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4385" yWindow="45" windowWidth="14430" windowHeight="13215" tabRatio="922"/>
  </bookViews>
  <sheets>
    <sheet name="Stundenverteilung INGE" sheetId="86" r:id="rId1"/>
    <sheet name="Rapportierung" sheetId="89" r:id="rId2"/>
  </sheets>
  <definedNames>
    <definedName name="_xlnm.Print_Area" localSheetId="1">Rapportierung!$A$1:$BD$419</definedName>
    <definedName name="_xlnm.Print_Area" localSheetId="0">'Stundenverteilung INGE'!$A$1:$T$75</definedName>
  </definedNames>
  <calcPr calcId="145621"/>
</workbook>
</file>

<file path=xl/calcChain.xml><?xml version="1.0" encoding="utf-8"?>
<calcChain xmlns="http://schemas.openxmlformats.org/spreadsheetml/2006/main">
  <c r="CU294" i="89" l="1"/>
  <c r="CT295" i="89"/>
  <c r="CT296" i="89"/>
  <c r="CT297" i="89"/>
  <c r="CT298" i="89"/>
  <c r="CT299" i="89"/>
  <c r="CT300" i="89"/>
  <c r="CT301" i="89"/>
  <c r="CT302" i="89"/>
  <c r="CT303" i="89"/>
  <c r="CT304" i="89"/>
  <c r="CT305" i="89"/>
  <c r="CT306" i="89"/>
  <c r="CT307" i="89"/>
  <c r="CT308" i="89"/>
  <c r="CT309" i="89"/>
  <c r="CT310" i="89"/>
  <c r="CT311" i="89"/>
  <c r="CT312" i="89"/>
  <c r="CT313" i="89"/>
  <c r="CT314" i="89"/>
  <c r="CT315" i="89"/>
  <c r="CT316" i="89"/>
  <c r="CT317" i="89"/>
  <c r="CT318" i="89"/>
  <c r="CT319" i="89"/>
  <c r="CT320" i="89"/>
  <c r="CT321" i="89"/>
  <c r="CT322" i="89"/>
  <c r="CT323" i="89"/>
  <c r="CT324" i="89"/>
  <c r="CT325" i="89"/>
  <c r="CT326" i="89"/>
  <c r="CT327" i="89"/>
  <c r="CT328" i="89"/>
  <c r="CT329" i="89"/>
  <c r="CT330" i="89"/>
  <c r="CT331" i="89"/>
  <c r="CT294" i="89"/>
  <c r="CU250" i="89" l="1"/>
  <c r="CU251" i="89"/>
  <c r="CV251" i="89" s="1"/>
  <c r="CU252" i="89"/>
  <c r="CU253" i="89"/>
  <c r="CU254" i="89"/>
  <c r="CU255" i="89"/>
  <c r="CV255" i="89" s="1"/>
  <c r="CU256" i="89"/>
  <c r="CU257" i="89"/>
  <c r="CU258" i="89"/>
  <c r="CU259" i="89"/>
  <c r="CV259" i="89" s="1"/>
  <c r="CU260" i="89"/>
  <c r="CU261" i="89"/>
  <c r="CU262" i="89"/>
  <c r="CV262" i="89" s="1"/>
  <c r="CU263" i="89"/>
  <c r="CV263" i="89" s="1"/>
  <c r="CU264" i="89"/>
  <c r="CV264" i="89" s="1"/>
  <c r="CU265" i="89"/>
  <c r="CU266" i="89"/>
  <c r="CU267" i="89"/>
  <c r="CV267" i="89" s="1"/>
  <c r="CU268" i="89"/>
  <c r="CU269" i="89"/>
  <c r="CU270" i="89"/>
  <c r="CU271" i="89"/>
  <c r="CV271" i="89" s="1"/>
  <c r="CU272" i="89"/>
  <c r="CU273" i="89"/>
  <c r="CU274" i="89"/>
  <c r="CU275" i="89"/>
  <c r="CV275" i="89" s="1"/>
  <c r="CU276" i="89"/>
  <c r="CU277" i="89"/>
  <c r="CU278" i="89"/>
  <c r="CU279" i="89"/>
  <c r="CV279" i="89" s="1"/>
  <c r="CU280" i="89"/>
  <c r="CV280" i="89" s="1"/>
  <c r="CU281" i="89"/>
  <c r="CU282" i="89"/>
  <c r="CU283" i="89"/>
  <c r="CV283" i="89" s="1"/>
  <c r="CU284" i="89"/>
  <c r="CU285" i="89"/>
  <c r="CU286" i="89"/>
  <c r="CU249" i="89"/>
  <c r="CV250" i="89"/>
  <c r="CV252" i="89"/>
  <c r="CV253" i="89"/>
  <c r="CV254" i="89"/>
  <c r="CV256" i="89"/>
  <c r="CV257" i="89"/>
  <c r="CV258" i="89"/>
  <c r="CV260" i="89"/>
  <c r="CV261" i="89"/>
  <c r="CV265" i="89"/>
  <c r="CV266" i="89"/>
  <c r="CV268" i="89"/>
  <c r="CV269" i="89"/>
  <c r="CV270" i="89"/>
  <c r="CV272" i="89"/>
  <c r="CV273" i="89"/>
  <c r="CV274" i="89"/>
  <c r="CV276" i="89"/>
  <c r="CV277" i="89"/>
  <c r="CV278" i="89"/>
  <c r="CV281" i="89"/>
  <c r="CV282" i="89"/>
  <c r="CV284" i="89"/>
  <c r="CV285" i="89"/>
  <c r="CV286" i="89"/>
  <c r="CV249" i="89"/>
  <c r="CT250" i="89"/>
  <c r="CT251" i="89"/>
  <c r="CT252" i="89"/>
  <c r="CT253" i="89"/>
  <c r="CT254" i="89"/>
  <c r="CT255" i="89"/>
  <c r="CT256" i="89"/>
  <c r="CT257" i="89"/>
  <c r="CT258" i="89"/>
  <c r="CT259" i="89"/>
  <c r="CT260" i="89"/>
  <c r="CT261" i="89"/>
  <c r="CT262" i="89"/>
  <c r="CT263" i="89"/>
  <c r="CT264" i="89"/>
  <c r="CT265" i="89"/>
  <c r="CT266" i="89"/>
  <c r="CT267" i="89"/>
  <c r="CT268" i="89"/>
  <c r="CT269" i="89"/>
  <c r="CT270" i="89"/>
  <c r="CT271" i="89"/>
  <c r="CT272" i="89"/>
  <c r="CT273" i="89"/>
  <c r="CT274" i="89"/>
  <c r="CT275" i="89"/>
  <c r="CT276" i="89"/>
  <c r="CT277" i="89"/>
  <c r="CT278" i="89"/>
  <c r="CT279" i="89"/>
  <c r="CT280" i="89"/>
  <c r="CT281" i="89"/>
  <c r="CT282" i="89"/>
  <c r="CT283" i="89"/>
  <c r="CT284" i="89"/>
  <c r="CT285" i="89"/>
  <c r="CT286" i="89"/>
  <c r="CT249" i="89"/>
  <c r="CV127" i="89"/>
  <c r="CV128" i="89"/>
  <c r="CV129" i="89"/>
  <c r="CV130" i="89"/>
  <c r="CV131" i="89"/>
  <c r="CV133" i="89"/>
  <c r="CV135" i="89"/>
  <c r="CV136" i="89"/>
  <c r="CV137" i="89"/>
  <c r="CV138" i="89"/>
  <c r="CV139" i="89"/>
  <c r="CV140" i="89"/>
  <c r="CV141" i="89"/>
  <c r="CV142" i="89"/>
  <c r="CV143" i="89"/>
  <c r="CV144" i="89"/>
  <c r="CV145" i="89"/>
  <c r="CV146" i="89"/>
  <c r="CV147" i="89"/>
  <c r="CV149" i="89"/>
  <c r="CV150" i="89"/>
  <c r="CV151" i="89"/>
  <c r="CV152" i="89"/>
  <c r="CV153" i="89"/>
  <c r="CV154" i="89"/>
  <c r="CV155" i="89"/>
  <c r="CV156" i="89"/>
  <c r="CV158" i="89"/>
  <c r="CV159" i="89"/>
  <c r="CV160" i="89"/>
  <c r="CV161" i="89"/>
  <c r="CV126" i="89"/>
  <c r="CU127" i="89"/>
  <c r="CU128" i="89"/>
  <c r="CU129" i="89"/>
  <c r="CU130" i="89"/>
  <c r="CU131" i="89"/>
  <c r="CU132" i="89"/>
  <c r="CV132" i="89" s="1"/>
  <c r="CU133" i="89"/>
  <c r="CU134" i="89"/>
  <c r="CV134" i="89" s="1"/>
  <c r="CU135" i="89"/>
  <c r="CU136" i="89"/>
  <c r="CU137" i="89"/>
  <c r="CU138" i="89"/>
  <c r="CU139" i="89"/>
  <c r="CU140" i="89"/>
  <c r="CU141" i="89"/>
  <c r="CU142" i="89"/>
  <c r="CU143" i="89"/>
  <c r="CU144" i="89"/>
  <c r="CU145" i="89"/>
  <c r="CU146" i="89"/>
  <c r="CU147" i="89"/>
  <c r="CU148" i="89"/>
  <c r="CV148" i="89" s="1"/>
  <c r="CU149" i="89"/>
  <c r="CU150" i="89"/>
  <c r="CU151" i="89"/>
  <c r="CU152" i="89"/>
  <c r="CU153" i="89"/>
  <c r="CU154" i="89"/>
  <c r="CU155" i="89"/>
  <c r="CU156" i="89"/>
  <c r="CU157" i="89"/>
  <c r="CV157" i="89" s="1"/>
  <c r="CU158" i="89"/>
  <c r="CU159" i="89"/>
  <c r="CU160" i="89"/>
  <c r="CU161" i="89"/>
  <c r="CU126" i="89"/>
  <c r="CT127" i="89"/>
  <c r="CT128" i="89"/>
  <c r="CT129" i="89"/>
  <c r="CT130" i="89"/>
  <c r="CT131" i="89"/>
  <c r="CT132" i="89"/>
  <c r="CT133" i="89"/>
  <c r="CT134" i="89"/>
  <c r="CT135" i="89"/>
  <c r="CT136" i="89"/>
  <c r="CT137" i="89"/>
  <c r="CT138" i="89"/>
  <c r="CT139" i="89"/>
  <c r="CT140" i="89"/>
  <c r="CT141" i="89"/>
  <c r="CT142" i="89"/>
  <c r="CT143" i="89"/>
  <c r="CT144" i="89"/>
  <c r="CT145" i="89"/>
  <c r="CT146" i="89"/>
  <c r="CT147" i="89"/>
  <c r="CT148" i="89"/>
  <c r="CT149" i="89"/>
  <c r="CT150" i="89"/>
  <c r="CT151" i="89"/>
  <c r="CT152" i="89"/>
  <c r="CT153" i="89"/>
  <c r="CT154" i="89"/>
  <c r="CT155" i="89"/>
  <c r="CT156" i="89"/>
  <c r="CT157" i="89"/>
  <c r="CT158" i="89"/>
  <c r="CT159" i="89"/>
  <c r="CT160" i="89"/>
  <c r="CT161" i="89"/>
  <c r="CT126" i="89"/>
  <c r="CV87" i="89"/>
  <c r="CV88" i="89"/>
  <c r="CV89" i="89"/>
  <c r="CV90" i="89"/>
  <c r="CV91" i="89"/>
  <c r="CV92" i="89"/>
  <c r="CV93" i="89"/>
  <c r="CV94" i="89"/>
  <c r="CV95" i="89"/>
  <c r="CV96" i="89"/>
  <c r="CV97" i="89"/>
  <c r="CV98" i="89"/>
  <c r="CV99" i="89"/>
  <c r="CV100" i="89"/>
  <c r="CV101" i="89"/>
  <c r="CV102" i="89"/>
  <c r="CV103" i="89"/>
  <c r="CV104" i="89"/>
  <c r="CV105" i="89"/>
  <c r="CV106" i="89"/>
  <c r="CV107" i="89"/>
  <c r="CV108" i="89"/>
  <c r="CV109" i="89"/>
  <c r="CV110" i="89"/>
  <c r="CV111" i="89"/>
  <c r="CV112" i="89"/>
  <c r="CV113" i="89"/>
  <c r="CV114" i="89"/>
  <c r="CV115" i="89"/>
  <c r="CV116" i="89"/>
  <c r="CV117" i="89"/>
  <c r="CV118" i="89"/>
  <c r="CV86" i="89"/>
  <c r="CV170" i="89"/>
  <c r="CV171" i="89"/>
  <c r="CV172" i="89"/>
  <c r="CV173" i="89"/>
  <c r="CV175" i="89"/>
  <c r="CV176" i="89"/>
  <c r="CV177" i="89"/>
  <c r="CV178" i="89"/>
  <c r="CV179" i="89"/>
  <c r="CV180" i="89"/>
  <c r="CV181" i="89"/>
  <c r="CV182" i="89"/>
  <c r="CV183" i="89"/>
  <c r="CV184" i="89"/>
  <c r="CV185" i="89"/>
  <c r="CV186" i="89"/>
  <c r="CV187" i="89"/>
  <c r="CV188" i="89"/>
  <c r="CV189" i="89"/>
  <c r="CV191" i="89"/>
  <c r="CV192" i="89"/>
  <c r="CV193" i="89"/>
  <c r="CV194" i="89"/>
  <c r="CV195" i="89"/>
  <c r="CV196" i="89"/>
  <c r="CV198" i="89"/>
  <c r="CV199" i="89"/>
  <c r="CV200" i="89"/>
  <c r="CV201" i="89"/>
  <c r="CV210" i="89"/>
  <c r="CV211" i="89"/>
  <c r="CV212" i="89"/>
  <c r="CV213" i="89"/>
  <c r="CV214" i="89"/>
  <c r="CV215" i="89"/>
  <c r="CV216" i="89"/>
  <c r="CV217" i="89"/>
  <c r="CV218" i="89"/>
  <c r="CV219" i="89"/>
  <c r="CV220" i="89"/>
  <c r="CV221" i="89"/>
  <c r="CV222" i="89"/>
  <c r="CV223" i="89"/>
  <c r="CV224" i="89"/>
  <c r="CV225" i="89"/>
  <c r="CV226" i="89"/>
  <c r="CV227" i="89"/>
  <c r="CV228" i="89"/>
  <c r="CV229" i="89"/>
  <c r="CV230" i="89"/>
  <c r="CV231" i="89"/>
  <c r="CV232" i="89"/>
  <c r="CV233" i="89"/>
  <c r="CV234" i="89"/>
  <c r="CV235" i="89"/>
  <c r="CV236" i="89"/>
  <c r="CV237" i="89"/>
  <c r="CV238" i="89"/>
  <c r="CV239" i="89"/>
  <c r="CV240" i="89"/>
  <c r="CV241" i="89"/>
  <c r="CV209" i="89"/>
  <c r="CU210" i="89"/>
  <c r="CU211" i="89"/>
  <c r="CU212" i="89"/>
  <c r="CU213" i="89"/>
  <c r="CU214" i="89"/>
  <c r="CU215" i="89"/>
  <c r="CU216" i="89"/>
  <c r="CU217" i="89"/>
  <c r="CU218" i="89"/>
  <c r="CU219" i="89"/>
  <c r="CU220" i="89"/>
  <c r="CU221" i="89"/>
  <c r="CU222" i="89"/>
  <c r="CU223" i="89"/>
  <c r="CU224" i="89"/>
  <c r="CU225" i="89"/>
  <c r="CU226" i="89"/>
  <c r="CU227" i="89"/>
  <c r="CU228" i="89"/>
  <c r="CU229" i="89"/>
  <c r="CU230" i="89"/>
  <c r="CU231" i="89"/>
  <c r="CU232" i="89"/>
  <c r="CU233" i="89"/>
  <c r="CU234" i="89"/>
  <c r="CU235" i="89"/>
  <c r="CU236" i="89"/>
  <c r="CU237" i="89"/>
  <c r="CU238" i="89"/>
  <c r="CU239" i="89"/>
  <c r="CU240" i="89"/>
  <c r="CU241" i="89"/>
  <c r="CU209" i="89"/>
  <c r="CT210" i="89"/>
  <c r="CT211" i="89"/>
  <c r="CT212" i="89"/>
  <c r="CT213" i="89"/>
  <c r="CT214" i="89"/>
  <c r="CT215" i="89"/>
  <c r="CT216" i="89"/>
  <c r="CT217" i="89"/>
  <c r="CT218" i="89"/>
  <c r="CT219" i="89"/>
  <c r="CT220" i="89"/>
  <c r="CT221" i="89"/>
  <c r="CT222" i="89"/>
  <c r="CT223" i="89"/>
  <c r="CT224" i="89"/>
  <c r="CT225" i="89"/>
  <c r="CT226" i="89"/>
  <c r="CT227" i="89"/>
  <c r="CT228" i="89"/>
  <c r="CT229" i="89"/>
  <c r="CT230" i="89"/>
  <c r="CT231" i="89"/>
  <c r="CT232" i="89"/>
  <c r="CT233" i="89"/>
  <c r="CT234" i="89"/>
  <c r="CT235" i="89"/>
  <c r="CT236" i="89"/>
  <c r="CT237" i="89"/>
  <c r="CT238" i="89"/>
  <c r="CT239" i="89"/>
  <c r="CT240" i="89"/>
  <c r="CT241" i="89"/>
  <c r="CT209" i="89"/>
  <c r="CV295" i="89"/>
  <c r="CV296" i="89"/>
  <c r="CV297" i="89"/>
  <c r="CV298" i="89"/>
  <c r="CV299" i="89"/>
  <c r="CV300" i="89"/>
  <c r="CV301" i="89"/>
  <c r="CV302" i="89"/>
  <c r="CV303" i="89"/>
  <c r="CV304" i="89"/>
  <c r="CV305" i="89"/>
  <c r="CV306" i="89"/>
  <c r="CV307" i="89"/>
  <c r="CV308" i="89"/>
  <c r="CV309" i="89"/>
  <c r="CV310" i="89"/>
  <c r="CV311" i="89"/>
  <c r="CV312" i="89"/>
  <c r="CV313" i="89"/>
  <c r="CV314" i="89"/>
  <c r="CV315" i="89"/>
  <c r="CV316" i="89"/>
  <c r="CV317" i="89"/>
  <c r="CV318" i="89"/>
  <c r="CV319" i="89"/>
  <c r="CV320" i="89"/>
  <c r="CV321" i="89"/>
  <c r="CV322" i="89"/>
  <c r="CV323" i="89"/>
  <c r="CV324" i="89"/>
  <c r="CV325" i="89"/>
  <c r="CV326" i="89"/>
  <c r="CV327" i="89"/>
  <c r="CV328" i="89"/>
  <c r="CV329" i="89"/>
  <c r="CV330" i="89"/>
  <c r="CV331" i="89"/>
  <c r="CV294" i="89"/>
  <c r="CU295" i="89"/>
  <c r="CU296" i="89"/>
  <c r="CU297" i="89"/>
  <c r="CU298" i="89"/>
  <c r="CU299" i="89"/>
  <c r="CU300" i="89"/>
  <c r="CU301" i="89"/>
  <c r="CU302" i="89"/>
  <c r="CU303" i="89"/>
  <c r="CU304" i="89"/>
  <c r="CU305" i="89"/>
  <c r="CU306" i="89"/>
  <c r="CU307" i="89"/>
  <c r="CU308" i="89"/>
  <c r="CU309" i="89"/>
  <c r="CU310" i="89"/>
  <c r="CU311" i="89"/>
  <c r="CU312" i="89"/>
  <c r="CU313" i="89"/>
  <c r="CU314" i="89"/>
  <c r="CU315" i="89"/>
  <c r="CU316" i="89"/>
  <c r="CU317" i="89"/>
  <c r="CU318" i="89"/>
  <c r="CU319" i="89"/>
  <c r="CU320" i="89"/>
  <c r="CU321" i="89"/>
  <c r="CU322" i="89"/>
  <c r="CU323" i="89"/>
  <c r="CU324" i="89"/>
  <c r="CU325" i="89"/>
  <c r="CU326" i="89"/>
  <c r="CU327" i="89"/>
  <c r="CU328" i="89"/>
  <c r="CU329" i="89"/>
  <c r="CU330" i="89"/>
  <c r="CU331" i="89"/>
  <c r="CV340" i="89"/>
  <c r="CV341" i="89"/>
  <c r="CV342" i="89"/>
  <c r="CV343" i="89"/>
  <c r="CV344" i="89"/>
  <c r="CV345" i="89"/>
  <c r="CV346" i="89"/>
  <c r="CV347" i="89"/>
  <c r="CV348" i="89"/>
  <c r="CV349" i="89"/>
  <c r="CV350" i="89"/>
  <c r="CV351" i="89"/>
  <c r="CV352" i="89"/>
  <c r="CV353" i="89"/>
  <c r="CV354" i="89"/>
  <c r="CV355" i="89"/>
  <c r="CV356" i="89"/>
  <c r="CV357" i="89"/>
  <c r="CV358" i="89"/>
  <c r="CV359" i="89"/>
  <c r="CV360" i="89"/>
  <c r="CV361" i="89"/>
  <c r="CV362" i="89"/>
  <c r="CV363" i="89"/>
  <c r="CV364" i="89"/>
  <c r="CV365" i="89"/>
  <c r="CV366" i="89"/>
  <c r="CV367" i="89"/>
  <c r="CV368" i="89"/>
  <c r="CV369" i="89"/>
  <c r="CV370" i="89"/>
  <c r="CV371" i="89"/>
  <c r="CV372" i="89"/>
  <c r="CV339" i="89"/>
  <c r="CU340" i="89"/>
  <c r="CU341" i="89"/>
  <c r="CU342" i="89"/>
  <c r="CU343" i="89"/>
  <c r="CU344" i="89"/>
  <c r="CU345" i="89"/>
  <c r="CU346" i="89"/>
  <c r="CU347" i="89"/>
  <c r="CU348" i="89"/>
  <c r="CU349" i="89"/>
  <c r="CU350" i="89"/>
  <c r="CU351" i="89"/>
  <c r="CU352" i="89"/>
  <c r="CU353" i="89"/>
  <c r="CU354" i="89"/>
  <c r="CU355" i="89"/>
  <c r="CU356" i="89"/>
  <c r="CU357" i="89"/>
  <c r="CU358" i="89"/>
  <c r="CU359" i="89"/>
  <c r="CU360" i="89"/>
  <c r="CU361" i="89"/>
  <c r="CU362" i="89"/>
  <c r="CU363" i="89"/>
  <c r="CU364" i="89"/>
  <c r="CU365" i="89"/>
  <c r="CU366" i="89"/>
  <c r="CU367" i="89"/>
  <c r="CU368" i="89"/>
  <c r="CU369" i="89"/>
  <c r="CU370" i="89"/>
  <c r="CU371" i="89"/>
  <c r="CU372" i="89"/>
  <c r="CU339" i="89"/>
  <c r="CV169" i="89"/>
  <c r="CT170" i="89"/>
  <c r="CT171" i="89"/>
  <c r="CT172" i="89"/>
  <c r="CT173" i="89"/>
  <c r="CT174" i="89"/>
  <c r="CT175" i="89"/>
  <c r="CT176" i="89"/>
  <c r="CT177" i="89"/>
  <c r="CT178" i="89"/>
  <c r="CT179" i="89"/>
  <c r="CT180" i="89"/>
  <c r="CT181" i="89"/>
  <c r="CT182" i="89"/>
  <c r="CT183" i="89"/>
  <c r="CT184" i="89"/>
  <c r="CT185" i="89"/>
  <c r="CT186" i="89"/>
  <c r="CT187" i="89"/>
  <c r="CT188" i="89"/>
  <c r="CT189" i="89"/>
  <c r="CT190" i="89"/>
  <c r="CT191" i="89"/>
  <c r="CT192" i="89"/>
  <c r="CT193" i="89"/>
  <c r="CT194" i="89"/>
  <c r="CT195" i="89"/>
  <c r="CT196" i="89"/>
  <c r="CT197" i="89"/>
  <c r="CT198" i="89"/>
  <c r="CT199" i="89"/>
  <c r="CT200" i="89"/>
  <c r="CT201" i="89"/>
  <c r="CT169" i="89"/>
  <c r="CU170" i="89"/>
  <c r="CU171" i="89"/>
  <c r="CU172" i="89"/>
  <c r="CU173" i="89"/>
  <c r="CU174" i="89"/>
  <c r="CV174" i="89" s="1"/>
  <c r="CU175" i="89"/>
  <c r="CU176" i="89"/>
  <c r="CU177" i="89"/>
  <c r="CU178" i="89"/>
  <c r="CU179" i="89"/>
  <c r="CU180" i="89"/>
  <c r="CU181" i="89"/>
  <c r="CU182" i="89"/>
  <c r="CU183" i="89"/>
  <c r="CU184" i="89"/>
  <c r="CU185" i="89"/>
  <c r="CU186" i="89"/>
  <c r="CU187" i="89"/>
  <c r="CU188" i="89"/>
  <c r="CU189" i="89"/>
  <c r="CU190" i="89"/>
  <c r="CV190" i="89" s="1"/>
  <c r="CU191" i="89"/>
  <c r="CU192" i="89"/>
  <c r="CU193" i="89"/>
  <c r="CU194" i="89"/>
  <c r="CU195" i="89"/>
  <c r="CU196" i="89"/>
  <c r="CU197" i="89"/>
  <c r="CV197" i="89" s="1"/>
  <c r="CU198" i="89"/>
  <c r="CU199" i="89"/>
  <c r="CU200" i="89"/>
  <c r="CU201" i="89"/>
  <c r="CU169" i="89"/>
  <c r="CU87" i="89"/>
  <c r="CU88" i="89"/>
  <c r="CU89" i="89"/>
  <c r="CU90" i="89"/>
  <c r="CU91" i="89"/>
  <c r="CU92" i="89"/>
  <c r="CU93" i="89"/>
  <c r="CU94" i="89"/>
  <c r="CU95" i="89"/>
  <c r="CU96" i="89"/>
  <c r="CU97" i="89"/>
  <c r="CU98" i="89"/>
  <c r="CU99" i="89"/>
  <c r="CU100" i="89"/>
  <c r="CU101" i="89"/>
  <c r="CU102" i="89"/>
  <c r="CU103" i="89"/>
  <c r="CU104" i="89"/>
  <c r="CU105" i="89"/>
  <c r="CU106" i="89"/>
  <c r="CU107" i="89"/>
  <c r="CU108" i="89"/>
  <c r="CU109" i="89"/>
  <c r="CU110" i="89"/>
  <c r="CU111" i="89"/>
  <c r="CU112" i="89"/>
  <c r="CU113" i="89"/>
  <c r="CU114" i="89"/>
  <c r="CU115" i="89"/>
  <c r="CU116" i="89"/>
  <c r="CU117" i="89"/>
  <c r="CU118" i="89"/>
  <c r="CU86" i="89"/>
  <c r="CT87" i="89"/>
  <c r="CT88" i="89"/>
  <c r="CT89" i="89"/>
  <c r="CT90" i="89"/>
  <c r="CT91" i="89"/>
  <c r="CT92" i="89"/>
  <c r="CT93" i="89"/>
  <c r="CT94" i="89"/>
  <c r="CT95" i="89"/>
  <c r="CT96" i="89"/>
  <c r="CT97" i="89"/>
  <c r="CT98" i="89"/>
  <c r="CT99" i="89"/>
  <c r="CT100" i="89"/>
  <c r="CT101" i="89"/>
  <c r="CT102" i="89"/>
  <c r="CT103" i="89"/>
  <c r="CT104" i="89"/>
  <c r="CT105" i="89"/>
  <c r="CT106" i="89"/>
  <c r="CT107" i="89"/>
  <c r="CT108" i="89"/>
  <c r="CT109" i="89"/>
  <c r="CT110" i="89"/>
  <c r="CT111" i="89"/>
  <c r="CT112" i="89"/>
  <c r="CT113" i="89"/>
  <c r="CT114" i="89"/>
  <c r="CT115" i="89"/>
  <c r="CT116" i="89"/>
  <c r="CT117" i="89"/>
  <c r="CT118" i="89"/>
  <c r="CT86" i="89"/>
  <c r="CU412" i="89"/>
  <c r="CV412" i="89" s="1"/>
  <c r="CU411" i="89"/>
  <c r="CV411" i="89" s="1"/>
  <c r="CU410" i="89"/>
  <c r="CV410" i="89" s="1"/>
  <c r="CU409" i="89"/>
  <c r="CV409" i="89" s="1"/>
  <c r="CU408" i="89"/>
  <c r="CV408" i="89" s="1"/>
  <c r="CU407" i="89"/>
  <c r="CV407" i="89" s="1"/>
  <c r="CU406" i="89"/>
  <c r="CV406" i="89" s="1"/>
  <c r="CU405" i="89"/>
  <c r="CV405" i="89" s="1"/>
  <c r="CU404" i="89"/>
  <c r="CV404" i="89" s="1"/>
  <c r="CU403" i="89"/>
  <c r="CV403" i="89" s="1"/>
  <c r="CU402" i="89"/>
  <c r="CV402" i="89" s="1"/>
  <c r="CU401" i="89"/>
  <c r="CV401" i="89" s="1"/>
  <c r="CU400" i="89"/>
  <c r="CV400" i="89" s="1"/>
  <c r="CU399" i="89"/>
  <c r="CV399" i="89" s="1"/>
  <c r="CU398" i="89"/>
  <c r="CV398" i="89" s="1"/>
  <c r="CU397" i="89"/>
  <c r="CV397" i="89" s="1"/>
  <c r="CU396" i="89"/>
  <c r="CV396" i="89" s="1"/>
  <c r="CU395" i="89"/>
  <c r="CV395" i="89" s="1"/>
  <c r="CU394" i="89"/>
  <c r="CV394" i="89" s="1"/>
  <c r="CU393" i="89"/>
  <c r="CV393" i="89" s="1"/>
  <c r="CU392" i="89"/>
  <c r="CV392" i="89" s="1"/>
  <c r="CU391" i="89"/>
  <c r="CV391" i="89" s="1"/>
  <c r="CU390" i="89"/>
  <c r="CV390" i="89" s="1"/>
  <c r="CU389" i="89"/>
  <c r="CV389" i="89" s="1"/>
  <c r="CU388" i="89"/>
  <c r="CV388" i="89" s="1"/>
  <c r="CU387" i="89"/>
  <c r="CV387" i="89" s="1"/>
  <c r="CU386" i="89"/>
  <c r="CV386" i="89" s="1"/>
  <c r="CU385" i="89"/>
  <c r="CV385" i="89" s="1"/>
  <c r="CU384" i="89"/>
  <c r="CV384" i="89" s="1"/>
  <c r="CU383" i="89"/>
  <c r="CV383" i="89" s="1"/>
  <c r="CU382" i="89"/>
  <c r="CV382" i="89" s="1"/>
  <c r="CU381" i="89"/>
  <c r="CV381" i="89" s="1"/>
  <c r="CU380" i="89"/>
  <c r="CV380" i="89" s="1"/>
  <c r="CU287" i="89" l="1"/>
  <c r="CU162" i="89"/>
  <c r="CU425" i="89" s="1"/>
  <c r="CV162" i="89"/>
  <c r="CV287" i="89"/>
  <c r="CV242" i="89"/>
  <c r="CU242" i="89"/>
  <c r="CV373" i="89"/>
  <c r="CU202" i="89"/>
  <c r="CV202" i="89"/>
  <c r="CV423" i="89" s="1"/>
  <c r="CU119" i="89"/>
  <c r="CU424" i="89" s="1"/>
  <c r="CV119" i="89"/>
  <c r="CV332" i="89"/>
  <c r="CV413" i="89"/>
  <c r="CU332" i="89"/>
  <c r="CU373" i="89"/>
  <c r="CU413" i="89"/>
  <c r="CD127" i="89"/>
  <c r="CD128" i="89"/>
  <c r="CD129" i="89"/>
  <c r="CD130" i="89"/>
  <c r="CD131" i="89"/>
  <c r="CD132" i="89"/>
  <c r="CD133" i="89"/>
  <c r="CD134" i="89"/>
  <c r="CD135" i="89"/>
  <c r="CD136" i="89"/>
  <c r="CD137" i="89"/>
  <c r="CD138" i="89"/>
  <c r="CD139" i="89"/>
  <c r="CD140" i="89"/>
  <c r="CD141" i="89"/>
  <c r="CD142" i="89"/>
  <c r="CD143" i="89"/>
  <c r="CD144" i="89"/>
  <c r="CD145" i="89"/>
  <c r="CD146" i="89"/>
  <c r="CD147" i="89"/>
  <c r="CD148" i="89"/>
  <c r="CD149" i="89"/>
  <c r="CD150" i="89"/>
  <c r="CD151" i="89"/>
  <c r="CD152" i="89"/>
  <c r="CD153" i="89"/>
  <c r="CD154" i="89"/>
  <c r="CD155" i="89"/>
  <c r="CD156" i="89"/>
  <c r="CD157" i="89"/>
  <c r="CD158" i="89"/>
  <c r="CD159" i="89"/>
  <c r="CD160" i="89"/>
  <c r="CD161" i="89"/>
  <c r="CD126" i="89"/>
  <c r="CV425" i="89" l="1"/>
  <c r="CV427" i="89" s="1"/>
  <c r="CV424" i="89"/>
  <c r="CU423" i="89"/>
  <c r="CU427" i="89" s="1"/>
  <c r="CR250" i="89"/>
  <c r="CR252" i="89"/>
  <c r="CR253" i="89"/>
  <c r="CR254" i="89"/>
  <c r="CR255" i="89"/>
  <c r="CR256" i="89"/>
  <c r="CR257" i="89"/>
  <c r="CR258" i="89"/>
  <c r="CR259" i="89"/>
  <c r="CR260" i="89"/>
  <c r="CR261" i="89"/>
  <c r="CR262" i="89"/>
  <c r="CR263" i="89"/>
  <c r="CR264" i="89"/>
  <c r="CR265" i="89"/>
  <c r="CR266" i="89"/>
  <c r="CR267" i="89"/>
  <c r="CR268" i="89"/>
  <c r="CR269" i="89"/>
  <c r="CR270" i="89"/>
  <c r="CR271" i="89"/>
  <c r="CR272" i="89"/>
  <c r="CR273" i="89"/>
  <c r="CR274" i="89"/>
  <c r="CR275" i="89"/>
  <c r="CR276" i="89"/>
  <c r="CR277" i="89"/>
  <c r="CR278" i="89"/>
  <c r="CR279" i="89"/>
  <c r="CR280" i="89"/>
  <c r="CR281" i="89"/>
  <c r="CR282" i="89"/>
  <c r="CR283" i="89"/>
  <c r="CR284" i="89"/>
  <c r="CR285" i="89"/>
  <c r="CR286" i="89"/>
  <c r="CQ250" i="89"/>
  <c r="CQ251" i="89"/>
  <c r="CR251" i="89" s="1"/>
  <c r="CQ252" i="89"/>
  <c r="CQ253" i="89"/>
  <c r="CQ254" i="89"/>
  <c r="CQ255" i="89"/>
  <c r="CQ256" i="89"/>
  <c r="CQ257" i="89"/>
  <c r="CQ258" i="89"/>
  <c r="CQ259" i="89"/>
  <c r="CQ260" i="89"/>
  <c r="CQ261" i="89"/>
  <c r="CQ262" i="89"/>
  <c r="CQ263" i="89"/>
  <c r="CQ264" i="89"/>
  <c r="CQ265" i="89"/>
  <c r="CQ266" i="89"/>
  <c r="CQ267" i="89"/>
  <c r="CQ268" i="89"/>
  <c r="CQ269" i="89"/>
  <c r="CQ270" i="89"/>
  <c r="CQ271" i="89"/>
  <c r="CQ272" i="89"/>
  <c r="CQ273" i="89"/>
  <c r="CQ274" i="89"/>
  <c r="CQ275" i="89"/>
  <c r="CQ276" i="89"/>
  <c r="CQ277" i="89"/>
  <c r="CQ278" i="89"/>
  <c r="CQ279" i="89"/>
  <c r="CQ280" i="89"/>
  <c r="CQ281" i="89"/>
  <c r="CQ282" i="89"/>
  <c r="CQ283" i="89"/>
  <c r="CQ284" i="89"/>
  <c r="CQ285" i="89"/>
  <c r="CQ286" i="89"/>
  <c r="CQ127" i="89"/>
  <c r="CR127" i="89" s="1"/>
  <c r="CQ128" i="89"/>
  <c r="CQ129" i="89"/>
  <c r="CQ130" i="89"/>
  <c r="CQ131" i="89"/>
  <c r="CR131" i="89" s="1"/>
  <c r="CQ132" i="89"/>
  <c r="CQ133" i="89"/>
  <c r="CQ134" i="89"/>
  <c r="CQ135" i="89"/>
  <c r="CR135" i="89" s="1"/>
  <c r="CQ136" i="89"/>
  <c r="CQ137" i="89"/>
  <c r="CQ138" i="89"/>
  <c r="CQ139" i="89"/>
  <c r="CR139" i="89" s="1"/>
  <c r="CQ140" i="89"/>
  <c r="CQ141" i="89"/>
  <c r="CQ142" i="89"/>
  <c r="CQ143" i="89"/>
  <c r="CR143" i="89" s="1"/>
  <c r="CQ144" i="89"/>
  <c r="CR144" i="89" s="1"/>
  <c r="CQ145" i="89"/>
  <c r="CQ146" i="89"/>
  <c r="CQ147" i="89"/>
  <c r="CR147" i="89" s="1"/>
  <c r="CQ148" i="89"/>
  <c r="CQ149" i="89"/>
  <c r="CQ150" i="89"/>
  <c r="CQ151" i="89"/>
  <c r="CR151" i="89" s="1"/>
  <c r="CQ152" i="89"/>
  <c r="CQ153" i="89"/>
  <c r="CQ154" i="89"/>
  <c r="CQ155" i="89"/>
  <c r="CR155" i="89" s="1"/>
  <c r="CQ156" i="89"/>
  <c r="CQ157" i="89"/>
  <c r="CQ158" i="89"/>
  <c r="CQ159" i="89"/>
  <c r="CR159" i="89" s="1"/>
  <c r="CQ160" i="89"/>
  <c r="CQ161" i="89"/>
  <c r="CR128" i="89"/>
  <c r="CR129" i="89"/>
  <c r="CR130" i="89"/>
  <c r="CR132" i="89"/>
  <c r="CR133" i="89"/>
  <c r="CR134" i="89"/>
  <c r="CR136" i="89"/>
  <c r="CR137" i="89"/>
  <c r="CR138" i="89"/>
  <c r="CR140" i="89"/>
  <c r="CR141" i="89"/>
  <c r="CR142" i="89"/>
  <c r="CR145" i="89"/>
  <c r="CR146" i="89"/>
  <c r="CR148" i="89"/>
  <c r="CR149" i="89"/>
  <c r="CR150" i="89"/>
  <c r="CR152" i="89"/>
  <c r="CR153" i="89"/>
  <c r="CR154" i="89"/>
  <c r="CR156" i="89"/>
  <c r="CR157" i="89"/>
  <c r="CR158" i="89"/>
  <c r="CR160" i="89"/>
  <c r="CR161" i="89"/>
  <c r="CQ287" i="89"/>
  <c r="DA304" i="89"/>
  <c r="CR304" i="89"/>
  <c r="CP304" i="89"/>
  <c r="CN304" i="89"/>
  <c r="CM304" i="89"/>
  <c r="CL304" i="89"/>
  <c r="CI304" i="89"/>
  <c r="CJ304" i="89" s="1"/>
  <c r="CH304" i="89"/>
  <c r="CF304" i="89"/>
  <c r="CE304" i="89"/>
  <c r="CD304" i="89"/>
  <c r="CB304" i="89"/>
  <c r="CA304" i="89"/>
  <c r="BZ304" i="89"/>
  <c r="BW304" i="89"/>
  <c r="BV304" i="89"/>
  <c r="BS304" i="89"/>
  <c r="BR304" i="89"/>
  <c r="BT304" i="89" s="1"/>
  <c r="BO304" i="89"/>
  <c r="BN304" i="89"/>
  <c r="BL304" i="89"/>
  <c r="BK304" i="89"/>
  <c r="BJ304" i="89"/>
  <c r="BG304" i="89"/>
  <c r="BF304" i="89"/>
  <c r="DB304" i="89" s="1"/>
  <c r="BB304" i="89"/>
  <c r="BC304" i="89" s="1"/>
  <c r="AZ304" i="89"/>
  <c r="AX304" i="89"/>
  <c r="AV304" i="89"/>
  <c r="AT304" i="89"/>
  <c r="AR304" i="89"/>
  <c r="AP304" i="89"/>
  <c r="AN304" i="89"/>
  <c r="AL304" i="89"/>
  <c r="AJ304" i="89"/>
  <c r="AH304" i="89"/>
  <c r="AF304" i="89"/>
  <c r="AD304" i="89"/>
  <c r="AB304" i="89"/>
  <c r="Z304" i="89"/>
  <c r="X304" i="89"/>
  <c r="V304" i="89"/>
  <c r="T304" i="89"/>
  <c r="R304" i="89"/>
  <c r="P304" i="89"/>
  <c r="N304" i="89"/>
  <c r="BX304" i="89" s="1"/>
  <c r="L304" i="89"/>
  <c r="J304" i="89"/>
  <c r="BP304" i="89" s="1"/>
  <c r="H304" i="89"/>
  <c r="F304" i="89"/>
  <c r="BH304" i="89" s="1"/>
  <c r="CR340" i="89"/>
  <c r="CR342" i="89"/>
  <c r="CR343" i="89"/>
  <c r="CR344" i="89"/>
  <c r="CR345" i="89"/>
  <c r="CR346" i="89"/>
  <c r="CR347" i="89"/>
  <c r="CR348" i="89"/>
  <c r="CR349" i="89"/>
  <c r="CR350" i="89"/>
  <c r="CR351" i="89"/>
  <c r="CR352" i="89"/>
  <c r="CR353" i="89"/>
  <c r="CR354" i="89"/>
  <c r="CR355" i="89"/>
  <c r="CR356" i="89"/>
  <c r="CR357" i="89"/>
  <c r="CR358" i="89"/>
  <c r="CR359" i="89"/>
  <c r="CR360" i="89"/>
  <c r="CR361" i="89"/>
  <c r="CR362" i="89"/>
  <c r="CR363" i="89"/>
  <c r="CR364" i="89"/>
  <c r="CR365" i="89"/>
  <c r="CR366" i="89"/>
  <c r="CR367" i="89"/>
  <c r="CR368" i="89"/>
  <c r="CR369" i="89"/>
  <c r="CR370" i="89"/>
  <c r="CR371" i="89"/>
  <c r="CR372" i="89"/>
  <c r="CR339" i="89"/>
  <c r="CQ340" i="89"/>
  <c r="CQ341" i="89"/>
  <c r="CR341" i="89" s="1"/>
  <c r="CQ342" i="89"/>
  <c r="CQ343" i="89"/>
  <c r="CQ344" i="89"/>
  <c r="CQ345" i="89"/>
  <c r="CQ346" i="89"/>
  <c r="CQ347" i="89"/>
  <c r="CQ348" i="89"/>
  <c r="CQ349" i="89"/>
  <c r="CQ350" i="89"/>
  <c r="CQ351" i="89"/>
  <c r="CQ352" i="89"/>
  <c r="CQ353" i="89"/>
  <c r="CQ354" i="89"/>
  <c r="CQ355" i="89"/>
  <c r="CQ356" i="89"/>
  <c r="CQ357" i="89"/>
  <c r="CQ358" i="89"/>
  <c r="CQ359" i="89"/>
  <c r="CQ360" i="89"/>
  <c r="CQ361" i="89"/>
  <c r="CQ362" i="89"/>
  <c r="CQ363" i="89"/>
  <c r="CQ364" i="89"/>
  <c r="CQ365" i="89"/>
  <c r="CQ366" i="89"/>
  <c r="CQ367" i="89"/>
  <c r="CQ368" i="89"/>
  <c r="CQ369" i="89"/>
  <c r="CQ370" i="89"/>
  <c r="CQ371" i="89"/>
  <c r="CQ372" i="89"/>
  <c r="CQ339" i="89"/>
  <c r="CP340" i="89"/>
  <c r="CP341" i="89"/>
  <c r="CP342" i="89"/>
  <c r="CP343" i="89"/>
  <c r="CP344" i="89"/>
  <c r="CP345" i="89"/>
  <c r="CP346" i="89"/>
  <c r="CP347" i="89"/>
  <c r="CP348" i="89"/>
  <c r="CP349" i="89"/>
  <c r="CP350" i="89"/>
  <c r="CP351" i="89"/>
  <c r="CP352" i="89"/>
  <c r="CP353" i="89"/>
  <c r="CP354" i="89"/>
  <c r="CP355" i="89"/>
  <c r="CP356" i="89"/>
  <c r="CP357" i="89"/>
  <c r="CP358" i="89"/>
  <c r="CP359" i="89"/>
  <c r="CP360" i="89"/>
  <c r="CP361" i="89"/>
  <c r="CP362" i="89"/>
  <c r="CP363" i="89"/>
  <c r="CP364" i="89"/>
  <c r="CP365" i="89"/>
  <c r="CP366" i="89"/>
  <c r="CP367" i="89"/>
  <c r="CP368" i="89"/>
  <c r="CP369" i="89"/>
  <c r="CP370" i="89"/>
  <c r="CP371" i="89"/>
  <c r="CP372" i="89"/>
  <c r="CP339" i="89"/>
  <c r="CR298" i="89"/>
  <c r="CR302" i="89"/>
  <c r="CR307" i="89"/>
  <c r="CR311" i="89"/>
  <c r="CR315" i="89"/>
  <c r="CR319" i="89"/>
  <c r="CR323" i="89"/>
  <c r="CR327" i="89"/>
  <c r="CR331" i="89"/>
  <c r="CR294" i="89"/>
  <c r="CQ295" i="89"/>
  <c r="CR295" i="89" s="1"/>
  <c r="CQ296" i="89"/>
  <c r="CR296" i="89" s="1"/>
  <c r="CQ297" i="89"/>
  <c r="CR297" i="89" s="1"/>
  <c r="CQ298" i="89"/>
  <c r="CQ299" i="89"/>
  <c r="CR299" i="89" s="1"/>
  <c r="CQ300" i="89"/>
  <c r="CR300" i="89" s="1"/>
  <c r="CQ301" i="89"/>
  <c r="CR301" i="89" s="1"/>
  <c r="CQ302" i="89"/>
  <c r="CQ303" i="89"/>
  <c r="CR303" i="89" s="1"/>
  <c r="CQ305" i="89"/>
  <c r="CR305" i="89" s="1"/>
  <c r="CQ306" i="89"/>
  <c r="CR306" i="89" s="1"/>
  <c r="CQ307" i="89"/>
  <c r="CQ308" i="89"/>
  <c r="CR308" i="89" s="1"/>
  <c r="CQ309" i="89"/>
  <c r="CR309" i="89" s="1"/>
  <c r="CQ310" i="89"/>
  <c r="CR310" i="89" s="1"/>
  <c r="CQ311" i="89"/>
  <c r="CQ312" i="89"/>
  <c r="CR312" i="89" s="1"/>
  <c r="CQ313" i="89"/>
  <c r="CR313" i="89" s="1"/>
  <c r="CQ314" i="89"/>
  <c r="CR314" i="89" s="1"/>
  <c r="CQ315" i="89"/>
  <c r="CQ316" i="89"/>
  <c r="CR316" i="89" s="1"/>
  <c r="CQ317" i="89"/>
  <c r="CR317" i="89" s="1"/>
  <c r="CQ318" i="89"/>
  <c r="CR318" i="89" s="1"/>
  <c r="CQ319" i="89"/>
  <c r="CQ320" i="89"/>
  <c r="CR320" i="89" s="1"/>
  <c r="CQ321" i="89"/>
  <c r="CR321" i="89" s="1"/>
  <c r="CQ322" i="89"/>
  <c r="CR322" i="89" s="1"/>
  <c r="CQ323" i="89"/>
  <c r="CQ324" i="89"/>
  <c r="CR324" i="89" s="1"/>
  <c r="CQ325" i="89"/>
  <c r="CR325" i="89" s="1"/>
  <c r="CQ326" i="89"/>
  <c r="CR326" i="89" s="1"/>
  <c r="CQ327" i="89"/>
  <c r="CQ328" i="89"/>
  <c r="CR328" i="89" s="1"/>
  <c r="CQ329" i="89"/>
  <c r="CR329" i="89" s="1"/>
  <c r="CQ330" i="89"/>
  <c r="CR330" i="89" s="1"/>
  <c r="CQ331" i="89"/>
  <c r="CQ294" i="89"/>
  <c r="CP295" i="89"/>
  <c r="CP296" i="89"/>
  <c r="CP297" i="89"/>
  <c r="CP298" i="89"/>
  <c r="CP299" i="89"/>
  <c r="CP300" i="89"/>
  <c r="CP301" i="89"/>
  <c r="CP302" i="89"/>
  <c r="CP303" i="89"/>
  <c r="CP305" i="89"/>
  <c r="CP306" i="89"/>
  <c r="CP307" i="89"/>
  <c r="CP308" i="89"/>
  <c r="CP309" i="89"/>
  <c r="CP310" i="89"/>
  <c r="CP311" i="89"/>
  <c r="CP312" i="89"/>
  <c r="CP313" i="89"/>
  <c r="CP314" i="89"/>
  <c r="CP315" i="89"/>
  <c r="CP316" i="89"/>
  <c r="CP317" i="89"/>
  <c r="CP318" i="89"/>
  <c r="CP319" i="89"/>
  <c r="CP320" i="89"/>
  <c r="CP321" i="89"/>
  <c r="CP322" i="89"/>
  <c r="CP323" i="89"/>
  <c r="CP324" i="89"/>
  <c r="CP325" i="89"/>
  <c r="CP326" i="89"/>
  <c r="CP327" i="89"/>
  <c r="CP328" i="89"/>
  <c r="CP329" i="89"/>
  <c r="CP330" i="89"/>
  <c r="CP331" i="89"/>
  <c r="CP294" i="89"/>
  <c r="CR249" i="89"/>
  <c r="CQ249" i="89"/>
  <c r="CP250" i="89"/>
  <c r="CP251" i="89"/>
  <c r="CP252" i="89"/>
  <c r="CP253" i="89"/>
  <c r="CP254" i="89"/>
  <c r="CP255" i="89"/>
  <c r="CP256" i="89"/>
  <c r="CP257" i="89"/>
  <c r="CP258" i="89"/>
  <c r="CP259" i="89"/>
  <c r="CP260" i="89"/>
  <c r="CP261" i="89"/>
  <c r="CP262" i="89"/>
  <c r="CP263" i="89"/>
  <c r="CP264" i="89"/>
  <c r="CP265" i="89"/>
  <c r="CP266" i="89"/>
  <c r="CP267" i="89"/>
  <c r="CP268" i="89"/>
  <c r="CP269" i="89"/>
  <c r="CP270" i="89"/>
  <c r="CP271" i="89"/>
  <c r="CP272" i="89"/>
  <c r="CP273" i="89"/>
  <c r="CP274" i="89"/>
  <c r="CP275" i="89"/>
  <c r="CP276" i="89"/>
  <c r="CP277" i="89"/>
  <c r="CP278" i="89"/>
  <c r="CP279" i="89"/>
  <c r="CP280" i="89"/>
  <c r="CP281" i="89"/>
  <c r="CP282" i="89"/>
  <c r="CP283" i="89"/>
  <c r="CP284" i="89"/>
  <c r="CP285" i="89"/>
  <c r="CP286" i="89"/>
  <c r="CP249" i="89"/>
  <c r="CR213" i="89"/>
  <c r="CR217" i="89"/>
  <c r="CR221" i="89"/>
  <c r="CR225" i="89"/>
  <c r="CR229" i="89"/>
  <c r="CR233" i="89"/>
  <c r="CR237" i="89"/>
  <c r="CR241" i="89"/>
  <c r="CR209" i="89"/>
  <c r="CQ210" i="89"/>
  <c r="CR210" i="89" s="1"/>
  <c r="CQ211" i="89"/>
  <c r="CR211" i="89" s="1"/>
  <c r="CQ212" i="89"/>
  <c r="CR212" i="89" s="1"/>
  <c r="CQ213" i="89"/>
  <c r="CQ214" i="89"/>
  <c r="CR214" i="89" s="1"/>
  <c r="CQ215" i="89"/>
  <c r="CR215" i="89" s="1"/>
  <c r="CQ216" i="89"/>
  <c r="CR216" i="89" s="1"/>
  <c r="CQ217" i="89"/>
  <c r="CQ218" i="89"/>
  <c r="CR218" i="89" s="1"/>
  <c r="CQ219" i="89"/>
  <c r="CR219" i="89" s="1"/>
  <c r="CQ220" i="89"/>
  <c r="CR220" i="89" s="1"/>
  <c r="CQ221" i="89"/>
  <c r="CQ222" i="89"/>
  <c r="CR222" i="89" s="1"/>
  <c r="CQ223" i="89"/>
  <c r="CR223" i="89" s="1"/>
  <c r="CQ224" i="89"/>
  <c r="CR224" i="89" s="1"/>
  <c r="CQ225" i="89"/>
  <c r="CQ226" i="89"/>
  <c r="CR226" i="89" s="1"/>
  <c r="CQ227" i="89"/>
  <c r="CR227" i="89" s="1"/>
  <c r="CQ228" i="89"/>
  <c r="CR228" i="89" s="1"/>
  <c r="CQ229" i="89"/>
  <c r="CQ230" i="89"/>
  <c r="CR230" i="89" s="1"/>
  <c r="CQ231" i="89"/>
  <c r="CR231" i="89" s="1"/>
  <c r="CQ232" i="89"/>
  <c r="CR232" i="89" s="1"/>
  <c r="CQ233" i="89"/>
  <c r="CQ234" i="89"/>
  <c r="CR234" i="89" s="1"/>
  <c r="CQ235" i="89"/>
  <c r="CR235" i="89" s="1"/>
  <c r="CQ236" i="89"/>
  <c r="CR236" i="89" s="1"/>
  <c r="CQ237" i="89"/>
  <c r="CQ238" i="89"/>
  <c r="CR238" i="89" s="1"/>
  <c r="CQ239" i="89"/>
  <c r="CR239" i="89" s="1"/>
  <c r="CQ240" i="89"/>
  <c r="CR240" i="89" s="1"/>
  <c r="CQ241" i="89"/>
  <c r="CQ209" i="89"/>
  <c r="CP210" i="89"/>
  <c r="CP211" i="89"/>
  <c r="CP212" i="89"/>
  <c r="CP213" i="89"/>
  <c r="CP214" i="89"/>
  <c r="CP215" i="89"/>
  <c r="CP216" i="89"/>
  <c r="CP217" i="89"/>
  <c r="CP218" i="89"/>
  <c r="CP219" i="89"/>
  <c r="CP220" i="89"/>
  <c r="CP221" i="89"/>
  <c r="CP222" i="89"/>
  <c r="CP223" i="89"/>
  <c r="CP224" i="89"/>
  <c r="CP225" i="89"/>
  <c r="CP226" i="89"/>
  <c r="CP227" i="89"/>
  <c r="CP228" i="89"/>
  <c r="CP229" i="89"/>
  <c r="CP230" i="89"/>
  <c r="CP231" i="89"/>
  <c r="CP232" i="89"/>
  <c r="CP233" i="89"/>
  <c r="CP234" i="89"/>
  <c r="CP235" i="89"/>
  <c r="CP236" i="89"/>
  <c r="CP237" i="89"/>
  <c r="CP238" i="89"/>
  <c r="CP239" i="89"/>
  <c r="CP240" i="89"/>
  <c r="CP241" i="89"/>
  <c r="CP209" i="89"/>
  <c r="CR126" i="89"/>
  <c r="CQ126" i="89"/>
  <c r="CP127" i="89"/>
  <c r="CP128" i="89"/>
  <c r="CP129" i="89"/>
  <c r="CP130" i="89"/>
  <c r="CP131" i="89"/>
  <c r="CP132" i="89"/>
  <c r="CP133" i="89"/>
  <c r="CP134" i="89"/>
  <c r="CP135" i="89"/>
  <c r="CP136" i="89"/>
  <c r="CP137" i="89"/>
  <c r="CP138" i="89"/>
  <c r="CP139" i="89"/>
  <c r="CP140" i="89"/>
  <c r="CP141" i="89"/>
  <c r="CP142" i="89"/>
  <c r="CP143" i="89"/>
  <c r="CP144" i="89"/>
  <c r="CP145" i="89"/>
  <c r="CP146" i="89"/>
  <c r="CP147" i="89"/>
  <c r="CP148" i="89"/>
  <c r="CP149" i="89"/>
  <c r="CP150" i="89"/>
  <c r="CP151" i="89"/>
  <c r="CP152" i="89"/>
  <c r="CP153" i="89"/>
  <c r="CP154" i="89"/>
  <c r="CP155" i="89"/>
  <c r="CP156" i="89"/>
  <c r="CP157" i="89"/>
  <c r="CP158" i="89"/>
  <c r="CP159" i="89"/>
  <c r="CP160" i="89"/>
  <c r="CP161" i="89"/>
  <c r="CP126" i="89"/>
  <c r="CR86" i="89"/>
  <c r="CQ87" i="89"/>
  <c r="CR87" i="89" s="1"/>
  <c r="CQ88" i="89"/>
  <c r="CR88" i="89" s="1"/>
  <c r="CQ89" i="89"/>
  <c r="CR89" i="89" s="1"/>
  <c r="CQ90" i="89"/>
  <c r="CR90" i="89" s="1"/>
  <c r="CQ91" i="89"/>
  <c r="CR91" i="89" s="1"/>
  <c r="CQ92" i="89"/>
  <c r="CR92" i="89" s="1"/>
  <c r="CQ93" i="89"/>
  <c r="CR93" i="89" s="1"/>
  <c r="CQ94" i="89"/>
  <c r="CR94" i="89" s="1"/>
  <c r="CQ95" i="89"/>
  <c r="CR95" i="89" s="1"/>
  <c r="CQ96" i="89"/>
  <c r="CR96" i="89" s="1"/>
  <c r="CQ97" i="89"/>
  <c r="CR97" i="89" s="1"/>
  <c r="CQ98" i="89"/>
  <c r="CR98" i="89" s="1"/>
  <c r="CQ99" i="89"/>
  <c r="CR99" i="89" s="1"/>
  <c r="CQ100" i="89"/>
  <c r="CR100" i="89" s="1"/>
  <c r="CQ101" i="89"/>
  <c r="CR101" i="89" s="1"/>
  <c r="CQ102" i="89"/>
  <c r="CR102" i="89" s="1"/>
  <c r="CQ103" i="89"/>
  <c r="CR103" i="89" s="1"/>
  <c r="CQ104" i="89"/>
  <c r="CR104" i="89" s="1"/>
  <c r="CQ105" i="89"/>
  <c r="CR105" i="89" s="1"/>
  <c r="CQ106" i="89"/>
  <c r="CR106" i="89" s="1"/>
  <c r="CQ107" i="89"/>
  <c r="CR107" i="89" s="1"/>
  <c r="CQ108" i="89"/>
  <c r="CR108" i="89" s="1"/>
  <c r="CQ109" i="89"/>
  <c r="CR109" i="89" s="1"/>
  <c r="CQ110" i="89"/>
  <c r="CR110" i="89" s="1"/>
  <c r="CQ111" i="89"/>
  <c r="CR111" i="89" s="1"/>
  <c r="CQ112" i="89"/>
  <c r="CR112" i="89" s="1"/>
  <c r="CQ113" i="89"/>
  <c r="CR113" i="89" s="1"/>
  <c r="CQ114" i="89"/>
  <c r="CR114" i="89" s="1"/>
  <c r="CQ115" i="89"/>
  <c r="CR115" i="89" s="1"/>
  <c r="CQ116" i="89"/>
  <c r="CR116" i="89" s="1"/>
  <c r="CQ117" i="89"/>
  <c r="CR117" i="89" s="1"/>
  <c r="CQ118" i="89"/>
  <c r="CQ86" i="89"/>
  <c r="CP87" i="89"/>
  <c r="CP88" i="89"/>
  <c r="CP89" i="89"/>
  <c r="CP90" i="89"/>
  <c r="CP91" i="89"/>
  <c r="CP92" i="89"/>
  <c r="CP93" i="89"/>
  <c r="CP94" i="89"/>
  <c r="CP95" i="89"/>
  <c r="CP96" i="89"/>
  <c r="CP97" i="89"/>
  <c r="CP98" i="89"/>
  <c r="CP99" i="89"/>
  <c r="CP100" i="89"/>
  <c r="CP101" i="89"/>
  <c r="CP102" i="89"/>
  <c r="CP103" i="89"/>
  <c r="CP104" i="89"/>
  <c r="CP105" i="89"/>
  <c r="CP106" i="89"/>
  <c r="CP107" i="89"/>
  <c r="CP108" i="89"/>
  <c r="CP109" i="89"/>
  <c r="CP110" i="89"/>
  <c r="CP111" i="89"/>
  <c r="CP112" i="89"/>
  <c r="CP113" i="89"/>
  <c r="CP114" i="89"/>
  <c r="CP115" i="89"/>
  <c r="CP116" i="89"/>
  <c r="CP117" i="89"/>
  <c r="CP118" i="89"/>
  <c r="CP86" i="89"/>
  <c r="CP170" i="89"/>
  <c r="CP171" i="89"/>
  <c r="CP172" i="89"/>
  <c r="CP173" i="89"/>
  <c r="CP174" i="89"/>
  <c r="CP175" i="89"/>
  <c r="CP176" i="89"/>
  <c r="CP177" i="89"/>
  <c r="CP178" i="89"/>
  <c r="CP179" i="89"/>
  <c r="CP180" i="89"/>
  <c r="CP181" i="89"/>
  <c r="CP182" i="89"/>
  <c r="CP183" i="89"/>
  <c r="CP184" i="89"/>
  <c r="CP185" i="89"/>
  <c r="CP186" i="89"/>
  <c r="CP187" i="89"/>
  <c r="CP188" i="89"/>
  <c r="CP189" i="89"/>
  <c r="CP190" i="89"/>
  <c r="CP191" i="89"/>
  <c r="CP192" i="89"/>
  <c r="CP193" i="89"/>
  <c r="CP194" i="89"/>
  <c r="CP195" i="89"/>
  <c r="CP196" i="89"/>
  <c r="CP197" i="89"/>
  <c r="CP198" i="89"/>
  <c r="CP199" i="89"/>
  <c r="CP200" i="89"/>
  <c r="CP201" i="89"/>
  <c r="CP169" i="89"/>
  <c r="CR171" i="89"/>
  <c r="CR175" i="89"/>
  <c r="CR179" i="89"/>
  <c r="CR181" i="89"/>
  <c r="CR183" i="89"/>
  <c r="CR185" i="89"/>
  <c r="CR187" i="89"/>
  <c r="CQ170" i="89"/>
  <c r="CR170" i="89" s="1"/>
  <c r="CQ171" i="89"/>
  <c r="CQ172" i="89"/>
  <c r="CR172" i="89" s="1"/>
  <c r="CQ173" i="89"/>
  <c r="CR173" i="89" s="1"/>
  <c r="CQ174" i="89"/>
  <c r="CR174" i="89" s="1"/>
  <c r="CQ175" i="89"/>
  <c r="CQ176" i="89"/>
  <c r="CR176" i="89" s="1"/>
  <c r="CQ177" i="89"/>
  <c r="CR177" i="89" s="1"/>
  <c r="CQ178" i="89"/>
  <c r="CR178" i="89" s="1"/>
  <c r="CQ179" i="89"/>
  <c r="CQ180" i="89"/>
  <c r="CR180" i="89" s="1"/>
  <c r="CQ181" i="89"/>
  <c r="CQ182" i="89"/>
  <c r="CR182" i="89" s="1"/>
  <c r="CQ183" i="89"/>
  <c r="CQ184" i="89"/>
  <c r="CR184" i="89" s="1"/>
  <c r="CQ185" i="89"/>
  <c r="CQ186" i="89"/>
  <c r="CR186" i="89" s="1"/>
  <c r="CQ187" i="89"/>
  <c r="CQ188" i="89"/>
  <c r="CR188" i="89" s="1"/>
  <c r="CQ189" i="89"/>
  <c r="CR189" i="89" s="1"/>
  <c r="CQ190" i="89"/>
  <c r="CR190" i="89" s="1"/>
  <c r="CQ191" i="89"/>
  <c r="CR191" i="89" s="1"/>
  <c r="CQ192" i="89"/>
  <c r="CR192" i="89" s="1"/>
  <c r="CQ193" i="89"/>
  <c r="CR193" i="89" s="1"/>
  <c r="CQ194" i="89"/>
  <c r="CR194" i="89" s="1"/>
  <c r="CQ195" i="89"/>
  <c r="CR195" i="89" s="1"/>
  <c r="CQ196" i="89"/>
  <c r="CR196" i="89" s="1"/>
  <c r="CQ197" i="89"/>
  <c r="CR197" i="89" s="1"/>
  <c r="CQ198" i="89"/>
  <c r="CR198" i="89" s="1"/>
  <c r="CQ199" i="89"/>
  <c r="CR199" i="89" s="1"/>
  <c r="CQ200" i="89"/>
  <c r="CR200" i="89" s="1"/>
  <c r="CQ201" i="89"/>
  <c r="CR201" i="89" s="1"/>
  <c r="CR169" i="89"/>
  <c r="CQ169" i="89"/>
  <c r="CR412" i="89"/>
  <c r="CQ412" i="89"/>
  <c r="CQ411" i="89"/>
  <c r="CR411" i="89" s="1"/>
  <c r="CR410" i="89"/>
  <c r="CQ410" i="89"/>
  <c r="CQ409" i="89"/>
  <c r="CR409" i="89" s="1"/>
  <c r="CR408" i="89"/>
  <c r="CQ408" i="89"/>
  <c r="CQ407" i="89"/>
  <c r="CR407" i="89" s="1"/>
  <c r="CR406" i="89"/>
  <c r="CQ406" i="89"/>
  <c r="CQ405" i="89"/>
  <c r="CR405" i="89" s="1"/>
  <c r="CR404" i="89"/>
  <c r="CQ404" i="89"/>
  <c r="CQ403" i="89"/>
  <c r="CR403" i="89" s="1"/>
  <c r="CR402" i="89"/>
  <c r="CQ402" i="89"/>
  <c r="CQ401" i="89"/>
  <c r="CR401" i="89" s="1"/>
  <c r="CR400" i="89"/>
  <c r="CQ400" i="89"/>
  <c r="CQ399" i="89"/>
  <c r="CR399" i="89" s="1"/>
  <c r="CR398" i="89"/>
  <c r="CQ398" i="89"/>
  <c r="CQ397" i="89"/>
  <c r="CR397" i="89" s="1"/>
  <c r="CR396" i="89"/>
  <c r="CQ396" i="89"/>
  <c r="CQ395" i="89"/>
  <c r="CR395" i="89" s="1"/>
  <c r="CR394" i="89"/>
  <c r="CQ394" i="89"/>
  <c r="CQ393" i="89"/>
  <c r="CR393" i="89" s="1"/>
  <c r="CR392" i="89"/>
  <c r="CQ392" i="89"/>
  <c r="CQ391" i="89"/>
  <c r="CR391" i="89" s="1"/>
  <c r="CR390" i="89"/>
  <c r="CQ390" i="89"/>
  <c r="CQ389" i="89"/>
  <c r="CR389" i="89" s="1"/>
  <c r="CR388" i="89"/>
  <c r="CQ388" i="89"/>
  <c r="CQ387" i="89"/>
  <c r="CR387" i="89" s="1"/>
  <c r="CR386" i="89"/>
  <c r="CQ386" i="89"/>
  <c r="CQ385" i="89"/>
  <c r="CR385" i="89" s="1"/>
  <c r="CR384" i="89"/>
  <c r="CQ384" i="89"/>
  <c r="CQ383" i="89"/>
  <c r="CR383" i="89" s="1"/>
  <c r="CR382" i="89"/>
  <c r="CQ382" i="89"/>
  <c r="CQ381" i="89"/>
  <c r="CR381" i="89" s="1"/>
  <c r="CR380" i="89"/>
  <c r="CQ380" i="89"/>
  <c r="CQ242" i="89"/>
  <c r="CR118" i="89"/>
  <c r="DA308" i="89"/>
  <c r="CN308" i="89"/>
  <c r="CM308" i="89"/>
  <c r="CL308" i="89"/>
  <c r="CI308" i="89"/>
  <c r="CJ308" i="89" s="1"/>
  <c r="CH308" i="89"/>
  <c r="CF308" i="89"/>
  <c r="CE308" i="89"/>
  <c r="CD308" i="89"/>
  <c r="CA308" i="89"/>
  <c r="BZ308" i="89"/>
  <c r="CB308" i="89" s="1"/>
  <c r="BW308" i="89"/>
  <c r="BV308" i="89"/>
  <c r="BS308" i="89"/>
  <c r="BR308" i="89"/>
  <c r="BO308" i="89"/>
  <c r="BN308" i="89"/>
  <c r="BK308" i="89"/>
  <c r="BJ308" i="89"/>
  <c r="BL308" i="89" s="1"/>
  <c r="BG308" i="89"/>
  <c r="BF308" i="89"/>
  <c r="DB308" i="89" s="1"/>
  <c r="BB308" i="89"/>
  <c r="BC308" i="89" s="1"/>
  <c r="AZ308" i="89"/>
  <c r="AX308" i="89"/>
  <c r="AV308" i="89"/>
  <c r="AT308" i="89"/>
  <c r="AR308" i="89"/>
  <c r="AP308" i="89"/>
  <c r="AN308" i="89"/>
  <c r="AL308" i="89"/>
  <c r="AJ308" i="89"/>
  <c r="AH308" i="89"/>
  <c r="AF308" i="89"/>
  <c r="AD308" i="89"/>
  <c r="AB308" i="89"/>
  <c r="Z308" i="89"/>
  <c r="X308" i="89"/>
  <c r="V308" i="89"/>
  <c r="T308" i="89"/>
  <c r="R308" i="89"/>
  <c r="P308" i="89"/>
  <c r="N308" i="89"/>
  <c r="BX308" i="89" s="1"/>
  <c r="L308" i="89"/>
  <c r="BT308" i="89" s="1"/>
  <c r="J308" i="89"/>
  <c r="BP308" i="89" s="1"/>
  <c r="H308" i="89"/>
  <c r="F308" i="89"/>
  <c r="BH308" i="89" s="1"/>
  <c r="DA307" i="89"/>
  <c r="CN307" i="89"/>
  <c r="CM307" i="89"/>
  <c r="CL307" i="89"/>
  <c r="CI307" i="89"/>
  <c r="CJ307" i="89" s="1"/>
  <c r="CH307" i="89"/>
  <c r="CE307" i="89"/>
  <c r="CF307" i="89" s="1"/>
  <c r="CD307" i="89"/>
  <c r="CA307" i="89"/>
  <c r="BZ307" i="89"/>
  <c r="CB307" i="89" s="1"/>
  <c r="BW307" i="89"/>
  <c r="BV307" i="89"/>
  <c r="BT307" i="89"/>
  <c r="BS307" i="89"/>
  <c r="BR307" i="89"/>
  <c r="BO307" i="89"/>
  <c r="BN307" i="89"/>
  <c r="BK307" i="89"/>
  <c r="BJ307" i="89"/>
  <c r="BL307" i="89" s="1"/>
  <c r="BG307" i="89"/>
  <c r="BF307" i="89"/>
  <c r="DB307" i="89" s="1"/>
  <c r="BB307" i="89"/>
  <c r="BC307" i="89" s="1"/>
  <c r="AZ307" i="89"/>
  <c r="AX307" i="89"/>
  <c r="AV307" i="89"/>
  <c r="AT307" i="89"/>
  <c r="AR307" i="89"/>
  <c r="AP307" i="89"/>
  <c r="AN307" i="89"/>
  <c r="AL307" i="89"/>
  <c r="AJ307" i="89"/>
  <c r="AH307" i="89"/>
  <c r="AF307" i="89"/>
  <c r="AD307" i="89"/>
  <c r="AB307" i="89"/>
  <c r="Z307" i="89"/>
  <c r="X307" i="89"/>
  <c r="V307" i="89"/>
  <c r="T307" i="89"/>
  <c r="R307" i="89"/>
  <c r="P307" i="89"/>
  <c r="N307" i="89"/>
  <c r="BX307" i="89" s="1"/>
  <c r="L307" i="89"/>
  <c r="J307" i="89"/>
  <c r="BP307" i="89" s="1"/>
  <c r="H307" i="89"/>
  <c r="F307" i="89"/>
  <c r="BH307" i="89" s="1"/>
  <c r="X301" i="89"/>
  <c r="DA299" i="89"/>
  <c r="CN299" i="89"/>
  <c r="CM299" i="89"/>
  <c r="CL299" i="89"/>
  <c r="CI299" i="89"/>
  <c r="CJ299" i="89" s="1"/>
  <c r="CH299" i="89"/>
  <c r="CE299" i="89"/>
  <c r="CF299" i="89" s="1"/>
  <c r="CD299" i="89"/>
  <c r="CA299" i="89"/>
  <c r="BZ299" i="89"/>
  <c r="CB299" i="89" s="1"/>
  <c r="BW299" i="89"/>
  <c r="BV299" i="89"/>
  <c r="BS299" i="89"/>
  <c r="BR299" i="89"/>
  <c r="BO299" i="89"/>
  <c r="BN299" i="89"/>
  <c r="BK299" i="89"/>
  <c r="BJ299" i="89"/>
  <c r="BL299" i="89" s="1"/>
  <c r="BG299" i="89"/>
  <c r="BF299" i="89"/>
  <c r="BB299" i="89"/>
  <c r="BC299" i="89" s="1"/>
  <c r="AZ299" i="89"/>
  <c r="AX299" i="89"/>
  <c r="AV299" i="89"/>
  <c r="AT299" i="89"/>
  <c r="AR299" i="89"/>
  <c r="AP299" i="89"/>
  <c r="AN299" i="89"/>
  <c r="AL299" i="89"/>
  <c r="AJ299" i="89"/>
  <c r="AH299" i="89"/>
  <c r="AF299" i="89"/>
  <c r="AD299" i="89"/>
  <c r="AB299" i="89"/>
  <c r="Z299" i="89"/>
  <c r="X299" i="89"/>
  <c r="V299" i="89"/>
  <c r="T299" i="89"/>
  <c r="R299" i="89"/>
  <c r="P299" i="89"/>
  <c r="N299" i="89"/>
  <c r="BX299" i="89" s="1"/>
  <c r="L299" i="89"/>
  <c r="J299" i="89"/>
  <c r="BP299" i="89" s="1"/>
  <c r="H299" i="89"/>
  <c r="F299" i="89"/>
  <c r="BH299" i="89" s="1"/>
  <c r="CQ119" i="89" l="1"/>
  <c r="CQ424" i="89" s="1"/>
  <c r="CR287" i="89"/>
  <c r="CR162" i="89"/>
  <c r="CR202" i="89"/>
  <c r="CR119" i="89"/>
  <c r="CR242" i="89"/>
  <c r="CQ162" i="89"/>
  <c r="CQ425" i="89" s="1"/>
  <c r="CQ202" i="89"/>
  <c r="CR332" i="89"/>
  <c r="CQ332" i="89"/>
  <c r="CR373" i="89"/>
  <c r="CR413" i="89"/>
  <c r="CQ373" i="89"/>
  <c r="CQ413" i="89"/>
  <c r="DB299" i="89"/>
  <c r="BT299" i="89"/>
  <c r="CL295" i="89"/>
  <c r="CL296" i="89"/>
  <c r="CL297" i="89"/>
  <c r="CL298" i="89"/>
  <c r="CL300" i="89"/>
  <c r="CL301" i="89"/>
  <c r="CL302" i="89"/>
  <c r="CL303" i="89"/>
  <c r="CL305" i="89"/>
  <c r="CL306" i="89"/>
  <c r="CL309" i="89"/>
  <c r="CL310" i="89"/>
  <c r="CL311" i="89"/>
  <c r="CL312" i="89"/>
  <c r="CL313" i="89"/>
  <c r="CL314" i="89"/>
  <c r="CL315" i="89"/>
  <c r="CL316" i="89"/>
  <c r="CL317" i="89"/>
  <c r="CL318" i="89"/>
  <c r="CL319" i="89"/>
  <c r="CL320" i="89"/>
  <c r="CL321" i="89"/>
  <c r="CL322" i="89"/>
  <c r="CL323" i="89"/>
  <c r="CL324" i="89"/>
  <c r="CL325" i="89"/>
  <c r="CL326" i="89"/>
  <c r="CL327" i="89"/>
  <c r="CL328" i="89"/>
  <c r="CL329" i="89"/>
  <c r="CL330" i="89"/>
  <c r="CL331" i="89"/>
  <c r="CL294" i="89"/>
  <c r="CL250" i="89"/>
  <c r="CL251" i="89"/>
  <c r="CL252" i="89"/>
  <c r="CL253" i="89"/>
  <c r="CL254" i="89"/>
  <c r="CL255" i="89"/>
  <c r="CL256" i="89"/>
  <c r="CL257" i="89"/>
  <c r="CL258" i="89"/>
  <c r="CL259" i="89"/>
  <c r="CL260" i="89"/>
  <c r="CL261" i="89"/>
  <c r="CL262" i="89"/>
  <c r="CL263" i="89"/>
  <c r="CL264" i="89"/>
  <c r="CL265" i="89"/>
  <c r="CL266" i="89"/>
  <c r="CL267" i="89"/>
  <c r="CL268" i="89"/>
  <c r="CL269" i="89"/>
  <c r="CL270" i="89"/>
  <c r="CL271" i="89"/>
  <c r="CL272" i="89"/>
  <c r="CL273" i="89"/>
  <c r="CL274" i="89"/>
  <c r="CL275" i="89"/>
  <c r="CL276" i="89"/>
  <c r="CL277" i="89"/>
  <c r="CL278" i="89"/>
  <c r="CL279" i="89"/>
  <c r="CL280" i="89"/>
  <c r="CL281" i="89"/>
  <c r="CL282" i="89"/>
  <c r="CL283" i="89"/>
  <c r="CL284" i="89"/>
  <c r="CL285" i="89"/>
  <c r="CL286" i="89"/>
  <c r="CL249" i="89"/>
  <c r="CL210" i="89"/>
  <c r="CL211" i="89"/>
  <c r="CL212" i="89"/>
  <c r="CL213" i="89"/>
  <c r="CL214" i="89"/>
  <c r="CL215" i="89"/>
  <c r="CL216" i="89"/>
  <c r="CL217" i="89"/>
  <c r="CL218" i="89"/>
  <c r="CL219" i="89"/>
  <c r="CL220" i="89"/>
  <c r="CL221" i="89"/>
  <c r="CL222" i="89"/>
  <c r="CL223" i="89"/>
  <c r="CL224" i="89"/>
  <c r="CL225" i="89"/>
  <c r="CL226" i="89"/>
  <c r="CL227" i="89"/>
  <c r="CL228" i="89"/>
  <c r="CL229" i="89"/>
  <c r="CL230" i="89"/>
  <c r="CL231" i="89"/>
  <c r="CL232" i="89"/>
  <c r="CL233" i="89"/>
  <c r="CL234" i="89"/>
  <c r="CL235" i="89"/>
  <c r="CL236" i="89"/>
  <c r="CL237" i="89"/>
  <c r="CL238" i="89"/>
  <c r="CL239" i="89"/>
  <c r="CL240" i="89"/>
  <c r="CL241" i="89"/>
  <c r="CL209" i="89"/>
  <c r="CR425" i="89" l="1"/>
  <c r="CQ423" i="89"/>
  <c r="CQ427" i="89" s="1"/>
  <c r="CR423" i="89"/>
  <c r="CR424" i="89"/>
  <c r="CM251" i="89"/>
  <c r="CM127" i="89"/>
  <c r="CN127" i="89" s="1"/>
  <c r="CM128" i="89"/>
  <c r="CN128" i="89" s="1"/>
  <c r="CM129" i="89"/>
  <c r="CN129" i="89" s="1"/>
  <c r="CM130" i="89"/>
  <c r="CN130" i="89" s="1"/>
  <c r="CM131" i="89"/>
  <c r="CN131" i="89" s="1"/>
  <c r="CM132" i="89"/>
  <c r="CN132" i="89" s="1"/>
  <c r="CM133" i="89"/>
  <c r="CN133" i="89" s="1"/>
  <c r="CM134" i="89"/>
  <c r="CN134" i="89" s="1"/>
  <c r="CM135" i="89"/>
  <c r="CN135" i="89" s="1"/>
  <c r="CM136" i="89"/>
  <c r="CN136" i="89" s="1"/>
  <c r="CM137" i="89"/>
  <c r="CN137" i="89" s="1"/>
  <c r="CM138" i="89"/>
  <c r="CN138" i="89" s="1"/>
  <c r="CM139" i="89"/>
  <c r="CN139" i="89" s="1"/>
  <c r="CM140" i="89"/>
  <c r="CN140" i="89" s="1"/>
  <c r="CM141" i="89"/>
  <c r="CN141" i="89" s="1"/>
  <c r="CM142" i="89"/>
  <c r="CN142" i="89" s="1"/>
  <c r="CM143" i="89"/>
  <c r="CN143" i="89" s="1"/>
  <c r="CM144" i="89"/>
  <c r="CN144" i="89" s="1"/>
  <c r="CM145" i="89"/>
  <c r="CN145" i="89" s="1"/>
  <c r="CM146" i="89"/>
  <c r="CN146" i="89" s="1"/>
  <c r="CM147" i="89"/>
  <c r="CN147" i="89" s="1"/>
  <c r="CM148" i="89"/>
  <c r="CN148" i="89" s="1"/>
  <c r="CM149" i="89"/>
  <c r="CN149" i="89" s="1"/>
  <c r="CM150" i="89"/>
  <c r="CN150" i="89" s="1"/>
  <c r="CM151" i="89"/>
  <c r="CN151" i="89" s="1"/>
  <c r="CM152" i="89"/>
  <c r="CN152" i="89" s="1"/>
  <c r="CM153" i="89"/>
  <c r="CN153" i="89" s="1"/>
  <c r="CM154" i="89"/>
  <c r="CN154" i="89" s="1"/>
  <c r="CM155" i="89"/>
  <c r="CN155" i="89" s="1"/>
  <c r="CM156" i="89"/>
  <c r="CN156" i="89" s="1"/>
  <c r="CM157" i="89"/>
  <c r="CN157" i="89" s="1"/>
  <c r="CM158" i="89"/>
  <c r="CN158" i="89" s="1"/>
  <c r="CM159" i="89"/>
  <c r="CN159" i="89" s="1"/>
  <c r="CM160" i="89"/>
  <c r="CN160" i="89" s="1"/>
  <c r="CM161" i="89"/>
  <c r="CN161" i="89" s="1"/>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40" i="89"/>
  <c r="CM341" i="89"/>
  <c r="CM342" i="89"/>
  <c r="CM343" i="89"/>
  <c r="CM344" i="89"/>
  <c r="CM345" i="89"/>
  <c r="CM34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69" i="89"/>
  <c r="CM370" i="89"/>
  <c r="CM371" i="89"/>
  <c r="CM372" i="89"/>
  <c r="CM339" i="89"/>
  <c r="CM295" i="89"/>
  <c r="CM296" i="89"/>
  <c r="CM297" i="89"/>
  <c r="CM298" i="89"/>
  <c r="CM300" i="89"/>
  <c r="CM301" i="89"/>
  <c r="CM302" i="89"/>
  <c r="CM303" i="89"/>
  <c r="CM305" i="89"/>
  <c r="CM306" i="89"/>
  <c r="CM309" i="89"/>
  <c r="CM310" i="89"/>
  <c r="CM311" i="89"/>
  <c r="CM312" i="89"/>
  <c r="CM313" i="89"/>
  <c r="CM314" i="89"/>
  <c r="CM315" i="89"/>
  <c r="CM316" i="89"/>
  <c r="CM317" i="89"/>
  <c r="CM318" i="89"/>
  <c r="CM319" i="89"/>
  <c r="CM320" i="89"/>
  <c r="CM321" i="89"/>
  <c r="CM322" i="89"/>
  <c r="CM323" i="89"/>
  <c r="CM324" i="89"/>
  <c r="CM325" i="89"/>
  <c r="CM326" i="89"/>
  <c r="CM327" i="89"/>
  <c r="CM328" i="89"/>
  <c r="CM329" i="89"/>
  <c r="CM330" i="89"/>
  <c r="CM331" i="89"/>
  <c r="CM294" i="89"/>
  <c r="CM250" i="89"/>
  <c r="CM252" i="89"/>
  <c r="CM253" i="89"/>
  <c r="CM254" i="89"/>
  <c r="CM255" i="89"/>
  <c r="CM256"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49" i="89"/>
  <c r="CM210" i="89"/>
  <c r="CM211" i="89"/>
  <c r="CM212" i="89"/>
  <c r="CM213" i="89"/>
  <c r="CM21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09" i="89"/>
  <c r="CM170" i="89"/>
  <c r="CM171" i="89"/>
  <c r="CM172" i="89"/>
  <c r="CM173" i="89"/>
  <c r="CM17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169" i="89"/>
  <c r="CL170" i="89"/>
  <c r="CL171" i="89"/>
  <c r="CL172" i="89"/>
  <c r="CL173" i="89"/>
  <c r="CL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169" i="89"/>
  <c r="CM126" i="89"/>
  <c r="CL127" i="89"/>
  <c r="CL128" i="89"/>
  <c r="CL129" i="89"/>
  <c r="CL130" i="89"/>
  <c r="CL131" i="89"/>
  <c r="CL132" i="89"/>
  <c r="CL133" i="89"/>
  <c r="CL134" i="89"/>
  <c r="CL135" i="89"/>
  <c r="CL136" i="89"/>
  <c r="CL137" i="89"/>
  <c r="CL138" i="89"/>
  <c r="CL139" i="89"/>
  <c r="CL140" i="89"/>
  <c r="CL141" i="89"/>
  <c r="CL142" i="89"/>
  <c r="CL143" i="89"/>
  <c r="CL144" i="89"/>
  <c r="CL145" i="89"/>
  <c r="CL146" i="89"/>
  <c r="CL147" i="89"/>
  <c r="CL148" i="89"/>
  <c r="CL149" i="89"/>
  <c r="CL150" i="89"/>
  <c r="CL151" i="89"/>
  <c r="CL152" i="89"/>
  <c r="CL153" i="89"/>
  <c r="CL154" i="89"/>
  <c r="CL155" i="89"/>
  <c r="CL156" i="89"/>
  <c r="CL157" i="89"/>
  <c r="CL158" i="89"/>
  <c r="CL159" i="89"/>
  <c r="CL160" i="89"/>
  <c r="CL161"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R427" i="89" l="1"/>
  <c r="CN381" i="89"/>
  <c r="CN382" i="89"/>
  <c r="CN383" i="89"/>
  <c r="CN384" i="89"/>
  <c r="CN385" i="89"/>
  <c r="CN386" i="89"/>
  <c r="CN387" i="89"/>
  <c r="CN388" i="89"/>
  <c r="CN389" i="89"/>
  <c r="CN390" i="89"/>
  <c r="CN391" i="89"/>
  <c r="CN392" i="89"/>
  <c r="CN393" i="89"/>
  <c r="CN394" i="89"/>
  <c r="CN395" i="89"/>
  <c r="CN396" i="89"/>
  <c r="CN397" i="89"/>
  <c r="CN398" i="89"/>
  <c r="CN399" i="89"/>
  <c r="CN400" i="89"/>
  <c r="CN401" i="89"/>
  <c r="CN402" i="89"/>
  <c r="CN403" i="89"/>
  <c r="CN404" i="89"/>
  <c r="CN405" i="89"/>
  <c r="CN406" i="89"/>
  <c r="CN407" i="89"/>
  <c r="CN408" i="89"/>
  <c r="CN409" i="89"/>
  <c r="CN410" i="89"/>
  <c r="CN411" i="89"/>
  <c r="CN412" i="89"/>
  <c r="CN380" i="89"/>
  <c r="CN340" i="89"/>
  <c r="CN341" i="89"/>
  <c r="CN342" i="89"/>
  <c r="CN343" i="89"/>
  <c r="CN344" i="89"/>
  <c r="CN345" i="89"/>
  <c r="CN346"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69" i="89"/>
  <c r="CN370" i="89"/>
  <c r="CN371" i="89"/>
  <c r="CN372" i="89"/>
  <c r="CN339" i="89"/>
  <c r="CN295" i="89"/>
  <c r="CN296" i="89"/>
  <c r="CN297" i="89"/>
  <c r="CN298" i="89"/>
  <c r="CN300" i="89"/>
  <c r="CN301" i="89"/>
  <c r="CN302" i="89"/>
  <c r="CN303" i="89"/>
  <c r="CN305" i="89"/>
  <c r="CN306" i="89"/>
  <c r="CN309" i="89"/>
  <c r="CN310" i="89"/>
  <c r="CN311" i="89"/>
  <c r="CN312" i="89"/>
  <c r="CN313" i="89"/>
  <c r="CN314" i="89"/>
  <c r="CN315" i="89"/>
  <c r="CN316" i="89"/>
  <c r="CN317" i="89"/>
  <c r="CN318" i="89"/>
  <c r="CN319" i="89"/>
  <c r="CN320" i="89"/>
  <c r="CN321" i="89"/>
  <c r="CN322" i="89"/>
  <c r="CN323" i="89"/>
  <c r="CN324" i="89"/>
  <c r="CN325" i="89"/>
  <c r="CN326" i="89"/>
  <c r="CN327" i="89"/>
  <c r="CN328" i="89"/>
  <c r="CN329" i="89"/>
  <c r="CN330" i="89"/>
  <c r="CN331" i="89"/>
  <c r="CN294" i="89"/>
  <c r="CN250" i="89"/>
  <c r="CN251" i="89"/>
  <c r="CN252" i="89"/>
  <c r="CN253" i="89"/>
  <c r="CN254"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49" i="89"/>
  <c r="CN210" i="89"/>
  <c r="CN211" i="89"/>
  <c r="CN212" i="89"/>
  <c r="CN213" i="89"/>
  <c r="CN21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09" i="89"/>
  <c r="CN171" i="89"/>
  <c r="CN172" i="89"/>
  <c r="CN173" i="89"/>
  <c r="CN174" i="89"/>
  <c r="CN175" i="89"/>
  <c r="CN176" i="89"/>
  <c r="CN177" i="89"/>
  <c r="CN179" i="89"/>
  <c r="CN181" i="89"/>
  <c r="CN182" i="89"/>
  <c r="CN183" i="89"/>
  <c r="CN184" i="89"/>
  <c r="CN185" i="89"/>
  <c r="CN186" i="89"/>
  <c r="CN187" i="89"/>
  <c r="CN188" i="89"/>
  <c r="CN189" i="89"/>
  <c r="CN190" i="89"/>
  <c r="CN191" i="89"/>
  <c r="CN192" i="89"/>
  <c r="CN193" i="89"/>
  <c r="CN194" i="89"/>
  <c r="CN195" i="89"/>
  <c r="CN196" i="89"/>
  <c r="CN197" i="89"/>
  <c r="CN198" i="89"/>
  <c r="CN199" i="89"/>
  <c r="CN200" i="89"/>
  <c r="CN201" i="89"/>
  <c r="CN169"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12" i="89"/>
  <c r="CM411" i="89"/>
  <c r="CM410" i="89"/>
  <c r="CM409" i="89"/>
  <c r="CM408" i="89"/>
  <c r="CM407" i="89"/>
  <c r="CM406" i="89"/>
  <c r="CM405" i="89"/>
  <c r="CM404" i="89"/>
  <c r="CM403" i="89"/>
  <c r="CM402" i="89"/>
  <c r="CM401" i="89"/>
  <c r="CM400" i="89"/>
  <c r="CM399" i="89"/>
  <c r="CM398" i="89"/>
  <c r="CM397" i="89"/>
  <c r="CM396" i="89"/>
  <c r="CM395" i="89"/>
  <c r="CM394" i="89"/>
  <c r="CM393" i="89"/>
  <c r="CM392" i="89"/>
  <c r="CM391" i="89"/>
  <c r="CM390" i="89"/>
  <c r="CM389" i="89"/>
  <c r="CM388" i="89"/>
  <c r="CM387" i="89"/>
  <c r="CM386" i="89"/>
  <c r="CM385" i="89"/>
  <c r="CM384" i="89"/>
  <c r="CM383" i="89"/>
  <c r="CM382" i="89"/>
  <c r="CM381" i="89"/>
  <c r="CM380" i="89"/>
  <c r="CM242" i="89"/>
  <c r="CN180" i="89"/>
  <c r="CN178" i="89"/>
  <c r="CN170" i="89"/>
  <c r="CN96" i="89"/>
  <c r="CN95" i="89"/>
  <c r="CN87" i="89"/>
  <c r="CM162" i="89" l="1"/>
  <c r="CN332" i="89"/>
  <c r="CN287" i="89"/>
  <c r="CN119" i="89"/>
  <c r="CN202" i="89"/>
  <c r="CM202" i="89"/>
  <c r="CN162" i="89"/>
  <c r="CN242" i="89"/>
  <c r="CM287" i="89"/>
  <c r="CM425" i="89" s="1"/>
  <c r="CM119" i="89"/>
  <c r="CM424" i="89" s="1"/>
  <c r="CM332" i="89"/>
  <c r="CN373" i="89"/>
  <c r="CN413" i="89"/>
  <c r="CM373" i="89"/>
  <c r="CM413"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N424" i="89" l="1"/>
  <c r="CM423" i="89"/>
  <c r="CN423" i="89"/>
  <c r="CN425" i="89"/>
  <c r="CI170" i="89"/>
  <c r="CI171" i="89"/>
  <c r="CI172" i="89"/>
  <c r="CI173" i="89"/>
  <c r="CI174" i="89"/>
  <c r="CI175" i="89"/>
  <c r="CI176" i="89"/>
  <c r="CI177" i="89"/>
  <c r="CI178" i="89"/>
  <c r="CI179" i="89"/>
  <c r="CI180" i="89"/>
  <c r="CI181" i="89"/>
  <c r="CI182" i="89"/>
  <c r="CI183" i="89"/>
  <c r="CI184" i="89"/>
  <c r="CI185" i="89"/>
  <c r="CI186" i="89"/>
  <c r="CI187" i="89"/>
  <c r="CI188" i="89"/>
  <c r="CI189" i="89"/>
  <c r="CI190" i="89"/>
  <c r="CI191" i="89"/>
  <c r="CI192" i="89"/>
  <c r="CI193" i="89"/>
  <c r="CI194" i="89"/>
  <c r="CI195" i="89"/>
  <c r="CI196" i="89"/>
  <c r="CI197" i="89"/>
  <c r="CI198" i="89"/>
  <c r="CI199" i="89"/>
  <c r="CJ199" i="89" s="1"/>
  <c r="CI200" i="89"/>
  <c r="CI201" i="89"/>
  <c r="CI169" i="89"/>
  <c r="CI340" i="89"/>
  <c r="CI341" i="89"/>
  <c r="CI342" i="89"/>
  <c r="CI343" i="89"/>
  <c r="CI344" i="89"/>
  <c r="CJ344" i="89" s="1"/>
  <c r="CI345" i="89"/>
  <c r="CJ345" i="89" s="1"/>
  <c r="CI346" i="89"/>
  <c r="CI347" i="89"/>
  <c r="CI348" i="89"/>
  <c r="CI349" i="89"/>
  <c r="CI350" i="89"/>
  <c r="CJ350" i="89" s="1"/>
  <c r="CI351" i="89"/>
  <c r="CI352" i="89"/>
  <c r="CI353" i="89"/>
  <c r="CI354" i="89"/>
  <c r="CI355" i="89"/>
  <c r="CI356" i="89"/>
  <c r="CI357" i="89"/>
  <c r="CI358" i="89"/>
  <c r="CI359" i="89"/>
  <c r="CI360" i="89"/>
  <c r="CJ360" i="89" s="1"/>
  <c r="CI361" i="89"/>
  <c r="CJ361" i="89" s="1"/>
  <c r="CI362" i="89"/>
  <c r="CJ362" i="89" s="1"/>
  <c r="CI363" i="89"/>
  <c r="CI364" i="89"/>
  <c r="CI365" i="89"/>
  <c r="CI366" i="89"/>
  <c r="CI367" i="89"/>
  <c r="CI368" i="89"/>
  <c r="CI369" i="89"/>
  <c r="CI370" i="89"/>
  <c r="CI371" i="89"/>
  <c r="CI372" i="89"/>
  <c r="CJ372" i="89" s="1"/>
  <c r="CI339" i="89"/>
  <c r="CJ341" i="89"/>
  <c r="CJ349" i="89"/>
  <c r="CJ353" i="89"/>
  <c r="CJ357" i="89"/>
  <c r="CJ365" i="89"/>
  <c r="CJ369" i="89"/>
  <c r="CJ339" i="89"/>
  <c r="CJ340" i="89"/>
  <c r="CJ342" i="89"/>
  <c r="CJ343" i="89"/>
  <c r="CJ346" i="89"/>
  <c r="CJ347" i="89"/>
  <c r="CJ348" i="89"/>
  <c r="CJ351" i="89"/>
  <c r="CJ352" i="89"/>
  <c r="CJ354" i="89"/>
  <c r="CJ355" i="89"/>
  <c r="CJ356" i="89"/>
  <c r="CJ358" i="89"/>
  <c r="CJ359" i="89"/>
  <c r="CJ363" i="89"/>
  <c r="CJ364" i="89"/>
  <c r="CJ366" i="89"/>
  <c r="CJ367" i="89"/>
  <c r="CJ368" i="89"/>
  <c r="CJ370" i="89"/>
  <c r="CJ371" i="89"/>
  <c r="CJ86" i="89"/>
  <c r="CI87" i="89"/>
  <c r="CJ87" i="89" s="1"/>
  <c r="CI88" i="89"/>
  <c r="CJ88" i="89" s="1"/>
  <c r="CI89" i="89"/>
  <c r="CJ89" i="89" s="1"/>
  <c r="CI90" i="89"/>
  <c r="CJ90" i="89" s="1"/>
  <c r="CI91" i="89"/>
  <c r="CJ91" i="89" s="1"/>
  <c r="CI92" i="89"/>
  <c r="CJ92" i="89" s="1"/>
  <c r="CI93" i="89"/>
  <c r="CJ93" i="89" s="1"/>
  <c r="CI94" i="89"/>
  <c r="CJ94" i="89" s="1"/>
  <c r="CI95" i="89"/>
  <c r="CJ95" i="89" s="1"/>
  <c r="CI96" i="89"/>
  <c r="CJ96" i="89" s="1"/>
  <c r="CI97" i="89"/>
  <c r="CJ97" i="89" s="1"/>
  <c r="CI98" i="89"/>
  <c r="CJ98" i="89" s="1"/>
  <c r="CI99" i="89"/>
  <c r="CJ99" i="89" s="1"/>
  <c r="CI100" i="89"/>
  <c r="CJ100" i="89" s="1"/>
  <c r="CI101" i="89"/>
  <c r="CJ101" i="89" s="1"/>
  <c r="CI102" i="89"/>
  <c r="CJ102" i="89" s="1"/>
  <c r="CI103" i="89"/>
  <c r="CJ103" i="89" s="1"/>
  <c r="CI104" i="89"/>
  <c r="CJ104" i="89" s="1"/>
  <c r="CI105" i="89"/>
  <c r="CJ105" i="89" s="1"/>
  <c r="CI106" i="89"/>
  <c r="CJ106" i="89" s="1"/>
  <c r="CI107" i="89"/>
  <c r="CJ107" i="89" s="1"/>
  <c r="CI108" i="89"/>
  <c r="CJ108" i="89" s="1"/>
  <c r="CI109" i="89"/>
  <c r="CJ109" i="89" s="1"/>
  <c r="CI110" i="89"/>
  <c r="CJ110" i="89" s="1"/>
  <c r="CI111" i="89"/>
  <c r="CJ111" i="89" s="1"/>
  <c r="CI112" i="89"/>
  <c r="CJ112" i="89" s="1"/>
  <c r="CI113" i="89"/>
  <c r="CJ113" i="89" s="1"/>
  <c r="CI114" i="89"/>
  <c r="CJ114" i="89" s="1"/>
  <c r="CI115" i="89"/>
  <c r="CJ115" i="89" s="1"/>
  <c r="CI116" i="89"/>
  <c r="CJ116" i="89" s="1"/>
  <c r="CI117" i="89"/>
  <c r="CJ117" i="89" s="1"/>
  <c r="CI118" i="89"/>
  <c r="CJ118" i="89" s="1"/>
  <c r="CI86" i="89"/>
  <c r="CI295" i="89"/>
  <c r="CJ295" i="89" s="1"/>
  <c r="CI296" i="89"/>
  <c r="CJ296" i="89" s="1"/>
  <c r="CI297" i="89"/>
  <c r="CJ297" i="89" s="1"/>
  <c r="CI298" i="89"/>
  <c r="CJ298" i="89" s="1"/>
  <c r="CI300" i="89"/>
  <c r="CJ300" i="89" s="1"/>
  <c r="CI301" i="89"/>
  <c r="CJ301" i="89" s="1"/>
  <c r="CI302" i="89"/>
  <c r="CJ302" i="89" s="1"/>
  <c r="CI303" i="89"/>
  <c r="CJ303" i="89" s="1"/>
  <c r="CI305" i="89"/>
  <c r="CJ305" i="89" s="1"/>
  <c r="CI306" i="89"/>
  <c r="CJ306" i="89" s="1"/>
  <c r="CI309" i="89"/>
  <c r="CJ309" i="89" s="1"/>
  <c r="CI310" i="89"/>
  <c r="CJ310" i="89" s="1"/>
  <c r="CI311" i="89"/>
  <c r="CJ311" i="89" s="1"/>
  <c r="CI312" i="89"/>
  <c r="CJ312" i="89" s="1"/>
  <c r="CI313" i="89"/>
  <c r="CJ313" i="89" s="1"/>
  <c r="CI314" i="89"/>
  <c r="CJ314" i="89" s="1"/>
  <c r="CI315" i="89"/>
  <c r="CJ315" i="89" s="1"/>
  <c r="CI316" i="89"/>
  <c r="CJ316" i="89" s="1"/>
  <c r="CI317" i="89"/>
  <c r="CJ317" i="89" s="1"/>
  <c r="CI318" i="89"/>
  <c r="CJ318" i="89" s="1"/>
  <c r="CI319" i="89"/>
  <c r="CJ319" i="89" s="1"/>
  <c r="CI320" i="89"/>
  <c r="CJ320" i="89" s="1"/>
  <c r="CI321" i="89"/>
  <c r="CJ321" i="89" s="1"/>
  <c r="CI322" i="89"/>
  <c r="CJ322" i="89" s="1"/>
  <c r="CI323" i="89"/>
  <c r="CJ323" i="89" s="1"/>
  <c r="CI324" i="89"/>
  <c r="CJ324" i="89" s="1"/>
  <c r="CI325" i="89"/>
  <c r="CJ325" i="89" s="1"/>
  <c r="CI326" i="89"/>
  <c r="CJ326" i="89" s="1"/>
  <c r="CI327" i="89"/>
  <c r="CJ327" i="89" s="1"/>
  <c r="CI328" i="89"/>
  <c r="CJ328" i="89" s="1"/>
  <c r="CI329" i="89"/>
  <c r="CJ329" i="89" s="1"/>
  <c r="CI330" i="89"/>
  <c r="CJ330" i="89" s="1"/>
  <c r="CI331" i="89"/>
  <c r="CJ331" i="89" s="1"/>
  <c r="CJ294" i="89"/>
  <c r="CI294" i="89"/>
  <c r="CI250" i="89"/>
  <c r="CJ250" i="89" s="1"/>
  <c r="CI251" i="89"/>
  <c r="CJ251" i="89" s="1"/>
  <c r="CI252" i="89"/>
  <c r="CJ252" i="89" s="1"/>
  <c r="CI253" i="89"/>
  <c r="CJ253" i="89" s="1"/>
  <c r="CI254" i="89"/>
  <c r="CJ254" i="89" s="1"/>
  <c r="CI255" i="89"/>
  <c r="CJ255" i="89" s="1"/>
  <c r="CI256" i="89"/>
  <c r="CJ256" i="89" s="1"/>
  <c r="CI257" i="89"/>
  <c r="CJ257" i="89" s="1"/>
  <c r="CI258" i="89"/>
  <c r="CJ258" i="89" s="1"/>
  <c r="CI259" i="89"/>
  <c r="CJ259" i="89" s="1"/>
  <c r="CI260" i="89"/>
  <c r="CJ260" i="89" s="1"/>
  <c r="CI261" i="89"/>
  <c r="CJ261" i="89" s="1"/>
  <c r="CI262" i="89"/>
  <c r="CJ262" i="89" s="1"/>
  <c r="CI263" i="89"/>
  <c r="CJ263" i="89" s="1"/>
  <c r="CI264" i="89"/>
  <c r="CJ264" i="89" s="1"/>
  <c r="CI265" i="89"/>
  <c r="CJ265" i="89" s="1"/>
  <c r="CI266" i="89"/>
  <c r="CJ266" i="89" s="1"/>
  <c r="CI267" i="89"/>
  <c r="CJ267" i="89" s="1"/>
  <c r="CI268" i="89"/>
  <c r="CJ268" i="89" s="1"/>
  <c r="CI269" i="89"/>
  <c r="CJ269" i="89" s="1"/>
  <c r="CI270" i="89"/>
  <c r="CJ270" i="89" s="1"/>
  <c r="CI271" i="89"/>
  <c r="CJ271" i="89" s="1"/>
  <c r="CI272" i="89"/>
  <c r="CJ272" i="89" s="1"/>
  <c r="CI273" i="89"/>
  <c r="CJ273" i="89" s="1"/>
  <c r="CI274" i="89"/>
  <c r="CJ274" i="89" s="1"/>
  <c r="CI275" i="89"/>
  <c r="CJ275" i="89" s="1"/>
  <c r="CI276" i="89"/>
  <c r="CJ276" i="89" s="1"/>
  <c r="CI277" i="89"/>
  <c r="CJ277" i="89" s="1"/>
  <c r="CI278" i="89"/>
  <c r="CJ278" i="89" s="1"/>
  <c r="CI279" i="89"/>
  <c r="CJ279" i="89" s="1"/>
  <c r="CI280" i="89"/>
  <c r="CJ280" i="89" s="1"/>
  <c r="CI281" i="89"/>
  <c r="CJ281" i="89" s="1"/>
  <c r="CI282" i="89"/>
  <c r="CJ282" i="89" s="1"/>
  <c r="CI283" i="89"/>
  <c r="CJ283" i="89" s="1"/>
  <c r="CI284" i="89"/>
  <c r="CJ284" i="89" s="1"/>
  <c r="CI285" i="89"/>
  <c r="CJ285" i="89" s="1"/>
  <c r="CI286" i="89"/>
  <c r="CJ286" i="89" s="1"/>
  <c r="CJ249" i="89"/>
  <c r="CI249" i="89"/>
  <c r="CJ209" i="89"/>
  <c r="CI210" i="89"/>
  <c r="CJ210" i="89" s="1"/>
  <c r="CI211" i="89"/>
  <c r="CJ211" i="89" s="1"/>
  <c r="CI212" i="89"/>
  <c r="CJ212" i="89" s="1"/>
  <c r="CI213" i="89"/>
  <c r="CJ213" i="89" s="1"/>
  <c r="CI214" i="89"/>
  <c r="CJ214" i="89" s="1"/>
  <c r="CI215" i="89"/>
  <c r="CJ215" i="89" s="1"/>
  <c r="CI216" i="89"/>
  <c r="CJ216" i="89" s="1"/>
  <c r="CI217" i="89"/>
  <c r="CJ217" i="89" s="1"/>
  <c r="CI218" i="89"/>
  <c r="CJ218" i="89" s="1"/>
  <c r="CI219" i="89"/>
  <c r="CJ219" i="89" s="1"/>
  <c r="CI220" i="89"/>
  <c r="CJ220" i="89" s="1"/>
  <c r="CI221" i="89"/>
  <c r="CJ221" i="89" s="1"/>
  <c r="CI222" i="89"/>
  <c r="CJ222" i="89" s="1"/>
  <c r="CI223" i="89"/>
  <c r="CJ223" i="89" s="1"/>
  <c r="CI224" i="89"/>
  <c r="CJ224" i="89" s="1"/>
  <c r="CI225" i="89"/>
  <c r="CJ225" i="89" s="1"/>
  <c r="CI226" i="89"/>
  <c r="CJ226" i="89" s="1"/>
  <c r="CI227" i="89"/>
  <c r="CJ227" i="89" s="1"/>
  <c r="CI228" i="89"/>
  <c r="CJ228" i="89" s="1"/>
  <c r="CI229" i="89"/>
  <c r="CJ229" i="89" s="1"/>
  <c r="CI230" i="89"/>
  <c r="CJ230" i="89" s="1"/>
  <c r="CI231" i="89"/>
  <c r="CJ231" i="89" s="1"/>
  <c r="CI232" i="89"/>
  <c r="CJ232" i="89" s="1"/>
  <c r="CI233" i="89"/>
  <c r="CJ233" i="89" s="1"/>
  <c r="CI234" i="89"/>
  <c r="CJ234" i="89" s="1"/>
  <c r="CI235" i="89"/>
  <c r="CJ235" i="89" s="1"/>
  <c r="CI236" i="89"/>
  <c r="CJ236" i="89" s="1"/>
  <c r="CI237" i="89"/>
  <c r="CJ237" i="89" s="1"/>
  <c r="CI238" i="89"/>
  <c r="CJ238" i="89" s="1"/>
  <c r="CI239" i="89"/>
  <c r="CJ239" i="89" s="1"/>
  <c r="CI240" i="89"/>
  <c r="CJ240" i="89" s="1"/>
  <c r="CI241" i="89"/>
  <c r="CJ241" i="89" s="1"/>
  <c r="CI209" i="89"/>
  <c r="CJ170" i="89"/>
  <c r="CJ171" i="89"/>
  <c r="CJ172" i="89"/>
  <c r="CJ173" i="89"/>
  <c r="CJ174" i="89"/>
  <c r="CJ175" i="89"/>
  <c r="CJ176" i="89"/>
  <c r="CJ177" i="89"/>
  <c r="CJ178" i="89"/>
  <c r="CJ179" i="89"/>
  <c r="CJ180" i="89"/>
  <c r="CJ181" i="89"/>
  <c r="CJ182" i="89"/>
  <c r="CJ183" i="89"/>
  <c r="CJ184" i="89"/>
  <c r="CJ185" i="89"/>
  <c r="CJ186" i="89"/>
  <c r="CJ187" i="89"/>
  <c r="CJ188" i="89"/>
  <c r="CJ189" i="89"/>
  <c r="CJ190" i="89"/>
  <c r="CJ191" i="89"/>
  <c r="CJ192" i="89"/>
  <c r="CJ193" i="89"/>
  <c r="CJ194" i="89"/>
  <c r="CJ195" i="89"/>
  <c r="CJ196" i="89"/>
  <c r="CJ197" i="89"/>
  <c r="CJ198" i="89"/>
  <c r="CJ200" i="89"/>
  <c r="CJ201" i="89"/>
  <c r="CJ169" i="89"/>
  <c r="CM427" i="89" l="1"/>
  <c r="CN427" i="89"/>
  <c r="CI127" i="89"/>
  <c r="CI128" i="89"/>
  <c r="CI129" i="89"/>
  <c r="CI130" i="89"/>
  <c r="CI131" i="89"/>
  <c r="CI132" i="89"/>
  <c r="CI133" i="89"/>
  <c r="CI134" i="89"/>
  <c r="CI135" i="89"/>
  <c r="CI136" i="89"/>
  <c r="CI137" i="89"/>
  <c r="CI138" i="89"/>
  <c r="CI139" i="89"/>
  <c r="CI140" i="89"/>
  <c r="CI141" i="89"/>
  <c r="CI142" i="89"/>
  <c r="CI143" i="89"/>
  <c r="CI144" i="89"/>
  <c r="CI145" i="89"/>
  <c r="CI146" i="89"/>
  <c r="CI147" i="89"/>
  <c r="CI148" i="89"/>
  <c r="CI149" i="89"/>
  <c r="CI150" i="89"/>
  <c r="CI151" i="89"/>
  <c r="CI152" i="89"/>
  <c r="CI153" i="89"/>
  <c r="CI154" i="89"/>
  <c r="CI155" i="89"/>
  <c r="CI156" i="89"/>
  <c r="CI157" i="89"/>
  <c r="CI158" i="89"/>
  <c r="CI159" i="89"/>
  <c r="CI160" i="89"/>
  <c r="CI161" i="89"/>
  <c r="CI126" i="89"/>
  <c r="CJ127" i="89"/>
  <c r="CJ128" i="89"/>
  <c r="CJ129" i="89"/>
  <c r="CJ130" i="89"/>
  <c r="CJ131" i="89"/>
  <c r="CJ132" i="89"/>
  <c r="CJ133" i="89"/>
  <c r="CJ134" i="89"/>
  <c r="CJ135" i="89"/>
  <c r="CJ136" i="89"/>
  <c r="CJ137" i="89"/>
  <c r="CJ138" i="89"/>
  <c r="CJ139" i="89"/>
  <c r="CJ140" i="89"/>
  <c r="CJ141" i="89"/>
  <c r="CJ142" i="89"/>
  <c r="CJ143" i="89"/>
  <c r="CJ144" i="89"/>
  <c r="CJ145" i="89"/>
  <c r="CJ146" i="89"/>
  <c r="CJ147" i="89"/>
  <c r="CJ148" i="89"/>
  <c r="CJ149" i="89"/>
  <c r="CJ150" i="89"/>
  <c r="CJ151" i="89"/>
  <c r="CJ152" i="89"/>
  <c r="CJ153" i="89"/>
  <c r="CJ154" i="89"/>
  <c r="CJ155" i="89"/>
  <c r="CJ156" i="89"/>
  <c r="CJ157" i="89"/>
  <c r="CJ158" i="89"/>
  <c r="CJ159" i="89"/>
  <c r="CJ160" i="89"/>
  <c r="CJ161" i="89"/>
  <c r="CJ126" i="89"/>
  <c r="CH381" i="89"/>
  <c r="CH382" i="89"/>
  <c r="CH383" i="89"/>
  <c r="CH384" i="89"/>
  <c r="CH385" i="89"/>
  <c r="CH386" i="89"/>
  <c r="CH387"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409" i="89"/>
  <c r="CH410" i="89"/>
  <c r="CH411" i="89"/>
  <c r="CH412" i="89"/>
  <c r="CH380" i="89"/>
  <c r="CH340" i="89"/>
  <c r="CH341" i="89"/>
  <c r="CH342" i="89"/>
  <c r="CH343" i="89"/>
  <c r="CH344" i="89"/>
  <c r="CH345" i="89"/>
  <c r="CH346"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69" i="89"/>
  <c r="CH370" i="89"/>
  <c r="CH371" i="89"/>
  <c r="CH372" i="89"/>
  <c r="CH339" i="89"/>
  <c r="CH295" i="89"/>
  <c r="CH296" i="89"/>
  <c r="CH297" i="89"/>
  <c r="CH298" i="89"/>
  <c r="CH300" i="89"/>
  <c r="CH301" i="89"/>
  <c r="CH302" i="89"/>
  <c r="CH303" i="89"/>
  <c r="CH305" i="89"/>
  <c r="CH306" i="89"/>
  <c r="CH309" i="89"/>
  <c r="CH310" i="89"/>
  <c r="CH311" i="89"/>
  <c r="CH312" i="89"/>
  <c r="CH313" i="89"/>
  <c r="CH314" i="89"/>
  <c r="CH315" i="89"/>
  <c r="CH316" i="89"/>
  <c r="CH317" i="89"/>
  <c r="CH318" i="89"/>
  <c r="CH319" i="89"/>
  <c r="CH320" i="89"/>
  <c r="CH321" i="89"/>
  <c r="CH322" i="89"/>
  <c r="CH323" i="89"/>
  <c r="CH324" i="89"/>
  <c r="CH325" i="89"/>
  <c r="CH326" i="89"/>
  <c r="CH327" i="89"/>
  <c r="CH328" i="89"/>
  <c r="CH329" i="89"/>
  <c r="CH330" i="89"/>
  <c r="CH331" i="89"/>
  <c r="CH294" i="89"/>
  <c r="CH250" i="89"/>
  <c r="CH251" i="89"/>
  <c r="CH252" i="89"/>
  <c r="CH253" i="89"/>
  <c r="CH254"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49" i="89"/>
  <c r="CH210" i="89"/>
  <c r="CH211" i="89"/>
  <c r="CH212" i="89"/>
  <c r="CH213" i="89"/>
  <c r="CH21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09" i="89"/>
  <c r="CH170" i="89"/>
  <c r="CH171" i="89"/>
  <c r="CH172" i="89"/>
  <c r="CH173" i="89"/>
  <c r="CH17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169" i="89"/>
  <c r="CH127" i="89"/>
  <c r="CH128" i="89"/>
  <c r="CH129" i="89"/>
  <c r="CH130" i="89"/>
  <c r="CH131" i="89"/>
  <c r="CH132" i="89"/>
  <c r="CH133" i="89"/>
  <c r="CH134" i="89"/>
  <c r="CH135" i="89"/>
  <c r="CH136" i="89"/>
  <c r="CH137" i="89"/>
  <c r="CH138" i="89"/>
  <c r="CH139" i="89"/>
  <c r="CH140" i="89"/>
  <c r="CH141" i="89"/>
  <c r="CH142" i="89"/>
  <c r="CH143" i="89"/>
  <c r="CH144" i="89"/>
  <c r="CH145" i="89"/>
  <c r="CH146" i="89"/>
  <c r="CH147" i="89"/>
  <c r="CH148" i="89"/>
  <c r="CH149" i="89"/>
  <c r="CH150" i="89"/>
  <c r="CH151" i="89"/>
  <c r="CH152" i="89"/>
  <c r="CH153" i="89"/>
  <c r="CH154" i="89"/>
  <c r="CH155" i="89"/>
  <c r="CH156" i="89"/>
  <c r="CH157" i="89"/>
  <c r="CH158" i="89"/>
  <c r="CH159" i="89"/>
  <c r="CH160" i="89"/>
  <c r="CH161"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12" i="89"/>
  <c r="CJ412" i="89" s="1"/>
  <c r="CI411" i="89"/>
  <c r="CJ411" i="89" s="1"/>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386" i="89"/>
  <c r="CI385" i="89"/>
  <c r="CI384" i="89"/>
  <c r="CI383" i="89"/>
  <c r="CI382" i="89"/>
  <c r="CI381" i="89"/>
  <c r="CI380" i="89"/>
  <c r="CI242" i="89" l="1"/>
  <c r="CI162" i="89"/>
  <c r="CI119" i="89"/>
  <c r="CI202" i="89"/>
  <c r="CI287" i="89"/>
  <c r="CI332" i="89"/>
  <c r="CI373" i="89"/>
  <c r="CI413" i="89"/>
  <c r="CI423" i="89" l="1"/>
  <c r="CI424" i="89"/>
  <c r="CI425" i="89"/>
  <c r="BS136" i="89"/>
  <c r="BR136" i="89"/>
  <c r="CI427" i="89" l="1"/>
  <c r="CF381" i="89"/>
  <c r="CF383" i="89"/>
  <c r="CF385" i="89"/>
  <c r="CF387" i="89"/>
  <c r="CF389" i="89"/>
  <c r="CF391" i="89"/>
  <c r="CF393" i="89"/>
  <c r="CF395" i="89"/>
  <c r="CF397" i="89"/>
  <c r="CF399" i="89"/>
  <c r="CF401" i="89"/>
  <c r="CF403" i="89"/>
  <c r="CF405" i="89"/>
  <c r="CF407" i="89"/>
  <c r="CF409" i="89"/>
  <c r="CF411" i="89"/>
  <c r="CF380" i="89"/>
  <c r="CE381" i="89"/>
  <c r="CE382" i="89"/>
  <c r="CF382" i="89" s="1"/>
  <c r="CE383" i="89"/>
  <c r="CE384" i="89"/>
  <c r="CF384" i="89" s="1"/>
  <c r="CE385" i="89"/>
  <c r="CE386" i="89"/>
  <c r="CF386" i="89" s="1"/>
  <c r="CE387" i="89"/>
  <c r="CE388" i="89"/>
  <c r="CF388" i="89" s="1"/>
  <c r="CE389" i="89"/>
  <c r="CE390" i="89"/>
  <c r="CF390" i="89" s="1"/>
  <c r="CE391" i="89"/>
  <c r="CE392" i="89"/>
  <c r="CF392" i="89" s="1"/>
  <c r="CE393" i="89"/>
  <c r="CE394" i="89"/>
  <c r="CF394" i="89" s="1"/>
  <c r="CE395" i="89"/>
  <c r="CE396" i="89"/>
  <c r="CF396" i="89" s="1"/>
  <c r="CE397" i="89"/>
  <c r="CE398" i="89"/>
  <c r="CF398" i="89" s="1"/>
  <c r="CE399" i="89"/>
  <c r="CE400" i="89"/>
  <c r="CF400" i="89" s="1"/>
  <c r="CE401" i="89"/>
  <c r="CE402" i="89"/>
  <c r="CF402" i="89" s="1"/>
  <c r="CE403" i="89"/>
  <c r="CE404" i="89"/>
  <c r="CF404" i="89" s="1"/>
  <c r="CE405" i="89"/>
  <c r="CE406" i="89"/>
  <c r="CF406" i="89" s="1"/>
  <c r="CE407" i="89"/>
  <c r="CE408" i="89"/>
  <c r="CF408" i="89" s="1"/>
  <c r="CE409" i="89"/>
  <c r="CE410" i="89"/>
  <c r="CF410" i="89" s="1"/>
  <c r="CE411" i="89"/>
  <c r="CE412" i="89"/>
  <c r="CF412" i="89" s="1"/>
  <c r="CE380" i="89"/>
  <c r="CF340" i="89"/>
  <c r="CF344" i="89"/>
  <c r="CF348" i="89"/>
  <c r="CF352" i="89"/>
  <c r="CF356" i="89"/>
  <c r="CF360" i="89"/>
  <c r="CF364" i="89"/>
  <c r="CF368" i="89"/>
  <c r="CF372" i="89"/>
  <c r="CE340" i="89"/>
  <c r="CE341" i="89"/>
  <c r="CF341" i="89" s="1"/>
  <c r="CE342" i="89"/>
  <c r="CF342" i="89" s="1"/>
  <c r="CE343" i="89"/>
  <c r="CE344" i="89"/>
  <c r="CE345" i="89"/>
  <c r="CF345" i="89" s="1"/>
  <c r="CE346" i="89"/>
  <c r="CF346" i="89" s="1"/>
  <c r="CE347" i="89"/>
  <c r="CF347" i="89" s="1"/>
  <c r="CE348" i="89"/>
  <c r="CE349" i="89"/>
  <c r="CF349" i="89" s="1"/>
  <c r="CE350" i="89"/>
  <c r="CF350" i="89" s="1"/>
  <c r="CE351" i="89"/>
  <c r="CF351" i="89" s="1"/>
  <c r="CE352" i="89"/>
  <c r="CE353" i="89"/>
  <c r="CF353" i="89" s="1"/>
  <c r="CE354" i="89"/>
  <c r="CF354" i="89" s="1"/>
  <c r="CE355" i="89"/>
  <c r="CF355" i="89" s="1"/>
  <c r="CE356" i="89"/>
  <c r="CE357" i="89"/>
  <c r="CF357" i="89" s="1"/>
  <c r="CE358" i="89"/>
  <c r="CF358" i="89" s="1"/>
  <c r="CE359" i="89"/>
  <c r="CF359" i="89" s="1"/>
  <c r="CE360" i="89"/>
  <c r="CE361" i="89"/>
  <c r="CF361" i="89" s="1"/>
  <c r="CE362" i="89"/>
  <c r="CF362" i="89" s="1"/>
  <c r="CE363" i="89"/>
  <c r="CF363" i="89" s="1"/>
  <c r="CE364" i="89"/>
  <c r="CE365" i="89"/>
  <c r="CF365" i="89" s="1"/>
  <c r="CE366" i="89"/>
  <c r="CF366" i="89" s="1"/>
  <c r="CE367" i="89"/>
  <c r="CF367" i="89" s="1"/>
  <c r="CE368" i="89"/>
  <c r="CE369" i="89"/>
  <c r="CF369" i="89" s="1"/>
  <c r="CE370" i="89"/>
  <c r="CF370" i="89" s="1"/>
  <c r="CE371" i="89"/>
  <c r="CF371" i="89" s="1"/>
  <c r="CE372" i="89"/>
  <c r="CE339" i="89"/>
  <c r="CF339" i="89" s="1"/>
  <c r="CE295" i="89"/>
  <c r="CF295" i="89" s="1"/>
  <c r="CE296" i="89"/>
  <c r="CF296" i="89" s="1"/>
  <c r="CE297" i="89"/>
  <c r="CE298" i="89"/>
  <c r="CF298" i="89" s="1"/>
  <c r="CE300" i="89"/>
  <c r="CF300" i="89" s="1"/>
  <c r="CE301" i="89"/>
  <c r="CF301" i="89" s="1"/>
  <c r="CE302" i="89"/>
  <c r="CF302" i="89" s="1"/>
  <c r="CE303" i="89"/>
  <c r="CF303" i="89" s="1"/>
  <c r="CE305" i="89"/>
  <c r="CF305" i="89" s="1"/>
  <c r="CE306" i="89"/>
  <c r="CF306" i="89" s="1"/>
  <c r="CE309" i="89"/>
  <c r="CF309" i="89" s="1"/>
  <c r="CE310" i="89"/>
  <c r="CF310" i="89" s="1"/>
  <c r="CE311" i="89"/>
  <c r="CF311" i="89" s="1"/>
  <c r="CE312" i="89"/>
  <c r="CF312" i="89" s="1"/>
  <c r="CE313" i="89"/>
  <c r="CF313" i="89" s="1"/>
  <c r="CE314" i="89"/>
  <c r="CF314" i="89" s="1"/>
  <c r="CE315" i="89"/>
  <c r="CF315" i="89" s="1"/>
  <c r="CE316" i="89"/>
  <c r="CF316" i="89" s="1"/>
  <c r="CE317" i="89"/>
  <c r="CF317" i="89" s="1"/>
  <c r="CE318" i="89"/>
  <c r="CF318" i="89" s="1"/>
  <c r="CE319" i="89"/>
  <c r="CF319" i="89" s="1"/>
  <c r="CE320" i="89"/>
  <c r="CF320" i="89" s="1"/>
  <c r="CE321" i="89"/>
  <c r="CF321" i="89" s="1"/>
  <c r="CE322" i="89"/>
  <c r="CF322" i="89" s="1"/>
  <c r="CE323" i="89"/>
  <c r="CF323" i="89" s="1"/>
  <c r="CE324" i="89"/>
  <c r="CF324" i="89" s="1"/>
  <c r="CE325" i="89"/>
  <c r="CF325" i="89" s="1"/>
  <c r="CE326" i="89"/>
  <c r="CF326" i="89" s="1"/>
  <c r="CE327" i="89"/>
  <c r="CF327" i="89" s="1"/>
  <c r="CE328" i="89"/>
  <c r="CF328" i="89" s="1"/>
  <c r="CE329" i="89"/>
  <c r="CF329" i="89" s="1"/>
  <c r="CE330" i="89"/>
  <c r="CF330" i="89" s="1"/>
  <c r="CE331" i="89"/>
  <c r="CF331" i="89" s="1"/>
  <c r="CE294" i="89"/>
  <c r="CF294" i="89" s="1"/>
  <c r="CE250" i="89"/>
  <c r="CF250" i="89" s="1"/>
  <c r="CE251" i="89"/>
  <c r="CF251" i="89" s="1"/>
  <c r="CE252" i="89"/>
  <c r="CF252" i="89" s="1"/>
  <c r="CE253" i="89"/>
  <c r="CF253" i="89" s="1"/>
  <c r="CE254" i="89"/>
  <c r="CF254" i="89" s="1"/>
  <c r="CE255" i="89"/>
  <c r="CF255" i="89" s="1"/>
  <c r="CE256" i="89"/>
  <c r="CF256" i="89" s="1"/>
  <c r="CE257" i="89"/>
  <c r="CF257" i="89" s="1"/>
  <c r="CE258" i="89"/>
  <c r="CF258" i="89" s="1"/>
  <c r="CE259" i="89"/>
  <c r="CF259" i="89" s="1"/>
  <c r="CE260" i="89"/>
  <c r="CF260" i="89" s="1"/>
  <c r="CE261" i="89"/>
  <c r="CF261" i="89" s="1"/>
  <c r="CE262" i="89"/>
  <c r="CF262" i="89" s="1"/>
  <c r="CE263" i="89"/>
  <c r="CF263" i="89" s="1"/>
  <c r="CE264" i="89"/>
  <c r="CF264" i="89" s="1"/>
  <c r="CE265" i="89"/>
  <c r="CF265" i="89" s="1"/>
  <c r="CE266" i="89"/>
  <c r="CF266" i="89" s="1"/>
  <c r="CE267" i="89"/>
  <c r="CF267" i="89" s="1"/>
  <c r="CE268" i="89"/>
  <c r="CF268" i="89" s="1"/>
  <c r="CE269" i="89"/>
  <c r="CF269" i="89" s="1"/>
  <c r="CE270" i="89"/>
  <c r="CF270" i="89" s="1"/>
  <c r="CE271" i="89"/>
  <c r="CF271" i="89" s="1"/>
  <c r="CE272" i="89"/>
  <c r="CF272" i="89" s="1"/>
  <c r="CE273" i="89"/>
  <c r="CF273" i="89" s="1"/>
  <c r="CE274" i="89"/>
  <c r="CF274" i="89" s="1"/>
  <c r="CE275" i="89"/>
  <c r="CF275" i="89" s="1"/>
  <c r="CE276" i="89"/>
  <c r="CF276" i="89" s="1"/>
  <c r="CE277" i="89"/>
  <c r="CF277" i="89" s="1"/>
  <c r="CE278" i="89"/>
  <c r="CF278" i="89" s="1"/>
  <c r="CE279" i="89"/>
  <c r="CF279" i="89" s="1"/>
  <c r="CE280" i="89"/>
  <c r="CF280" i="89" s="1"/>
  <c r="CE281" i="89"/>
  <c r="CF281" i="89" s="1"/>
  <c r="CE282" i="89"/>
  <c r="CF282" i="89" s="1"/>
  <c r="CE283" i="89"/>
  <c r="CF283" i="89" s="1"/>
  <c r="CE284" i="89"/>
  <c r="CF284" i="89" s="1"/>
  <c r="CE285" i="89"/>
  <c r="CF285" i="89" s="1"/>
  <c r="CE286" i="89"/>
  <c r="CF286" i="89" s="1"/>
  <c r="CE249" i="89"/>
  <c r="CF249" i="89" s="1"/>
  <c r="CE210" i="89"/>
  <c r="CF210" i="89" s="1"/>
  <c r="CE211" i="89"/>
  <c r="CF211" i="89" s="1"/>
  <c r="CE212" i="89"/>
  <c r="CF212" i="89" s="1"/>
  <c r="CE213" i="89"/>
  <c r="CF213" i="89" s="1"/>
  <c r="CE214" i="89"/>
  <c r="CF214" i="89" s="1"/>
  <c r="CE215" i="89"/>
  <c r="CF215" i="89" s="1"/>
  <c r="CE216" i="89"/>
  <c r="CF216" i="89" s="1"/>
  <c r="CE217" i="89"/>
  <c r="CF217" i="89" s="1"/>
  <c r="CE218" i="89"/>
  <c r="CF218" i="89" s="1"/>
  <c r="CE219" i="89"/>
  <c r="CF219" i="89" s="1"/>
  <c r="CE220" i="89"/>
  <c r="CF220" i="89" s="1"/>
  <c r="CE221" i="89"/>
  <c r="CF221" i="89" s="1"/>
  <c r="CE222" i="89"/>
  <c r="CF222" i="89" s="1"/>
  <c r="CE223" i="89"/>
  <c r="CF223" i="89" s="1"/>
  <c r="CE224" i="89"/>
  <c r="CF224" i="89" s="1"/>
  <c r="CE225" i="89"/>
  <c r="CF225" i="89" s="1"/>
  <c r="CE226" i="89"/>
  <c r="CF226" i="89" s="1"/>
  <c r="CE227" i="89"/>
  <c r="CF227" i="89" s="1"/>
  <c r="CE228" i="89"/>
  <c r="CF228" i="89" s="1"/>
  <c r="CE229" i="89"/>
  <c r="CF229" i="89" s="1"/>
  <c r="CE230" i="89"/>
  <c r="CF230" i="89" s="1"/>
  <c r="CE231" i="89"/>
  <c r="CF231" i="89" s="1"/>
  <c r="CE232" i="89"/>
  <c r="CF232" i="89" s="1"/>
  <c r="CE233" i="89"/>
  <c r="CF233" i="89" s="1"/>
  <c r="CE234" i="89"/>
  <c r="CF234" i="89" s="1"/>
  <c r="CE235" i="89"/>
  <c r="CF235" i="89" s="1"/>
  <c r="CE236" i="89"/>
  <c r="CF236" i="89" s="1"/>
  <c r="CE237" i="89"/>
  <c r="CF237" i="89" s="1"/>
  <c r="CE238" i="89"/>
  <c r="CF238" i="89" s="1"/>
  <c r="CE239" i="89"/>
  <c r="CF239" i="89" s="1"/>
  <c r="CE240" i="89"/>
  <c r="CF240" i="89" s="1"/>
  <c r="CE241" i="89"/>
  <c r="CF241" i="89" s="1"/>
  <c r="CE209" i="89"/>
  <c r="CF209" i="89" s="1"/>
  <c r="CE170" i="89"/>
  <c r="CF170" i="89" s="1"/>
  <c r="CE171" i="89"/>
  <c r="CF171" i="89" s="1"/>
  <c r="CE172" i="89"/>
  <c r="CF172" i="89" s="1"/>
  <c r="CE173" i="89"/>
  <c r="CF173" i="89" s="1"/>
  <c r="CE174" i="89"/>
  <c r="CF174" i="89" s="1"/>
  <c r="CE175" i="89"/>
  <c r="CF175" i="89" s="1"/>
  <c r="CE176" i="89"/>
  <c r="CF176" i="89" s="1"/>
  <c r="CE177" i="89"/>
  <c r="CF177" i="89" s="1"/>
  <c r="CE178" i="89"/>
  <c r="CF178" i="89" s="1"/>
  <c r="CE179" i="89"/>
  <c r="CF179" i="89" s="1"/>
  <c r="CE180" i="89"/>
  <c r="CF180" i="89" s="1"/>
  <c r="CE181" i="89"/>
  <c r="CF181" i="89" s="1"/>
  <c r="CE182" i="89"/>
  <c r="CF182" i="89" s="1"/>
  <c r="CE183" i="89"/>
  <c r="CF183" i="89" s="1"/>
  <c r="CE184" i="89"/>
  <c r="CF184" i="89" s="1"/>
  <c r="CE185" i="89"/>
  <c r="CF185" i="89" s="1"/>
  <c r="CE186" i="89"/>
  <c r="CF186" i="89" s="1"/>
  <c r="CE187" i="89"/>
  <c r="CF187" i="89" s="1"/>
  <c r="CE188" i="89"/>
  <c r="CF188" i="89" s="1"/>
  <c r="CE189" i="89"/>
  <c r="CF189" i="89" s="1"/>
  <c r="CE190" i="89"/>
  <c r="CF190" i="89" s="1"/>
  <c r="CE191" i="89"/>
  <c r="CF191" i="89" s="1"/>
  <c r="CE192" i="89"/>
  <c r="CF192" i="89" s="1"/>
  <c r="CE193" i="89"/>
  <c r="CF193" i="89" s="1"/>
  <c r="CE194" i="89"/>
  <c r="CF194" i="89" s="1"/>
  <c r="CE195" i="89"/>
  <c r="CF195" i="89" s="1"/>
  <c r="CE196" i="89"/>
  <c r="CF196" i="89" s="1"/>
  <c r="CE197" i="89"/>
  <c r="CF197" i="89" s="1"/>
  <c r="CE198" i="89"/>
  <c r="CF198" i="89" s="1"/>
  <c r="CE199" i="89"/>
  <c r="CF199" i="89" s="1"/>
  <c r="CE200" i="89"/>
  <c r="CF200" i="89" s="1"/>
  <c r="CE201" i="89"/>
  <c r="CF201" i="89" s="1"/>
  <c r="CE169" i="89"/>
  <c r="CF169" i="89" s="1"/>
  <c r="CE127" i="89"/>
  <c r="CF127" i="89" s="1"/>
  <c r="CE128" i="89"/>
  <c r="CF128" i="89" s="1"/>
  <c r="CE129" i="89"/>
  <c r="CF129" i="89" s="1"/>
  <c r="CE130" i="89"/>
  <c r="CF130" i="89" s="1"/>
  <c r="CE131" i="89"/>
  <c r="CF131" i="89" s="1"/>
  <c r="CE132" i="89"/>
  <c r="CF132" i="89" s="1"/>
  <c r="CE133" i="89"/>
  <c r="CF133" i="89" s="1"/>
  <c r="CE134" i="89"/>
  <c r="CF134" i="89" s="1"/>
  <c r="CE135" i="89"/>
  <c r="CF135" i="89" s="1"/>
  <c r="CE136" i="89"/>
  <c r="CF136" i="89" s="1"/>
  <c r="CE137" i="89"/>
  <c r="CF137" i="89" s="1"/>
  <c r="CE138" i="89"/>
  <c r="CF138" i="89" s="1"/>
  <c r="CE139" i="89"/>
  <c r="CF139" i="89" s="1"/>
  <c r="CE140" i="89"/>
  <c r="CF140" i="89" s="1"/>
  <c r="CE141" i="89"/>
  <c r="CF141" i="89" s="1"/>
  <c r="CE142" i="89"/>
  <c r="CF142" i="89" s="1"/>
  <c r="CE143" i="89"/>
  <c r="CF143" i="89" s="1"/>
  <c r="CE144" i="89"/>
  <c r="CF144" i="89" s="1"/>
  <c r="CE145" i="89"/>
  <c r="CF145" i="89" s="1"/>
  <c r="CE146" i="89"/>
  <c r="CF146" i="89" s="1"/>
  <c r="CE147" i="89"/>
  <c r="CF147" i="89" s="1"/>
  <c r="CE148" i="89"/>
  <c r="CF148" i="89" s="1"/>
  <c r="CE149" i="89"/>
  <c r="CF149" i="89" s="1"/>
  <c r="CE150" i="89"/>
  <c r="CF150" i="89" s="1"/>
  <c r="CE151" i="89"/>
  <c r="CF151" i="89" s="1"/>
  <c r="CE152" i="89"/>
  <c r="CF152" i="89" s="1"/>
  <c r="CE153" i="89"/>
  <c r="CF153" i="89" s="1"/>
  <c r="CE154" i="89"/>
  <c r="CF154" i="89" s="1"/>
  <c r="CE155" i="89"/>
  <c r="CF155" i="89" s="1"/>
  <c r="CE156" i="89"/>
  <c r="CF156" i="89" s="1"/>
  <c r="CE157" i="89"/>
  <c r="CF157" i="89" s="1"/>
  <c r="CE158" i="89"/>
  <c r="CF158" i="89" s="1"/>
  <c r="CE159" i="89"/>
  <c r="CF159" i="89" s="1"/>
  <c r="CE160" i="89"/>
  <c r="CF160" i="89" s="1"/>
  <c r="CE161" i="89"/>
  <c r="CF161" i="89" s="1"/>
  <c r="CE126" i="89"/>
  <c r="CF126" i="89" s="1"/>
  <c r="CF86" i="89"/>
  <c r="CE87" i="89"/>
  <c r="CF87" i="89" s="1"/>
  <c r="CE88" i="89"/>
  <c r="CF88" i="89" s="1"/>
  <c r="CE89" i="89"/>
  <c r="CF89" i="89" s="1"/>
  <c r="CE90" i="89"/>
  <c r="CF90" i="89" s="1"/>
  <c r="CE91" i="89"/>
  <c r="CF91" i="89" s="1"/>
  <c r="CE92" i="89"/>
  <c r="CF92" i="89" s="1"/>
  <c r="CE93" i="89"/>
  <c r="CF93" i="89" s="1"/>
  <c r="CE94" i="89"/>
  <c r="CF94" i="89" s="1"/>
  <c r="CE95" i="89"/>
  <c r="CF95" i="89" s="1"/>
  <c r="CE96" i="89"/>
  <c r="CF96" i="89" s="1"/>
  <c r="CE97" i="89"/>
  <c r="CF97" i="89" s="1"/>
  <c r="CE98" i="89"/>
  <c r="CF98" i="89" s="1"/>
  <c r="CE99" i="89"/>
  <c r="CF99" i="89" s="1"/>
  <c r="CE100" i="89"/>
  <c r="CF100" i="89" s="1"/>
  <c r="CE101" i="89"/>
  <c r="CF101" i="89" s="1"/>
  <c r="CE102" i="89"/>
  <c r="CF102" i="89" s="1"/>
  <c r="CE103" i="89"/>
  <c r="CF103" i="89" s="1"/>
  <c r="CE104" i="89"/>
  <c r="CF104" i="89" s="1"/>
  <c r="CE105" i="89"/>
  <c r="CF105" i="89" s="1"/>
  <c r="CE106" i="89"/>
  <c r="CF106" i="89" s="1"/>
  <c r="CE107" i="89"/>
  <c r="CF107" i="89" s="1"/>
  <c r="CE108" i="89"/>
  <c r="CF108" i="89" s="1"/>
  <c r="CE109" i="89"/>
  <c r="CF109" i="89" s="1"/>
  <c r="CE110" i="89"/>
  <c r="CF110" i="89" s="1"/>
  <c r="CE111" i="89"/>
  <c r="CF111" i="89" s="1"/>
  <c r="CE112" i="89"/>
  <c r="CF112" i="89" s="1"/>
  <c r="CE113" i="89"/>
  <c r="CF113" i="89" s="1"/>
  <c r="CE114" i="89"/>
  <c r="CF114" i="89" s="1"/>
  <c r="CE115" i="89"/>
  <c r="CF115" i="89" s="1"/>
  <c r="CE116" i="89"/>
  <c r="CF116" i="89" s="1"/>
  <c r="CE117" i="89"/>
  <c r="CF117" i="89" s="1"/>
  <c r="CE118" i="89"/>
  <c r="CF118" i="89" s="1"/>
  <c r="CE86" i="89"/>
  <c r="CE202" i="89"/>
  <c r="CF202" i="89" l="1"/>
  <c r="CF413" i="89"/>
  <c r="CE373" i="89"/>
  <c r="CE332" i="89"/>
  <c r="CE423" i="89" s="1"/>
  <c r="CF343" i="89"/>
  <c r="CF373" i="89" s="1"/>
  <c r="CF297" i="89"/>
  <c r="CF332" i="89" s="1"/>
  <c r="CE413" i="89"/>
  <c r="CF287" i="89"/>
  <c r="CE287" i="89"/>
  <c r="CF162" i="89"/>
  <c r="CE162" i="89"/>
  <c r="CF119" i="89"/>
  <c r="CE242" i="89"/>
  <c r="CF242" i="89"/>
  <c r="CF423" i="89" l="1"/>
  <c r="CF425" i="89"/>
  <c r="CE425" i="89"/>
  <c r="CF424" i="89"/>
  <c r="CF427" i="89" l="1"/>
  <c r="CD250" i="89"/>
  <c r="CD251" i="89"/>
  <c r="CD252" i="89"/>
  <c r="CD253" i="89"/>
  <c r="CD254" i="89"/>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49" i="89"/>
  <c r="CD295" i="89"/>
  <c r="CD296" i="89"/>
  <c r="CD297" i="89"/>
  <c r="CD298" i="89"/>
  <c r="CD300" i="89"/>
  <c r="CD301" i="89"/>
  <c r="CD302" i="89"/>
  <c r="CD303" i="89"/>
  <c r="CD305" i="89"/>
  <c r="CD306" i="89"/>
  <c r="CD309" i="89"/>
  <c r="CD310" i="89"/>
  <c r="CD311" i="89"/>
  <c r="CD312" i="89"/>
  <c r="CD313" i="89"/>
  <c r="CD314" i="89"/>
  <c r="CD315" i="89"/>
  <c r="CD316" i="89"/>
  <c r="CD317" i="89"/>
  <c r="CD318" i="89"/>
  <c r="CD319" i="89"/>
  <c r="CD320" i="89"/>
  <c r="CD321" i="89"/>
  <c r="CD322" i="89"/>
  <c r="CD323" i="89"/>
  <c r="CD324" i="89"/>
  <c r="CD325" i="89"/>
  <c r="CD326" i="89"/>
  <c r="CD327" i="89"/>
  <c r="CD328" i="89"/>
  <c r="CD329" i="89"/>
  <c r="CD330" i="89"/>
  <c r="CD331" i="89"/>
  <c r="CD294" i="89"/>
  <c r="CD170" i="89"/>
  <c r="CD171" i="89"/>
  <c r="CD172" i="89"/>
  <c r="CD173" i="89"/>
  <c r="CD174"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169" i="89"/>
  <c r="CD210" i="89"/>
  <c r="CD211" i="89"/>
  <c r="CD212" i="89"/>
  <c r="CD213" i="89"/>
  <c r="CD21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09"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0" i="89" l="1"/>
  <c r="CA251" i="89"/>
  <c r="CA252" i="89"/>
  <c r="CA253" i="89"/>
  <c r="CA254" i="89"/>
  <c r="CA255" i="89"/>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P127" i="89"/>
  <c r="P128" i="89"/>
  <c r="P129" i="89"/>
  <c r="P130" i="89"/>
  <c r="P131" i="89"/>
  <c r="P132" i="89"/>
  <c r="P133" i="89"/>
  <c r="P134" i="89"/>
  <c r="P135" i="89"/>
  <c r="P136" i="89"/>
  <c r="P137" i="89"/>
  <c r="P138" i="89"/>
  <c r="P139" i="89"/>
  <c r="P140" i="89"/>
  <c r="P141" i="89"/>
  <c r="P142" i="89"/>
  <c r="P143" i="89"/>
  <c r="P144" i="89"/>
  <c r="P145" i="89"/>
  <c r="P146" i="89"/>
  <c r="P147" i="89"/>
  <c r="P148" i="89"/>
  <c r="P149" i="89"/>
  <c r="P150" i="89"/>
  <c r="P151" i="89"/>
  <c r="P152" i="89"/>
  <c r="P153" i="89"/>
  <c r="P154" i="89"/>
  <c r="P155" i="89"/>
  <c r="P156" i="89"/>
  <c r="P157" i="89"/>
  <c r="P158" i="89"/>
  <c r="P159" i="89"/>
  <c r="CB371" i="89"/>
  <c r="CB372" i="89"/>
  <c r="CA340" i="89"/>
  <c r="CA341" i="89"/>
  <c r="CA342" i="89"/>
  <c r="CA343" i="89"/>
  <c r="CA344" i="89"/>
  <c r="CA345" i="89"/>
  <c r="CA346"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CA369" i="89"/>
  <c r="CA370" i="89"/>
  <c r="CA371" i="89"/>
  <c r="CA372" i="89"/>
  <c r="BX371" i="89"/>
  <c r="BX372" i="89"/>
  <c r="BW340" i="89"/>
  <c r="BW341" i="89"/>
  <c r="BW342" i="89"/>
  <c r="BW343" i="89"/>
  <c r="BW344" i="89"/>
  <c r="BW345" i="89"/>
  <c r="BW346"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BW369" i="89"/>
  <c r="BW370" i="89"/>
  <c r="BW371" i="89"/>
  <c r="BW372" i="89"/>
  <c r="CA339" i="89"/>
  <c r="BW339" i="89"/>
  <c r="CA295" i="89"/>
  <c r="CA296" i="89"/>
  <c r="CA297" i="89"/>
  <c r="CA298" i="89"/>
  <c r="CA300" i="89"/>
  <c r="CA301" i="89"/>
  <c r="CA302" i="89"/>
  <c r="CA303" i="89"/>
  <c r="CA305" i="89"/>
  <c r="CA306" i="89"/>
  <c r="CA309" i="89"/>
  <c r="CA310" i="89"/>
  <c r="CA311" i="89"/>
  <c r="CA312" i="89"/>
  <c r="CA313" i="89"/>
  <c r="CA314" i="89"/>
  <c r="CA315" i="89"/>
  <c r="CA316" i="89"/>
  <c r="CA317" i="89"/>
  <c r="CA318" i="89"/>
  <c r="CA319" i="89"/>
  <c r="CA320" i="89"/>
  <c r="CA321" i="89"/>
  <c r="CA322" i="89"/>
  <c r="CA323" i="89"/>
  <c r="CA324" i="89"/>
  <c r="CA325" i="89"/>
  <c r="CA326" i="89"/>
  <c r="CA327" i="89"/>
  <c r="CA328" i="89"/>
  <c r="CA329" i="89"/>
  <c r="CA330" i="89"/>
  <c r="CA331" i="89"/>
  <c r="BW295" i="89"/>
  <c r="BW296" i="89"/>
  <c r="BW297" i="89"/>
  <c r="BW298" i="89"/>
  <c r="BW300" i="89"/>
  <c r="BW301" i="89"/>
  <c r="BW302" i="89"/>
  <c r="BW303" i="89"/>
  <c r="BW305" i="89"/>
  <c r="BW306" i="89"/>
  <c r="BW309" i="89"/>
  <c r="BW310" i="89"/>
  <c r="BW311" i="89"/>
  <c r="BW312" i="89"/>
  <c r="BW313" i="89"/>
  <c r="BW314" i="89"/>
  <c r="BW315" i="89"/>
  <c r="BW316" i="89"/>
  <c r="BW317" i="89"/>
  <c r="BW318" i="89"/>
  <c r="BW319" i="89"/>
  <c r="BW320" i="89"/>
  <c r="BW321" i="89"/>
  <c r="BW322" i="89"/>
  <c r="BW323" i="89"/>
  <c r="BW324" i="89"/>
  <c r="BW325" i="89"/>
  <c r="BW326" i="89"/>
  <c r="BW327" i="89"/>
  <c r="BW328" i="89"/>
  <c r="BW329" i="89"/>
  <c r="BW330" i="89"/>
  <c r="BW331" i="89"/>
  <c r="CA294" i="89"/>
  <c r="BW294" i="89"/>
  <c r="BW250" i="89"/>
  <c r="BW251" i="89"/>
  <c r="BW252" i="89"/>
  <c r="BW253" i="89"/>
  <c r="BW254"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CA249" i="89"/>
  <c r="BW249" i="89"/>
  <c r="CA210" i="89"/>
  <c r="CA211" i="89"/>
  <c r="CA212" i="89"/>
  <c r="CA213" i="89"/>
  <c r="CA21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09" i="89"/>
  <c r="BW210" i="89"/>
  <c r="BW211" i="89"/>
  <c r="BW212" i="89"/>
  <c r="BW213" i="89"/>
  <c r="BW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09" i="89"/>
  <c r="CA170" i="89"/>
  <c r="CA171" i="89"/>
  <c r="CA172" i="89"/>
  <c r="CA173" i="89"/>
  <c r="CA17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169" i="89"/>
  <c r="BW170" i="89"/>
  <c r="BW171" i="89"/>
  <c r="BW172" i="89"/>
  <c r="BW173" i="89"/>
  <c r="BW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169" i="89"/>
  <c r="CA127" i="89"/>
  <c r="CA128" i="89"/>
  <c r="CA129" i="89"/>
  <c r="CA130" i="89"/>
  <c r="CA131" i="89"/>
  <c r="CA132" i="89"/>
  <c r="CA133" i="89"/>
  <c r="CA134" i="89"/>
  <c r="CA135" i="89"/>
  <c r="CA136" i="89"/>
  <c r="CA137" i="89"/>
  <c r="CA138" i="89"/>
  <c r="CA139" i="89"/>
  <c r="CA140" i="89"/>
  <c r="CA141" i="89"/>
  <c r="CA142" i="89"/>
  <c r="CA143" i="89"/>
  <c r="CA144" i="89"/>
  <c r="CA145" i="89"/>
  <c r="CA146" i="89"/>
  <c r="CA147" i="89"/>
  <c r="CA148" i="89"/>
  <c r="CA149" i="89"/>
  <c r="CA150" i="89"/>
  <c r="CA151" i="89"/>
  <c r="CA152" i="89"/>
  <c r="CA153" i="89"/>
  <c r="CA154" i="89"/>
  <c r="CA155" i="89"/>
  <c r="CA156" i="89"/>
  <c r="CA157" i="89"/>
  <c r="CA158" i="89"/>
  <c r="CA159" i="89"/>
  <c r="CA160" i="89"/>
  <c r="CA161" i="89"/>
  <c r="CA126" i="89"/>
  <c r="BW127" i="89"/>
  <c r="BW128" i="89"/>
  <c r="BW129" i="89"/>
  <c r="BW130" i="89"/>
  <c r="BW131" i="89"/>
  <c r="BW132" i="89"/>
  <c r="BW133" i="89"/>
  <c r="BW134" i="89"/>
  <c r="BW135" i="89"/>
  <c r="BW136" i="89"/>
  <c r="BW137" i="89"/>
  <c r="BW138" i="89"/>
  <c r="BW139" i="89"/>
  <c r="BW140" i="89"/>
  <c r="BW141" i="89"/>
  <c r="BW142" i="89"/>
  <c r="BW143" i="89"/>
  <c r="BW144" i="89"/>
  <c r="BW145" i="89"/>
  <c r="BW146" i="89"/>
  <c r="BW147" i="89"/>
  <c r="BW148" i="89"/>
  <c r="BW149" i="89"/>
  <c r="BW150" i="89"/>
  <c r="BW151" i="89"/>
  <c r="BW152" i="89"/>
  <c r="BW153" i="89"/>
  <c r="BW154" i="89"/>
  <c r="BW155" i="89"/>
  <c r="BW156" i="89"/>
  <c r="BW157" i="89"/>
  <c r="BW158" i="89"/>
  <c r="BW159" i="89"/>
  <c r="BW160" i="89"/>
  <c r="BW161"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12" i="89"/>
  <c r="CA412" i="89"/>
  <c r="CB411"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6" i="89"/>
  <c r="CA385" i="89"/>
  <c r="CA384" i="89"/>
  <c r="CA383" i="89"/>
  <c r="CA382" i="89"/>
  <c r="CA381" i="89"/>
  <c r="CA380" i="89"/>
  <c r="CA413" i="89" s="1"/>
  <c r="CA373" i="89"/>
  <c r="CA332" i="89"/>
  <c r="CA287" i="89"/>
  <c r="CA242" i="89"/>
  <c r="CA202" i="89"/>
  <c r="BX412" i="89"/>
  <c r="BW412" i="89"/>
  <c r="BX411"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6" i="89"/>
  <c r="BW385" i="89"/>
  <c r="BW384" i="89"/>
  <c r="BW383" i="89"/>
  <c r="BW382" i="89"/>
  <c r="BW381" i="89"/>
  <c r="BW380" i="89"/>
  <c r="BW373" i="89"/>
  <c r="BW332" i="89"/>
  <c r="BW242" i="89"/>
  <c r="BW202" i="89"/>
  <c r="BW162" i="89"/>
  <c r="BZ331" i="89"/>
  <c r="CB331" i="89" s="1"/>
  <c r="BZ295" i="89"/>
  <c r="BZ296" i="89"/>
  <c r="BZ297" i="89"/>
  <c r="BZ298" i="89"/>
  <c r="BZ300" i="89"/>
  <c r="BZ301" i="89"/>
  <c r="BZ302" i="89"/>
  <c r="BZ303" i="89"/>
  <c r="BZ305" i="89"/>
  <c r="BZ306" i="89"/>
  <c r="BZ309" i="89"/>
  <c r="BZ310" i="89"/>
  <c r="BZ311" i="89"/>
  <c r="BZ312" i="89"/>
  <c r="BZ313" i="89"/>
  <c r="BZ314" i="89"/>
  <c r="BZ315" i="89"/>
  <c r="BZ316" i="89"/>
  <c r="BZ317" i="89"/>
  <c r="BZ318" i="89"/>
  <c r="BZ319" i="89"/>
  <c r="BZ320" i="89"/>
  <c r="BZ321" i="89"/>
  <c r="BZ322" i="89"/>
  <c r="BZ323" i="89"/>
  <c r="BZ324" i="89"/>
  <c r="BZ325" i="89"/>
  <c r="BZ326" i="89"/>
  <c r="BZ327" i="89"/>
  <c r="BZ328" i="89"/>
  <c r="BZ329" i="89"/>
  <c r="BZ330" i="89"/>
  <c r="CB330" i="89" s="1"/>
  <c r="BV295" i="89"/>
  <c r="BV296" i="89"/>
  <c r="BV297" i="89"/>
  <c r="BV298" i="89"/>
  <c r="BV300" i="89"/>
  <c r="BV301" i="89"/>
  <c r="BV302" i="89"/>
  <c r="BV303" i="89"/>
  <c r="BV305" i="89"/>
  <c r="BV306" i="89"/>
  <c r="BV309" i="89"/>
  <c r="BV310" i="89"/>
  <c r="BV311" i="89"/>
  <c r="BV312" i="89"/>
  <c r="BV313" i="89"/>
  <c r="BV314" i="89"/>
  <c r="BV315" i="89"/>
  <c r="BV316" i="89"/>
  <c r="BV317" i="89"/>
  <c r="BV318" i="89"/>
  <c r="BV319" i="89"/>
  <c r="BV320" i="89"/>
  <c r="BV321" i="89"/>
  <c r="BV322" i="89"/>
  <c r="BV323" i="89"/>
  <c r="BV324" i="89"/>
  <c r="BV325" i="89"/>
  <c r="BV326" i="89"/>
  <c r="BV327" i="89"/>
  <c r="BV328" i="89"/>
  <c r="BV329" i="89"/>
  <c r="BV330" i="89"/>
  <c r="BX330" i="89" s="1"/>
  <c r="BV331" i="89"/>
  <c r="BX331" i="89" s="1"/>
  <c r="BZ294" i="89"/>
  <c r="BV294" i="89"/>
  <c r="BZ250" i="89"/>
  <c r="BZ251" i="89"/>
  <c r="BZ252" i="89"/>
  <c r="BZ253" i="89"/>
  <c r="BZ254"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CB285" i="89" s="1"/>
  <c r="BZ286" i="89"/>
  <c r="CB286" i="89" s="1"/>
  <c r="BV250" i="89"/>
  <c r="BV251" i="89"/>
  <c r="BV252" i="89"/>
  <c r="BV253" i="89"/>
  <c r="BV254" i="89"/>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X285" i="89" s="1"/>
  <c r="BV286" i="89"/>
  <c r="BX286" i="89" s="1"/>
  <c r="BZ249" i="89"/>
  <c r="BV249" i="89"/>
  <c r="BZ210" i="89"/>
  <c r="BZ211" i="89"/>
  <c r="BZ212" i="89"/>
  <c r="BZ213" i="89"/>
  <c r="BZ21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CB240" i="89" s="1"/>
  <c r="BZ241" i="89"/>
  <c r="CB241" i="89" s="1"/>
  <c r="BV210" i="89"/>
  <c r="BV211" i="89"/>
  <c r="BV212" i="89"/>
  <c r="BV213" i="89"/>
  <c r="BV214" i="89"/>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X240" i="89" s="1"/>
  <c r="BV241" i="89"/>
  <c r="BX241" i="89" s="1"/>
  <c r="BZ209" i="89"/>
  <c r="BV209" i="89"/>
  <c r="BZ170" i="89"/>
  <c r="BZ171" i="89"/>
  <c r="BZ172" i="89"/>
  <c r="BZ173" i="89"/>
  <c r="BZ17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CB200" i="89" s="1"/>
  <c r="BZ201" i="89"/>
  <c r="CB201" i="89" s="1"/>
  <c r="BZ169" i="89"/>
  <c r="BZ127" i="89"/>
  <c r="CB127" i="89" s="1"/>
  <c r="BZ128" i="89"/>
  <c r="BZ129" i="89"/>
  <c r="CB129" i="89" s="1"/>
  <c r="BZ130" i="89"/>
  <c r="CB130" i="89" s="1"/>
  <c r="BZ131" i="89"/>
  <c r="CB131" i="89" s="1"/>
  <c r="BZ132" i="89"/>
  <c r="BZ133" i="89"/>
  <c r="CB133" i="89" s="1"/>
  <c r="BZ134" i="89"/>
  <c r="CB134" i="89" s="1"/>
  <c r="BZ135" i="89"/>
  <c r="CB135" i="89" s="1"/>
  <c r="BZ136" i="89"/>
  <c r="BZ137" i="89"/>
  <c r="CB137" i="89" s="1"/>
  <c r="BZ138" i="89"/>
  <c r="CB138" i="89" s="1"/>
  <c r="BZ139" i="89"/>
  <c r="CB139" i="89" s="1"/>
  <c r="BZ140" i="89"/>
  <c r="BZ141" i="89"/>
  <c r="CB141" i="89" s="1"/>
  <c r="BZ142" i="89"/>
  <c r="CB142" i="89" s="1"/>
  <c r="BZ143" i="89"/>
  <c r="CB143" i="89" s="1"/>
  <c r="BZ144" i="89"/>
  <c r="BZ145" i="89"/>
  <c r="CB145" i="89" s="1"/>
  <c r="BZ146" i="89"/>
  <c r="CB146" i="89" s="1"/>
  <c r="BZ147" i="89"/>
  <c r="CB147" i="89" s="1"/>
  <c r="BZ148" i="89"/>
  <c r="BZ149" i="89"/>
  <c r="CB149" i="89" s="1"/>
  <c r="BZ150" i="89"/>
  <c r="CB150" i="89" s="1"/>
  <c r="BZ151" i="89"/>
  <c r="CB151" i="89" s="1"/>
  <c r="BZ152" i="89"/>
  <c r="BZ153" i="89"/>
  <c r="CB153" i="89" s="1"/>
  <c r="BZ154" i="89"/>
  <c r="CB154" i="89" s="1"/>
  <c r="BZ155" i="89"/>
  <c r="CB155" i="89" s="1"/>
  <c r="BZ156" i="89"/>
  <c r="BZ157" i="89"/>
  <c r="CB157" i="89" s="1"/>
  <c r="BZ158" i="89"/>
  <c r="CB158" i="89" s="1"/>
  <c r="BZ159" i="89"/>
  <c r="CB159" i="89" s="1"/>
  <c r="BZ160" i="89"/>
  <c r="CB160" i="89" s="1"/>
  <c r="BZ161" i="89"/>
  <c r="CB161" i="89" s="1"/>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s="1"/>
  <c r="BZ118" i="89"/>
  <c r="CB118" i="89" s="1"/>
  <c r="BZ86" i="89"/>
  <c r="BW287" i="89" l="1"/>
  <c r="BW425" i="89" s="1"/>
  <c r="BW119" i="89"/>
  <c r="BW424" i="89" s="1"/>
  <c r="BW413" i="89"/>
  <c r="CB156" i="89"/>
  <c r="CB152" i="89"/>
  <c r="CB148" i="89"/>
  <c r="CB144" i="89"/>
  <c r="CB140" i="89"/>
  <c r="CB136" i="89"/>
  <c r="CB132" i="89"/>
  <c r="CB128" i="89"/>
  <c r="CA162" i="89"/>
  <c r="CA425" i="89" s="1"/>
  <c r="CA119" i="89"/>
  <c r="CA424" i="89" s="1"/>
  <c r="CA423" i="89"/>
  <c r="BW423" i="89"/>
  <c r="DA135" i="89"/>
  <c r="DB135" i="89" s="1"/>
  <c r="BV135" i="89"/>
  <c r="BS135" i="89"/>
  <c r="BR135" i="89"/>
  <c r="BO135" i="89"/>
  <c r="BN135" i="89"/>
  <c r="BK135" i="89"/>
  <c r="BJ135" i="89"/>
  <c r="BG135" i="89"/>
  <c r="BF135" i="89"/>
  <c r="BB135" i="89"/>
  <c r="BC135" i="89" s="1"/>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BP135" i="89" l="1"/>
  <c r="BT135" i="89"/>
  <c r="BH135" i="89"/>
  <c r="BL135" i="89"/>
  <c r="BX135" i="89"/>
  <c r="CA427" i="89"/>
  <c r="BW427" i="89"/>
  <c r="K156" i="89"/>
  <c r="K126" i="89"/>
  <c r="BO264" i="89" l="1"/>
  <c r="BB236" i="89" l="1"/>
  <c r="BV127" i="89" l="1"/>
  <c r="BV128" i="89"/>
  <c r="BV129" i="89"/>
  <c r="BV130" i="89"/>
  <c r="BV131" i="89"/>
  <c r="BV132" i="89"/>
  <c r="BV134" i="89"/>
  <c r="BV133" i="89"/>
  <c r="BV136" i="89"/>
  <c r="BV137" i="89"/>
  <c r="BV139" i="89"/>
  <c r="BV138"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X160" i="89" s="1"/>
  <c r="BV161" i="89"/>
  <c r="BX161" i="89" s="1"/>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s="1"/>
  <c r="BV118" i="89"/>
  <c r="BX118" i="89" s="1"/>
  <c r="BV86"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X200" i="89" s="1"/>
  <c r="BV201" i="89"/>
  <c r="BX201" i="89" s="1"/>
  <c r="BV169" i="89"/>
  <c r="BU119" i="89"/>
  <c r="BV119" i="89" l="1"/>
  <c r="R8" i="86"/>
  <c r="E73" i="86" s="1"/>
  <c r="E162" i="89" l="1"/>
  <c r="N46" i="86"/>
  <c r="N47" i="86" l="1"/>
  <c r="N48" i="86" s="1"/>
  <c r="BR127" i="89" l="1"/>
  <c r="BR128" i="89"/>
  <c r="BR129" i="89"/>
  <c r="BR130" i="89"/>
  <c r="BR131" i="89"/>
  <c r="BR132" i="89"/>
  <c r="BR134" i="89"/>
  <c r="BR133" i="89"/>
  <c r="BR137" i="89"/>
  <c r="BR139" i="89"/>
  <c r="BR138"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61"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T200" i="89" s="1"/>
  <c r="BR201" i="89"/>
  <c r="BT201" i="89" s="1"/>
  <c r="BR169" i="89"/>
  <c r="BT411" i="89"/>
  <c r="BT412"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409" i="89"/>
  <c r="BS410" i="89"/>
  <c r="BS411" i="89"/>
  <c r="BS412" i="89"/>
  <c r="BS380" i="89"/>
  <c r="BT371" i="89"/>
  <c r="BT372"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69" i="89"/>
  <c r="BS370" i="89"/>
  <c r="BS371" i="89"/>
  <c r="BS372" i="89"/>
  <c r="BS339"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0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169" i="89"/>
  <c r="BT160" i="89"/>
  <c r="BT161" i="89"/>
  <c r="BS127" i="89"/>
  <c r="BS128" i="89"/>
  <c r="BS129" i="89"/>
  <c r="BS130" i="89"/>
  <c r="BS131" i="89"/>
  <c r="BS132" i="89"/>
  <c r="BS134" i="89"/>
  <c r="BS133" i="89"/>
  <c r="BS137" i="89"/>
  <c r="BS139" i="89"/>
  <c r="BS138"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61"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0" i="89" l="1"/>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T240" i="89" s="1"/>
  <c r="BR241" i="89"/>
  <c r="BT241" i="89" s="1"/>
  <c r="BR20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49" i="89"/>
  <c r="BS287" i="89" s="1"/>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T285" i="89" s="1"/>
  <c r="BR286" i="89"/>
  <c r="BT286" i="89" s="1"/>
  <c r="BR249" i="89"/>
  <c r="BS295" i="89"/>
  <c r="BS296" i="89"/>
  <c r="BS297" i="89"/>
  <c r="BS298" i="89"/>
  <c r="BS300" i="89"/>
  <c r="BS301" i="89"/>
  <c r="BS302" i="89"/>
  <c r="BS303" i="89"/>
  <c r="BS305" i="89"/>
  <c r="BS306" i="89"/>
  <c r="BS310" i="89"/>
  <c r="BS309" i="89"/>
  <c r="BS311" i="89"/>
  <c r="BS312" i="89"/>
  <c r="BS313" i="89"/>
  <c r="BS314" i="89"/>
  <c r="BS315" i="89"/>
  <c r="BS316" i="89"/>
  <c r="BS317" i="89"/>
  <c r="BS318" i="89"/>
  <c r="BS319" i="89"/>
  <c r="BS320" i="89"/>
  <c r="BS321" i="89"/>
  <c r="BS322" i="89"/>
  <c r="BS323" i="89"/>
  <c r="BS324" i="89"/>
  <c r="BS325" i="89"/>
  <c r="BS326" i="89"/>
  <c r="BS327" i="89"/>
  <c r="BS328" i="89"/>
  <c r="BS329" i="89"/>
  <c r="BS330" i="89"/>
  <c r="BS331" i="89"/>
  <c r="BS294" i="89"/>
  <c r="BS413" i="89"/>
  <c r="BS373" i="89"/>
  <c r="BS202" i="89"/>
  <c r="BS162" i="89"/>
  <c r="BS119" i="89"/>
  <c r="BO294" i="89"/>
  <c r="BR296" i="89"/>
  <c r="BR297" i="89"/>
  <c r="BR298" i="89"/>
  <c r="BR300" i="89"/>
  <c r="BR301" i="89"/>
  <c r="BR302" i="89"/>
  <c r="BR303" i="89"/>
  <c r="BR305" i="89"/>
  <c r="BR306" i="89"/>
  <c r="BR310" i="89"/>
  <c r="BR309" i="89"/>
  <c r="BR311" i="89"/>
  <c r="BR312" i="89"/>
  <c r="BR313" i="89"/>
  <c r="BR314" i="89"/>
  <c r="BR315" i="89"/>
  <c r="BR316" i="89"/>
  <c r="BR317" i="89"/>
  <c r="BR318" i="89"/>
  <c r="BR319" i="89"/>
  <c r="BR320" i="89"/>
  <c r="BR321" i="89"/>
  <c r="BR322" i="89"/>
  <c r="BR323" i="89"/>
  <c r="BR324" i="89"/>
  <c r="BR325" i="89"/>
  <c r="BR326" i="89"/>
  <c r="BR327" i="89"/>
  <c r="BR328" i="89"/>
  <c r="BR329" i="89"/>
  <c r="BR330" i="89"/>
  <c r="BT330" i="89" s="1"/>
  <c r="BR331" i="89"/>
  <c r="BT331" i="89" s="1"/>
  <c r="BR294" i="89"/>
  <c r="BR295" i="89"/>
  <c r="BS332" i="89" l="1"/>
  <c r="BS423" i="89" s="1"/>
  <c r="BS425" i="89"/>
  <c r="BS242" i="89"/>
  <c r="BS424" i="89" s="1"/>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L200" i="89" s="1"/>
  <c r="BJ201" i="89"/>
  <c r="BL201" i="89" s="1"/>
  <c r="BJ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H170" i="89"/>
  <c r="H171" i="89"/>
  <c r="H172" i="89"/>
  <c r="H173" i="89"/>
  <c r="H174"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95" i="89"/>
  <c r="H296" i="89"/>
  <c r="H297" i="89"/>
  <c r="H298" i="89"/>
  <c r="H300" i="89"/>
  <c r="H301" i="89"/>
  <c r="H302" i="89"/>
  <c r="H303" i="89"/>
  <c r="H305" i="89"/>
  <c r="H306" i="89"/>
  <c r="H310" i="89"/>
  <c r="H309" i="89"/>
  <c r="H311" i="89"/>
  <c r="H312" i="89"/>
  <c r="H313" i="89"/>
  <c r="H314" i="89"/>
  <c r="H315" i="89"/>
  <c r="H316" i="89"/>
  <c r="H317" i="89"/>
  <c r="H318" i="89"/>
  <c r="H319" i="89"/>
  <c r="H320" i="89"/>
  <c r="H321" i="89"/>
  <c r="H322" i="89"/>
  <c r="H323" i="89"/>
  <c r="H324" i="89"/>
  <c r="H325" i="89"/>
  <c r="H326" i="89"/>
  <c r="H327" i="89"/>
  <c r="H328" i="89"/>
  <c r="H329" i="89"/>
  <c r="BK295" i="89"/>
  <c r="BK296" i="89"/>
  <c r="BK297" i="89"/>
  <c r="BK298" i="89"/>
  <c r="BK300" i="89"/>
  <c r="BK301" i="89"/>
  <c r="BK302" i="89"/>
  <c r="BK303" i="89"/>
  <c r="BK305" i="89"/>
  <c r="BK306" i="89"/>
  <c r="BK310" i="89"/>
  <c r="BK309" i="89"/>
  <c r="BK311" i="89"/>
  <c r="BK312" i="89"/>
  <c r="BK313" i="89"/>
  <c r="BK314" i="89"/>
  <c r="BK315" i="89"/>
  <c r="BK316" i="89"/>
  <c r="BK317" i="89"/>
  <c r="BK318" i="89"/>
  <c r="BK319" i="89"/>
  <c r="BK320" i="89"/>
  <c r="BK321" i="89"/>
  <c r="BK322" i="89"/>
  <c r="BK323" i="89"/>
  <c r="BK324" i="89"/>
  <c r="BK325" i="89"/>
  <c r="BK326" i="89"/>
  <c r="BK327" i="89"/>
  <c r="BK328" i="89"/>
  <c r="BK329" i="89"/>
  <c r="BK330" i="89"/>
  <c r="BK331" i="89"/>
  <c r="BL371" i="89"/>
  <c r="BL372"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H370" i="89"/>
  <c r="H340" i="89"/>
  <c r="H341" i="89"/>
  <c r="H342" i="89"/>
  <c r="H343" i="89"/>
  <c r="H344" i="89"/>
  <c r="H345" i="89"/>
  <c r="H346" i="89"/>
  <c r="H347" i="89"/>
  <c r="H348" i="89"/>
  <c r="H349" i="89"/>
  <c r="H350" i="89"/>
  <c r="H351" i="89"/>
  <c r="H352" i="89"/>
  <c r="H353" i="89"/>
  <c r="H354" i="89"/>
  <c r="H355" i="89"/>
  <c r="H356" i="89"/>
  <c r="H357" i="89"/>
  <c r="H358" i="89"/>
  <c r="H359" i="89"/>
  <c r="H360" i="89"/>
  <c r="H361" i="89"/>
  <c r="H362" i="89"/>
  <c r="H363" i="89"/>
  <c r="H364" i="89"/>
  <c r="H365" i="89"/>
  <c r="H366" i="89"/>
  <c r="H367" i="89"/>
  <c r="H368" i="89"/>
  <c r="H369" i="89"/>
  <c r="BI202" i="89"/>
  <c r="BJ202" i="89"/>
  <c r="BM202" i="89"/>
  <c r="BI242" i="89"/>
  <c r="BJ242" i="89"/>
  <c r="BM242" i="89"/>
  <c r="BN242" i="89"/>
  <c r="BI287" i="89"/>
  <c r="BM287"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L366" i="89" l="1"/>
  <c r="BL362" i="89"/>
  <c r="BL358" i="89"/>
  <c r="BL354" i="89"/>
  <c r="BL350" i="89"/>
  <c r="BL346" i="89"/>
  <c r="BL342" i="89"/>
  <c r="BL198" i="89"/>
  <c r="BL194" i="89"/>
  <c r="BL190" i="89"/>
  <c r="BL186" i="89"/>
  <c r="BL182" i="89"/>
  <c r="BL178" i="89"/>
  <c r="BL174" i="89"/>
  <c r="BL170" i="89"/>
  <c r="BL369" i="89"/>
  <c r="BL365" i="89"/>
  <c r="BL361" i="89"/>
  <c r="BL357" i="89"/>
  <c r="BL353" i="89"/>
  <c r="BL349" i="89"/>
  <c r="BL345" i="89"/>
  <c r="BL341" i="89"/>
  <c r="BL368" i="89"/>
  <c r="BL364" i="89"/>
  <c r="BL360" i="89"/>
  <c r="BL356" i="89"/>
  <c r="BL352" i="89"/>
  <c r="BL348" i="89"/>
  <c r="BL344" i="89"/>
  <c r="BL340" i="89"/>
  <c r="BL367" i="89"/>
  <c r="BL363" i="89"/>
  <c r="BL359" i="89"/>
  <c r="BL355" i="89"/>
  <c r="BL351" i="89"/>
  <c r="BL347" i="89"/>
  <c r="BL343" i="89"/>
  <c r="BL370" i="89"/>
  <c r="BL199" i="89"/>
  <c r="BL195" i="89"/>
  <c r="BL191" i="89"/>
  <c r="BL187" i="89"/>
  <c r="BL183" i="89"/>
  <c r="BL179" i="89"/>
  <c r="BL175" i="89"/>
  <c r="BL171" i="89"/>
  <c r="BL197" i="89"/>
  <c r="BL193" i="89"/>
  <c r="BL189" i="89"/>
  <c r="BL185" i="89"/>
  <c r="BL181" i="89"/>
  <c r="BL177" i="89"/>
  <c r="BL173" i="89"/>
  <c r="BL196" i="89"/>
  <c r="BL192" i="89"/>
  <c r="BL188" i="89"/>
  <c r="BL184" i="89"/>
  <c r="BL180" i="89"/>
  <c r="BL176" i="89"/>
  <c r="BL172" i="89"/>
  <c r="BS427"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49" i="89"/>
  <c r="BK249" i="89"/>
  <c r="BK287" i="89" s="1"/>
  <c r="BH240" i="89"/>
  <c r="BH241"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L240" i="89"/>
  <c r="BL241"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G209" i="89"/>
  <c r="BK209" i="89"/>
  <c r="BH200" i="89"/>
  <c r="BH201"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127" i="89"/>
  <c r="BG128" i="89"/>
  <c r="BG129" i="89"/>
  <c r="BG130" i="89"/>
  <c r="BG131" i="89"/>
  <c r="BG132" i="89"/>
  <c r="BG134" i="89"/>
  <c r="BG133" i="89"/>
  <c r="BG136" i="89"/>
  <c r="BG137" i="89"/>
  <c r="BG139" i="89"/>
  <c r="BG138"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61" i="89"/>
  <c r="BG126" i="89"/>
  <c r="BK127" i="89"/>
  <c r="BK128" i="89"/>
  <c r="BK129" i="89"/>
  <c r="BK130" i="89"/>
  <c r="BK131" i="89"/>
  <c r="BK132" i="89"/>
  <c r="BK134" i="89"/>
  <c r="BK133" i="89"/>
  <c r="BK136" i="89"/>
  <c r="BK137" i="89"/>
  <c r="BK139" i="89"/>
  <c r="BK138"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s="1"/>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2" i="89" l="1"/>
  <c r="BG242" i="89"/>
  <c r="BG287" i="89"/>
  <c r="BG162" i="89"/>
  <c r="BF119" i="89"/>
  <c r="BK119" i="89"/>
  <c r="BK424" i="89" s="1"/>
  <c r="BG119" i="89"/>
  <c r="BK162" i="89"/>
  <c r="BK425" i="89" s="1"/>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6" i="89"/>
  <c r="BO137" i="89"/>
  <c r="BO139" i="89"/>
  <c r="BO138"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61" i="89"/>
  <c r="BO126" i="89"/>
  <c r="BP240" i="89"/>
  <c r="BP241"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09" i="89"/>
  <c r="BO250" i="89"/>
  <c r="BO251" i="89"/>
  <c r="BO252" i="89"/>
  <c r="BO253" i="89"/>
  <c r="BO254" i="89"/>
  <c r="BO255" i="89"/>
  <c r="BO256" i="89"/>
  <c r="BO257" i="89"/>
  <c r="BO258" i="89"/>
  <c r="BO259" i="89"/>
  <c r="BO260" i="89"/>
  <c r="BO261" i="89"/>
  <c r="BO262" i="89"/>
  <c r="BO263"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86" i="89"/>
  <c r="BO249" i="89"/>
  <c r="BP411" i="89"/>
  <c r="BP412"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409" i="89"/>
  <c r="BO410" i="89"/>
  <c r="BO411" i="89"/>
  <c r="BO412" i="89"/>
  <c r="BO380" i="89"/>
  <c r="BO242" i="89" l="1"/>
  <c r="BG424" i="89"/>
  <c r="BO287" i="89"/>
  <c r="BG425" i="89"/>
  <c r="BO119" i="89"/>
  <c r="BO424" i="89" s="1"/>
  <c r="BO162" i="89"/>
  <c r="BG169" i="89"/>
  <c r="BG202" i="89" s="1"/>
  <c r="BK169" i="89"/>
  <c r="BK202" i="89" s="1"/>
  <c r="BG295" i="89"/>
  <c r="BG296" i="89"/>
  <c r="BG297" i="89"/>
  <c r="BG298" i="89"/>
  <c r="BG300" i="89"/>
  <c r="BG301" i="89"/>
  <c r="BG302" i="89"/>
  <c r="BG303" i="89"/>
  <c r="BG305" i="89"/>
  <c r="BG306" i="89"/>
  <c r="BG310" i="89"/>
  <c r="BG309" i="89"/>
  <c r="BG311" i="89"/>
  <c r="BG312" i="89"/>
  <c r="BG313" i="89"/>
  <c r="BG314" i="89"/>
  <c r="BG315" i="89"/>
  <c r="BG316" i="89"/>
  <c r="BG317" i="89"/>
  <c r="BG318" i="89"/>
  <c r="BG319" i="89"/>
  <c r="BG320" i="89"/>
  <c r="BG321" i="89"/>
  <c r="BG322" i="89"/>
  <c r="BG323" i="89"/>
  <c r="BG324" i="89"/>
  <c r="BG325" i="89"/>
  <c r="BG326" i="89"/>
  <c r="BG327" i="89"/>
  <c r="BG328" i="89"/>
  <c r="BG329" i="89"/>
  <c r="BG330" i="89"/>
  <c r="BG331" i="89"/>
  <c r="BG294" i="89"/>
  <c r="BK294"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H369" i="89"/>
  <c r="BH370" i="89"/>
  <c r="BH371" i="89"/>
  <c r="BH372" i="89"/>
  <c r="BG340" i="89"/>
  <c r="BG341" i="89"/>
  <c r="BG342" i="89"/>
  <c r="BG343" i="89"/>
  <c r="BG344" i="89"/>
  <c r="BG345"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69" i="89"/>
  <c r="BG370" i="89"/>
  <c r="BG371" i="89"/>
  <c r="BG372" i="89"/>
  <c r="BG339" i="89"/>
  <c r="BH412" i="89"/>
  <c r="BG412" i="89"/>
  <c r="BH411" i="89"/>
  <c r="BG411" i="89"/>
  <c r="BH410" i="89"/>
  <c r="BG410" i="89"/>
  <c r="BH409" i="89"/>
  <c r="BG409"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G413" i="89" s="1"/>
  <c r="BG373" i="89"/>
  <c r="BK339" i="89"/>
  <c r="BK373" i="89" s="1"/>
  <c r="BL412" i="89"/>
  <c r="BK412" i="89"/>
  <c r="BL411" i="89"/>
  <c r="BK411" i="89"/>
  <c r="BK410" i="89"/>
  <c r="BK409" i="89"/>
  <c r="BK408"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32"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P200" i="89" s="1"/>
  <c r="BN201" i="89"/>
  <c r="BP201" i="89" s="1"/>
  <c r="BN169" i="89"/>
  <c r="J340" i="89"/>
  <c r="J341" i="89"/>
  <c r="J342" i="89"/>
  <c r="J343" i="89"/>
  <c r="J344" i="89"/>
  <c r="J345" i="89"/>
  <c r="J346" i="89"/>
  <c r="BP346" i="89" s="1"/>
  <c r="J347" i="89"/>
  <c r="J348" i="89"/>
  <c r="J349" i="89"/>
  <c r="J350" i="89"/>
  <c r="J351" i="89"/>
  <c r="J352" i="89"/>
  <c r="J353" i="89"/>
  <c r="J354" i="89"/>
  <c r="J355" i="89"/>
  <c r="J356" i="89"/>
  <c r="J357" i="89"/>
  <c r="J358" i="89"/>
  <c r="BP358" i="89" s="1"/>
  <c r="J359" i="89"/>
  <c r="J360" i="89"/>
  <c r="J361" i="89"/>
  <c r="J362" i="89"/>
  <c r="BP362" i="89" s="1"/>
  <c r="J363" i="89"/>
  <c r="J364" i="89"/>
  <c r="J365" i="89"/>
  <c r="J366" i="89"/>
  <c r="BP366" i="89" s="1"/>
  <c r="J367" i="89"/>
  <c r="J368" i="89"/>
  <c r="J369" i="89"/>
  <c r="J370" i="89"/>
  <c r="BP370" i="89" s="1"/>
  <c r="J295" i="89"/>
  <c r="J296" i="89"/>
  <c r="J297" i="89"/>
  <c r="J298" i="89"/>
  <c r="J300" i="89"/>
  <c r="J301" i="89"/>
  <c r="J302" i="89"/>
  <c r="J303" i="89"/>
  <c r="J305" i="89"/>
  <c r="J306" i="89"/>
  <c r="J310" i="89"/>
  <c r="J309" i="89"/>
  <c r="J311" i="89"/>
  <c r="J312" i="89"/>
  <c r="J313" i="89"/>
  <c r="J314" i="89"/>
  <c r="J315" i="89"/>
  <c r="J316" i="89"/>
  <c r="J317" i="89"/>
  <c r="J318" i="89"/>
  <c r="J319" i="89"/>
  <c r="J320" i="89"/>
  <c r="J321" i="89"/>
  <c r="J322" i="89"/>
  <c r="J323" i="89"/>
  <c r="J324" i="89"/>
  <c r="J325" i="89"/>
  <c r="J326" i="89"/>
  <c r="J327" i="89"/>
  <c r="J328" i="89"/>
  <c r="J329" i="89"/>
  <c r="J170" i="89"/>
  <c r="J171" i="89"/>
  <c r="BP171" i="89" s="1"/>
  <c r="J172" i="89"/>
  <c r="J173" i="89"/>
  <c r="BP173" i="89" s="1"/>
  <c r="J174" i="89"/>
  <c r="J175" i="89"/>
  <c r="BP175" i="89" s="1"/>
  <c r="J176" i="89"/>
  <c r="J177" i="89"/>
  <c r="BP177" i="89" s="1"/>
  <c r="J178" i="89"/>
  <c r="J179" i="89"/>
  <c r="BP179" i="89" s="1"/>
  <c r="J180" i="89"/>
  <c r="J181" i="89"/>
  <c r="BP181" i="89" s="1"/>
  <c r="J182" i="89"/>
  <c r="J183" i="89"/>
  <c r="BP183" i="89" s="1"/>
  <c r="J184" i="89"/>
  <c r="J185" i="89"/>
  <c r="BP185" i="89" s="1"/>
  <c r="J186" i="89"/>
  <c r="J187" i="89"/>
  <c r="BP187" i="89" s="1"/>
  <c r="J188" i="89"/>
  <c r="J189" i="89"/>
  <c r="BP189" i="89" s="1"/>
  <c r="J190" i="89"/>
  <c r="J191" i="89"/>
  <c r="BP191" i="89" s="1"/>
  <c r="J192" i="89"/>
  <c r="J193" i="89"/>
  <c r="BP193" i="89" s="1"/>
  <c r="J194" i="89"/>
  <c r="J195" i="89"/>
  <c r="BP195" i="89" s="1"/>
  <c r="J196" i="89"/>
  <c r="J197" i="89"/>
  <c r="BP197" i="89" s="1"/>
  <c r="J198" i="89"/>
  <c r="J199" i="89"/>
  <c r="BP199" i="89" s="1"/>
  <c r="BO413"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69" i="89"/>
  <c r="BO370" i="89"/>
  <c r="BO371" i="89"/>
  <c r="BO372" i="89"/>
  <c r="BO339" i="89"/>
  <c r="BO295" i="89"/>
  <c r="BO296" i="89"/>
  <c r="BO297" i="89"/>
  <c r="BO298" i="89"/>
  <c r="BO300" i="89"/>
  <c r="BO301" i="89"/>
  <c r="BO302" i="89"/>
  <c r="BO303" i="89"/>
  <c r="BO305" i="89"/>
  <c r="BO306" i="89"/>
  <c r="BO310" i="89"/>
  <c r="BO309" i="89"/>
  <c r="BO311" i="89"/>
  <c r="BO312" i="89"/>
  <c r="BO313" i="89"/>
  <c r="BO314" i="89"/>
  <c r="BO315" i="89"/>
  <c r="BO316" i="89"/>
  <c r="BO317" i="89"/>
  <c r="BO318" i="89"/>
  <c r="BO319" i="89"/>
  <c r="BO320" i="89"/>
  <c r="BO321" i="89"/>
  <c r="BO322" i="89"/>
  <c r="BO323" i="89"/>
  <c r="BO324" i="89"/>
  <c r="BO325" i="89"/>
  <c r="BO326" i="89"/>
  <c r="BO327" i="89"/>
  <c r="BO328" i="89"/>
  <c r="BO329" i="89"/>
  <c r="BO330" i="89"/>
  <c r="BO331"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169" i="89"/>
  <c r="BP340" i="89"/>
  <c r="BP341" i="89"/>
  <c r="BP342" i="89"/>
  <c r="BP343" i="89"/>
  <c r="BP344" i="89"/>
  <c r="BP345" i="89"/>
  <c r="BP347" i="89"/>
  <c r="BP348" i="89"/>
  <c r="BP349" i="89"/>
  <c r="BP350" i="89"/>
  <c r="BP351" i="89"/>
  <c r="BP352" i="89"/>
  <c r="BP353" i="89"/>
  <c r="BP354" i="89"/>
  <c r="BP355" i="89"/>
  <c r="BP356" i="89"/>
  <c r="BP357" i="89"/>
  <c r="BP359" i="89"/>
  <c r="BP360" i="89"/>
  <c r="BP361" i="89"/>
  <c r="BP363" i="89"/>
  <c r="BP364" i="89"/>
  <c r="BP365" i="89"/>
  <c r="BP367" i="89"/>
  <c r="BP368" i="89"/>
  <c r="BP369" i="89"/>
  <c r="BP371" i="89"/>
  <c r="BP372" i="89"/>
  <c r="BF413" i="89"/>
  <c r="BI413" i="89"/>
  <c r="BJ413" i="89"/>
  <c r="BM413" i="89"/>
  <c r="BN413" i="89"/>
  <c r="BQ413" i="89"/>
  <c r="BR413" i="89"/>
  <c r="BU413" i="89"/>
  <c r="BV413" i="89"/>
  <c r="BY413" i="89"/>
  <c r="BZ413" i="89"/>
  <c r="CC413" i="89"/>
  <c r="CD413" i="89"/>
  <c r="CG413" i="89"/>
  <c r="CH413" i="89"/>
  <c r="CK413" i="89"/>
  <c r="CL413" i="89"/>
  <c r="CO413" i="89"/>
  <c r="CP413" i="89"/>
  <c r="CS413" i="89"/>
  <c r="CT413" i="89"/>
  <c r="CW413" i="89"/>
  <c r="CX413" i="89"/>
  <c r="CY413" i="89"/>
  <c r="CZ413" i="89"/>
  <c r="BE413" i="89"/>
  <c r="DB381" i="89"/>
  <c r="DB382" i="89"/>
  <c r="DB383" i="89"/>
  <c r="DB384" i="89"/>
  <c r="DB385" i="89"/>
  <c r="DB386" i="89"/>
  <c r="DB387" i="89"/>
  <c r="DB388" i="89"/>
  <c r="DB389" i="89"/>
  <c r="DB390" i="89"/>
  <c r="DB391" i="89"/>
  <c r="DB392" i="89"/>
  <c r="DB393" i="89"/>
  <c r="DB394" i="89"/>
  <c r="DB395" i="89"/>
  <c r="DB396" i="89"/>
  <c r="DB397" i="89"/>
  <c r="DB398" i="89"/>
  <c r="DB399" i="89"/>
  <c r="DB400" i="89"/>
  <c r="DB401" i="89"/>
  <c r="DB402" i="89"/>
  <c r="DB403" i="89"/>
  <c r="DB404" i="89"/>
  <c r="DB405" i="89"/>
  <c r="DB406" i="89"/>
  <c r="DB407" i="89"/>
  <c r="DB408" i="89"/>
  <c r="DB409" i="89"/>
  <c r="DB410" i="89"/>
  <c r="DB411" i="89"/>
  <c r="DB412" i="89"/>
  <c r="DA381" i="89"/>
  <c r="DA382" i="89"/>
  <c r="DA383" i="89"/>
  <c r="DA384" i="89"/>
  <c r="DA385" i="89"/>
  <c r="DA386" i="89"/>
  <c r="DA387" i="89"/>
  <c r="DA388" i="89"/>
  <c r="DA389" i="89"/>
  <c r="DA390" i="89"/>
  <c r="DA391" i="89"/>
  <c r="DA392" i="89"/>
  <c r="DA393" i="89"/>
  <c r="DA394" i="89"/>
  <c r="DA395" i="89"/>
  <c r="DA396" i="89"/>
  <c r="DA397" i="89"/>
  <c r="DA398" i="89"/>
  <c r="DA399" i="89"/>
  <c r="DA400" i="89"/>
  <c r="DA401" i="89"/>
  <c r="DA402" i="89"/>
  <c r="DA403" i="89"/>
  <c r="DA404" i="89"/>
  <c r="DA405" i="89"/>
  <c r="DA406" i="89"/>
  <c r="DA407" i="89"/>
  <c r="DA408" i="89"/>
  <c r="DA409" i="89"/>
  <c r="DA410" i="89"/>
  <c r="DA411" i="89"/>
  <c r="DA412" i="89"/>
  <c r="DB380" i="89"/>
  <c r="DA380" i="89"/>
  <c r="BF373" i="89"/>
  <c r="BI373" i="89"/>
  <c r="BJ373" i="89"/>
  <c r="BM373" i="89"/>
  <c r="BN373" i="89"/>
  <c r="BQ373" i="89"/>
  <c r="BR373" i="89"/>
  <c r="BU373" i="89"/>
  <c r="BV373" i="89"/>
  <c r="BY373" i="89"/>
  <c r="CC373" i="89"/>
  <c r="CD373" i="89"/>
  <c r="CG373" i="89"/>
  <c r="CH373" i="89"/>
  <c r="CK373" i="89"/>
  <c r="CL373" i="89"/>
  <c r="CO373" i="89"/>
  <c r="CP373" i="89"/>
  <c r="CS373" i="89"/>
  <c r="CT373" i="89"/>
  <c r="CW373" i="89"/>
  <c r="CX373" i="89"/>
  <c r="CY373" i="89"/>
  <c r="CZ373" i="89"/>
  <c r="BE373" i="89"/>
  <c r="DB340" i="89"/>
  <c r="DB341" i="89"/>
  <c r="DB342" i="89"/>
  <c r="DB343" i="89"/>
  <c r="DB344" i="89"/>
  <c r="DB345" i="89"/>
  <c r="DB346" i="89"/>
  <c r="DB347" i="89"/>
  <c r="DB348" i="89"/>
  <c r="DB349" i="89"/>
  <c r="DB350" i="89"/>
  <c r="DB351" i="89"/>
  <c r="DB352" i="89"/>
  <c r="DB353" i="89"/>
  <c r="DB354" i="89"/>
  <c r="DB355" i="89"/>
  <c r="DB356" i="89"/>
  <c r="DB357" i="89"/>
  <c r="DB358" i="89"/>
  <c r="DB359" i="89"/>
  <c r="DB360" i="89"/>
  <c r="DB361" i="89"/>
  <c r="DB362" i="89"/>
  <c r="DB363" i="89"/>
  <c r="DB364" i="89"/>
  <c r="DB365" i="89"/>
  <c r="DB366" i="89"/>
  <c r="DB367" i="89"/>
  <c r="DB368" i="89"/>
  <c r="DB369" i="89"/>
  <c r="DB370" i="89"/>
  <c r="DB371" i="89"/>
  <c r="DB372" i="89"/>
  <c r="DA340" i="89"/>
  <c r="DA341" i="89"/>
  <c r="DA342" i="89"/>
  <c r="DA343" i="89"/>
  <c r="DA344" i="89"/>
  <c r="DA345" i="89"/>
  <c r="DA346" i="89"/>
  <c r="DA347" i="89"/>
  <c r="DA348" i="89"/>
  <c r="DA349" i="89"/>
  <c r="DA350" i="89"/>
  <c r="DA351" i="89"/>
  <c r="DA352" i="89"/>
  <c r="DA353" i="89"/>
  <c r="DA354" i="89"/>
  <c r="DA355" i="89"/>
  <c r="DA356" i="89"/>
  <c r="DA357" i="89"/>
  <c r="DA358" i="89"/>
  <c r="DA359" i="89"/>
  <c r="DA360" i="89"/>
  <c r="DA361" i="89"/>
  <c r="DA362" i="89"/>
  <c r="DA363" i="89"/>
  <c r="DA364" i="89"/>
  <c r="DA365" i="89"/>
  <c r="DA366" i="89"/>
  <c r="DA367" i="89"/>
  <c r="DA368" i="89"/>
  <c r="DA369" i="89"/>
  <c r="DA370" i="89"/>
  <c r="DA371" i="89"/>
  <c r="DA372" i="89"/>
  <c r="DA339" i="89"/>
  <c r="BI332" i="89"/>
  <c r="BM332" i="89"/>
  <c r="BQ332" i="89"/>
  <c r="BR332" i="89"/>
  <c r="BU332" i="89"/>
  <c r="BV332" i="89"/>
  <c r="BY332" i="89"/>
  <c r="BZ332" i="89"/>
  <c r="CC332" i="89"/>
  <c r="CD332" i="89"/>
  <c r="CG332" i="89"/>
  <c r="CH332" i="89"/>
  <c r="CK332" i="89"/>
  <c r="CL332" i="89"/>
  <c r="CO332" i="89"/>
  <c r="CP332" i="89"/>
  <c r="CS332" i="89"/>
  <c r="CT332" i="89"/>
  <c r="CW332" i="89"/>
  <c r="CX332" i="89"/>
  <c r="CY332" i="89"/>
  <c r="CZ332" i="89"/>
  <c r="BE332" i="89"/>
  <c r="DA295" i="89"/>
  <c r="DA296" i="89"/>
  <c r="DA297" i="89"/>
  <c r="DA298" i="89"/>
  <c r="DA300" i="89"/>
  <c r="DA301" i="89"/>
  <c r="DA302" i="89"/>
  <c r="DA303" i="89"/>
  <c r="DA305" i="89"/>
  <c r="DA306" i="89"/>
  <c r="DA310" i="89"/>
  <c r="DA309" i="89"/>
  <c r="DA311" i="89"/>
  <c r="DA312" i="89"/>
  <c r="DA313" i="89"/>
  <c r="DA314" i="89"/>
  <c r="DA315" i="89"/>
  <c r="DA316" i="89"/>
  <c r="DA317" i="89"/>
  <c r="DA318" i="89"/>
  <c r="DA319" i="89"/>
  <c r="DA320" i="89"/>
  <c r="DA321" i="89"/>
  <c r="DA322" i="89"/>
  <c r="DA323" i="89"/>
  <c r="DA324" i="89"/>
  <c r="DA325" i="89"/>
  <c r="DA326" i="89"/>
  <c r="DA327" i="89"/>
  <c r="DA328" i="89"/>
  <c r="DA329" i="89"/>
  <c r="DA330" i="89"/>
  <c r="DA331" i="89"/>
  <c r="DA294" i="89"/>
  <c r="BQ287" i="89"/>
  <c r="BR287" i="89"/>
  <c r="BU287" i="89"/>
  <c r="BV287" i="89"/>
  <c r="BY287" i="89"/>
  <c r="BZ287" i="89"/>
  <c r="CC287" i="89"/>
  <c r="CD287" i="89"/>
  <c r="CG287" i="89"/>
  <c r="CH287" i="89"/>
  <c r="CK287" i="89"/>
  <c r="CL287" i="89"/>
  <c r="CO287" i="89"/>
  <c r="CP287" i="89"/>
  <c r="CS287" i="89"/>
  <c r="CT287" i="89"/>
  <c r="CW287" i="89"/>
  <c r="CX287" i="89"/>
  <c r="CY287" i="89"/>
  <c r="CZ287" i="89"/>
  <c r="BE287" i="89"/>
  <c r="DA250" i="89"/>
  <c r="DB250" i="89" s="1"/>
  <c r="DA251" i="89"/>
  <c r="DB251" i="89" s="1"/>
  <c r="DA252" i="89"/>
  <c r="DB252" i="89" s="1"/>
  <c r="DA253" i="89"/>
  <c r="DB253" i="89" s="1"/>
  <c r="DA254" i="89"/>
  <c r="DB254" i="89" s="1"/>
  <c r="DA255" i="89"/>
  <c r="DB255" i="89" s="1"/>
  <c r="DA256" i="89"/>
  <c r="DB256" i="89" s="1"/>
  <c r="DA257" i="89"/>
  <c r="DB257" i="89" s="1"/>
  <c r="DA258" i="89"/>
  <c r="DB258" i="89" s="1"/>
  <c r="DA259" i="89"/>
  <c r="DB259" i="89" s="1"/>
  <c r="DA260" i="89"/>
  <c r="DB260" i="89" s="1"/>
  <c r="DA261" i="89"/>
  <c r="DB261" i="89" s="1"/>
  <c r="DA262" i="89"/>
  <c r="DB262" i="89" s="1"/>
  <c r="DA263" i="89"/>
  <c r="DB263" i="89" s="1"/>
  <c r="DA264" i="89"/>
  <c r="DB264" i="89" s="1"/>
  <c r="DA265" i="89"/>
  <c r="DB265" i="89" s="1"/>
  <c r="DA266" i="89"/>
  <c r="DB266" i="89" s="1"/>
  <c r="DA267" i="89"/>
  <c r="DB267" i="89" s="1"/>
  <c r="DA268" i="89"/>
  <c r="DB268" i="89" s="1"/>
  <c r="DA269" i="89"/>
  <c r="DB269" i="89" s="1"/>
  <c r="DA270" i="89"/>
  <c r="DB270" i="89" s="1"/>
  <c r="DA271" i="89"/>
  <c r="DB271" i="89" s="1"/>
  <c r="DA272" i="89"/>
  <c r="DB272" i="89" s="1"/>
  <c r="DA273" i="89"/>
  <c r="DB273" i="89" s="1"/>
  <c r="DA274" i="89"/>
  <c r="DB274" i="89" s="1"/>
  <c r="DA275" i="89"/>
  <c r="DB275" i="89" s="1"/>
  <c r="DA276" i="89"/>
  <c r="DB276" i="89" s="1"/>
  <c r="DA277" i="89"/>
  <c r="DB277" i="89" s="1"/>
  <c r="DA278" i="89"/>
  <c r="DB278" i="89" s="1"/>
  <c r="DA279" i="89"/>
  <c r="DB279" i="89" s="1"/>
  <c r="DA280" i="89"/>
  <c r="DB280" i="89" s="1"/>
  <c r="DA281" i="89"/>
  <c r="DB281" i="89" s="1"/>
  <c r="DA282" i="89"/>
  <c r="DB282" i="89" s="1"/>
  <c r="DA283" i="89"/>
  <c r="DB283" i="89" s="1"/>
  <c r="DA284" i="89"/>
  <c r="DA285" i="89"/>
  <c r="DB285" i="89" s="1"/>
  <c r="DA286" i="89"/>
  <c r="DB286" i="89" s="1"/>
  <c r="DA249" i="89"/>
  <c r="DB249" i="89" s="1"/>
  <c r="BQ242" i="89"/>
  <c r="BR242" i="89"/>
  <c r="BU242" i="89"/>
  <c r="BV242" i="89"/>
  <c r="BY242" i="89"/>
  <c r="BZ242" i="89"/>
  <c r="CC242" i="89"/>
  <c r="CD242" i="89"/>
  <c r="CG242" i="89"/>
  <c r="CH242" i="89"/>
  <c r="CK242" i="89"/>
  <c r="CL242" i="89"/>
  <c r="CO242" i="89"/>
  <c r="CP242" i="89"/>
  <c r="CS242" i="89"/>
  <c r="CT242" i="89"/>
  <c r="CW242" i="89"/>
  <c r="CX242" i="89"/>
  <c r="CY242" i="89"/>
  <c r="CZ242" i="89"/>
  <c r="BE242" i="89"/>
  <c r="DA210" i="89"/>
  <c r="DB210" i="89" s="1"/>
  <c r="DA211" i="89"/>
  <c r="DB211" i="89" s="1"/>
  <c r="DA212" i="89"/>
  <c r="DB212" i="89" s="1"/>
  <c r="DA213" i="89"/>
  <c r="DB213" i="89" s="1"/>
  <c r="DA214" i="89"/>
  <c r="DB214" i="89" s="1"/>
  <c r="DA215" i="89"/>
  <c r="DB215" i="89" s="1"/>
  <c r="DA216" i="89"/>
  <c r="DB216" i="89" s="1"/>
  <c r="DA217" i="89"/>
  <c r="DB217" i="89" s="1"/>
  <c r="DA218" i="89"/>
  <c r="DB218" i="89" s="1"/>
  <c r="DA219" i="89"/>
  <c r="DB219" i="89" s="1"/>
  <c r="DA220" i="89"/>
  <c r="DB220" i="89" s="1"/>
  <c r="DA221" i="89"/>
  <c r="DB221" i="89" s="1"/>
  <c r="DA222" i="89"/>
  <c r="DB222" i="89" s="1"/>
  <c r="DA223" i="89"/>
  <c r="DB223" i="89" s="1"/>
  <c r="DA224" i="89"/>
  <c r="DB224" i="89" s="1"/>
  <c r="DA225" i="89"/>
  <c r="DB225" i="89" s="1"/>
  <c r="DA226" i="89"/>
  <c r="DB226" i="89" s="1"/>
  <c r="DA227" i="89"/>
  <c r="DB227" i="89" s="1"/>
  <c r="DA228" i="89"/>
  <c r="DB228" i="89" s="1"/>
  <c r="DA229" i="89"/>
  <c r="DB229" i="89" s="1"/>
  <c r="DA230" i="89"/>
  <c r="DB230" i="89" s="1"/>
  <c r="DA231" i="89"/>
  <c r="DB231" i="89" s="1"/>
  <c r="DA232" i="89"/>
  <c r="DB232" i="89" s="1"/>
  <c r="DA233" i="89"/>
  <c r="DB233" i="89" s="1"/>
  <c r="DA234" i="89"/>
  <c r="DB234" i="89" s="1"/>
  <c r="DA235" i="89"/>
  <c r="DB235" i="89" s="1"/>
  <c r="DA236" i="89"/>
  <c r="DB236" i="89" s="1"/>
  <c r="DA237" i="89"/>
  <c r="DB237" i="89" s="1"/>
  <c r="DA238" i="89"/>
  <c r="DB238" i="89" s="1"/>
  <c r="DA239" i="89"/>
  <c r="DB239" i="89" s="1"/>
  <c r="DA240" i="89"/>
  <c r="DB240" i="89" s="1"/>
  <c r="DA241" i="89"/>
  <c r="DB241" i="89" s="1"/>
  <c r="DA209" i="89"/>
  <c r="DB209" i="89" s="1"/>
  <c r="DA170" i="89"/>
  <c r="DB170" i="89" s="1"/>
  <c r="DA171" i="89"/>
  <c r="DB171" i="89" s="1"/>
  <c r="DA172" i="89"/>
  <c r="DB172" i="89" s="1"/>
  <c r="DA173" i="89"/>
  <c r="DB173" i="89" s="1"/>
  <c r="DA174" i="89"/>
  <c r="DB174" i="89" s="1"/>
  <c r="DA175" i="89"/>
  <c r="DB175" i="89" s="1"/>
  <c r="DA176" i="89"/>
  <c r="DB176" i="89" s="1"/>
  <c r="DA177" i="89"/>
  <c r="DB177" i="89" s="1"/>
  <c r="DA178" i="89"/>
  <c r="DB178" i="89" s="1"/>
  <c r="DA179" i="89"/>
  <c r="DB179" i="89" s="1"/>
  <c r="DA180" i="89"/>
  <c r="DB180" i="89" s="1"/>
  <c r="DA181" i="89"/>
  <c r="DB181" i="89" s="1"/>
  <c r="DA182" i="89"/>
  <c r="DB182" i="89" s="1"/>
  <c r="DA183" i="89"/>
  <c r="DB183" i="89" s="1"/>
  <c r="DA184" i="89"/>
  <c r="DB184" i="89" s="1"/>
  <c r="DA185" i="89"/>
  <c r="DB185" i="89" s="1"/>
  <c r="DA186" i="89"/>
  <c r="DB186" i="89" s="1"/>
  <c r="DA187" i="89"/>
  <c r="DB187" i="89" s="1"/>
  <c r="DA188" i="89"/>
  <c r="DB188" i="89" s="1"/>
  <c r="DA189" i="89"/>
  <c r="DB189" i="89" s="1"/>
  <c r="DA190" i="89"/>
  <c r="DB190" i="89" s="1"/>
  <c r="DA191" i="89"/>
  <c r="DB191" i="89" s="1"/>
  <c r="DA192" i="89"/>
  <c r="DB192" i="89" s="1"/>
  <c r="DA193" i="89"/>
  <c r="DB193" i="89" s="1"/>
  <c r="DA194" i="89"/>
  <c r="DB194" i="89" s="1"/>
  <c r="DA195" i="89"/>
  <c r="DB195" i="89" s="1"/>
  <c r="DA196" i="89"/>
  <c r="DB196" i="89" s="1"/>
  <c r="DA197" i="89"/>
  <c r="DB197" i="89" s="1"/>
  <c r="DA198" i="89"/>
  <c r="DB198" i="89" s="1"/>
  <c r="DA199" i="89"/>
  <c r="DB199" i="89" s="1"/>
  <c r="DA200" i="89"/>
  <c r="DB200" i="89" s="1"/>
  <c r="DA201" i="89"/>
  <c r="DB201" i="89" s="1"/>
  <c r="DA169" i="89"/>
  <c r="DB169" i="89" s="1"/>
  <c r="BQ202" i="89"/>
  <c r="BR202" i="89"/>
  <c r="BU202" i="89"/>
  <c r="BV202" i="89"/>
  <c r="BY202" i="89"/>
  <c r="BZ202" i="89"/>
  <c r="CC202" i="89"/>
  <c r="CD202" i="89"/>
  <c r="CG202" i="89"/>
  <c r="CH202" i="89"/>
  <c r="CK202" i="89"/>
  <c r="CL202" i="89"/>
  <c r="CO202" i="89"/>
  <c r="CP202" i="89"/>
  <c r="CS202" i="89"/>
  <c r="CT202" i="89"/>
  <c r="CW202" i="89"/>
  <c r="CX202" i="89"/>
  <c r="CY202" i="89"/>
  <c r="CZ202" i="89"/>
  <c r="BE202" i="89"/>
  <c r="DA127" i="89"/>
  <c r="DB127" i="89" s="1"/>
  <c r="DA128" i="89"/>
  <c r="DB128" i="89" s="1"/>
  <c r="DA129" i="89"/>
  <c r="DB129" i="89" s="1"/>
  <c r="DA130" i="89"/>
  <c r="DB130" i="89" s="1"/>
  <c r="DA131" i="89"/>
  <c r="DB131" i="89" s="1"/>
  <c r="DA132" i="89"/>
  <c r="DB132" i="89" s="1"/>
  <c r="DA134" i="89"/>
  <c r="DB134" i="89" s="1"/>
  <c r="DA133" i="89"/>
  <c r="DB133" i="89" s="1"/>
  <c r="DA136" i="89"/>
  <c r="DB136" i="89" s="1"/>
  <c r="DA137" i="89"/>
  <c r="DB137" i="89" s="1"/>
  <c r="DA139" i="89"/>
  <c r="DB139" i="89" s="1"/>
  <c r="DA138" i="89"/>
  <c r="DB138" i="89" s="1"/>
  <c r="DA140" i="89"/>
  <c r="DB140" i="89" s="1"/>
  <c r="DA141" i="89"/>
  <c r="DB141" i="89" s="1"/>
  <c r="DA142" i="89"/>
  <c r="DB142" i="89" s="1"/>
  <c r="DA143" i="89"/>
  <c r="DB143" i="89" s="1"/>
  <c r="DA144" i="89"/>
  <c r="DB144" i="89" s="1"/>
  <c r="DA145" i="89"/>
  <c r="DB145" i="89" s="1"/>
  <c r="DA146" i="89"/>
  <c r="DB146" i="89" s="1"/>
  <c r="DA147" i="89"/>
  <c r="DB147" i="89" s="1"/>
  <c r="DA148" i="89"/>
  <c r="DB148" i="89" s="1"/>
  <c r="DA149" i="89"/>
  <c r="DB149" i="89" s="1"/>
  <c r="DA150" i="89"/>
  <c r="DB150" i="89" s="1"/>
  <c r="DA151" i="89"/>
  <c r="DB151" i="89" s="1"/>
  <c r="DA152" i="89"/>
  <c r="DB152" i="89" s="1"/>
  <c r="DA153" i="89"/>
  <c r="DB153" i="89" s="1"/>
  <c r="DA154" i="89"/>
  <c r="DB154" i="89" s="1"/>
  <c r="DA155" i="89"/>
  <c r="DB155" i="89" s="1"/>
  <c r="DA156" i="89"/>
  <c r="DB156" i="89" s="1"/>
  <c r="DA157" i="89"/>
  <c r="DB157" i="89" s="1"/>
  <c r="DA158" i="89"/>
  <c r="DB158" i="89" s="1"/>
  <c r="DA159" i="89"/>
  <c r="DB159" i="89" s="1"/>
  <c r="DA160" i="89"/>
  <c r="DB160" i="89" s="1"/>
  <c r="DA161" i="89"/>
  <c r="DB161" i="89" s="1"/>
  <c r="DA126" i="89"/>
  <c r="DB126" i="89" s="1"/>
  <c r="BI162" i="89"/>
  <c r="BM162" i="89"/>
  <c r="BQ162" i="89"/>
  <c r="BR162" i="89"/>
  <c r="BU162" i="89"/>
  <c r="BV162" i="89"/>
  <c r="BY162" i="89"/>
  <c r="BZ162" i="89"/>
  <c r="CC162" i="89"/>
  <c r="CD162" i="89"/>
  <c r="CG162" i="89"/>
  <c r="CH162" i="89"/>
  <c r="CK162" i="89"/>
  <c r="CL162" i="89"/>
  <c r="CO162" i="89"/>
  <c r="CP162" i="89"/>
  <c r="CS162" i="89"/>
  <c r="CT162" i="89"/>
  <c r="CW162" i="89"/>
  <c r="CX162" i="89"/>
  <c r="CY162" i="89"/>
  <c r="CZ162" i="89"/>
  <c r="BE162" i="89"/>
  <c r="BM119" i="89"/>
  <c r="BQ119" i="89"/>
  <c r="BR119" i="89"/>
  <c r="BY119" i="89"/>
  <c r="BZ119" i="89"/>
  <c r="CC119" i="89"/>
  <c r="CD119" i="89"/>
  <c r="CG119" i="89"/>
  <c r="CH119" i="89"/>
  <c r="CK119" i="89"/>
  <c r="CL119" i="89"/>
  <c r="CO119" i="89"/>
  <c r="CP119" i="89"/>
  <c r="CS119" i="89"/>
  <c r="CT119" i="89"/>
  <c r="CW119" i="89"/>
  <c r="CX119" i="89"/>
  <c r="CY119" i="89"/>
  <c r="CZ119" i="89"/>
  <c r="BE119" i="89"/>
  <c r="J8" i="86"/>
  <c r="DA87" i="89"/>
  <c r="DB87" i="89" s="1"/>
  <c r="DA88" i="89"/>
  <c r="DB88" i="89" s="1"/>
  <c r="DA89" i="89"/>
  <c r="DB89" i="89" s="1"/>
  <c r="DA90" i="89"/>
  <c r="DB90" i="89" s="1"/>
  <c r="DA91" i="89"/>
  <c r="DA92" i="89"/>
  <c r="DA93" i="89"/>
  <c r="DB93" i="89" s="1"/>
  <c r="DA94" i="89"/>
  <c r="DB94" i="89" s="1"/>
  <c r="DA95" i="89"/>
  <c r="DB95" i="89" s="1"/>
  <c r="DA96" i="89"/>
  <c r="DB96" i="89" s="1"/>
  <c r="DA97" i="89"/>
  <c r="DB97" i="89" s="1"/>
  <c r="DA98" i="89"/>
  <c r="DB98" i="89" s="1"/>
  <c r="DA99" i="89"/>
  <c r="DB99" i="89" s="1"/>
  <c r="DA100" i="89"/>
  <c r="DB100" i="89" s="1"/>
  <c r="DA101" i="89"/>
  <c r="DB101" i="89" s="1"/>
  <c r="DA102" i="89"/>
  <c r="DB102" i="89" s="1"/>
  <c r="DA103" i="89"/>
  <c r="DB103" i="89" s="1"/>
  <c r="DA104" i="89"/>
  <c r="DB104" i="89" s="1"/>
  <c r="DA105" i="89"/>
  <c r="DB105" i="89" s="1"/>
  <c r="DA106" i="89"/>
  <c r="DB106" i="89" s="1"/>
  <c r="DA107" i="89"/>
  <c r="DB107" i="89" s="1"/>
  <c r="DA108" i="89"/>
  <c r="DB108" i="89" s="1"/>
  <c r="DA109" i="89"/>
  <c r="DB109" i="89" s="1"/>
  <c r="DA110" i="89"/>
  <c r="DB110" i="89" s="1"/>
  <c r="DA111" i="89"/>
  <c r="DB111" i="89" s="1"/>
  <c r="DA112" i="89"/>
  <c r="DB112" i="89" s="1"/>
  <c r="DA113" i="89"/>
  <c r="DB113" i="89" s="1"/>
  <c r="DA114" i="89"/>
  <c r="DB114" i="89" s="1"/>
  <c r="DA115" i="89"/>
  <c r="DB115" i="89" s="1"/>
  <c r="DA116" i="89"/>
  <c r="DB116" i="89" s="1"/>
  <c r="DA117" i="89"/>
  <c r="DB117" i="89" s="1"/>
  <c r="DA118" i="89"/>
  <c r="DB118" i="89" s="1"/>
  <c r="DA86" i="89"/>
  <c r="DB86" i="89" s="1"/>
  <c r="DB91" i="89"/>
  <c r="DB92" i="89"/>
  <c r="BP198" i="89" l="1"/>
  <c r="BP194" i="89"/>
  <c r="BP190" i="89"/>
  <c r="BP186" i="89"/>
  <c r="BP182" i="89"/>
  <c r="BP174" i="89"/>
  <c r="BP170" i="89"/>
  <c r="CH424" i="89"/>
  <c r="CG425" i="89"/>
  <c r="BO202" i="89"/>
  <c r="BK413" i="89"/>
  <c r="CG424" i="89"/>
  <c r="CH423" i="89"/>
  <c r="CG423" i="89"/>
  <c r="CH425" i="89"/>
  <c r="BQ427" i="89"/>
  <c r="BR427" i="89"/>
  <c r="BY427" i="89"/>
  <c r="BV427" i="89"/>
  <c r="BO332" i="89"/>
  <c r="BO425" i="89"/>
  <c r="K8" i="86"/>
  <c r="BH413" i="89"/>
  <c r="BG332" i="89"/>
  <c r="BG423" i="89" s="1"/>
  <c r="BG427" i="89" s="1"/>
  <c r="BN202" i="89"/>
  <c r="BP178" i="89"/>
  <c r="BK423" i="89"/>
  <c r="BK427" i="89" s="1"/>
  <c r="BE417" i="89"/>
  <c r="BP196" i="89"/>
  <c r="BP192" i="89"/>
  <c r="BP188" i="89"/>
  <c r="BP184" i="89"/>
  <c r="BP180" i="89"/>
  <c r="BP176" i="89"/>
  <c r="BP172" i="89"/>
  <c r="BO373" i="89"/>
  <c r="CY417" i="89"/>
  <c r="CS417" i="89"/>
  <c r="CK417" i="89"/>
  <c r="CC417" i="89"/>
  <c r="BU417" i="89"/>
  <c r="CX417" i="89"/>
  <c r="CP417" i="89"/>
  <c r="CH417" i="89"/>
  <c r="BR417" i="89"/>
  <c r="CW417" i="89"/>
  <c r="CO417" i="89"/>
  <c r="CG417" i="89"/>
  <c r="BY417" i="89"/>
  <c r="BQ417" i="89"/>
  <c r="BI417" i="89"/>
  <c r="CZ417" i="89"/>
  <c r="CT417" i="89"/>
  <c r="CL417" i="89"/>
  <c r="CD417" i="89"/>
  <c r="BV417" i="89"/>
  <c r="BM417" i="89"/>
  <c r="DB119" i="89"/>
  <c r="DA119" i="89"/>
  <c r="BN295" i="89"/>
  <c r="BP295" i="89" s="1"/>
  <c r="BN296" i="89"/>
  <c r="BP296" i="89" s="1"/>
  <c r="BN297" i="89"/>
  <c r="BP297" i="89" s="1"/>
  <c r="BN298" i="89"/>
  <c r="BP298" i="89" s="1"/>
  <c r="BN300" i="89"/>
  <c r="BP300" i="89" s="1"/>
  <c r="BN301" i="89"/>
  <c r="BP301" i="89" s="1"/>
  <c r="BN302" i="89"/>
  <c r="BP302" i="89" s="1"/>
  <c r="BN303" i="89"/>
  <c r="BP303" i="89" s="1"/>
  <c r="BN305" i="89"/>
  <c r="BP305" i="89" s="1"/>
  <c r="BN306" i="89"/>
  <c r="BP306" i="89" s="1"/>
  <c r="BN310" i="89"/>
  <c r="BP310" i="89" s="1"/>
  <c r="BN309" i="89"/>
  <c r="BP309" i="89" s="1"/>
  <c r="BN311" i="89"/>
  <c r="BP311" i="89" s="1"/>
  <c r="BN312" i="89"/>
  <c r="BP312" i="89" s="1"/>
  <c r="BN313" i="89"/>
  <c r="BP313" i="89" s="1"/>
  <c r="BN314" i="89"/>
  <c r="BP314" i="89" s="1"/>
  <c r="BN315" i="89"/>
  <c r="BP315" i="89" s="1"/>
  <c r="BN316" i="89"/>
  <c r="BP316" i="89" s="1"/>
  <c r="BN317" i="89"/>
  <c r="BP317" i="89" s="1"/>
  <c r="BN318" i="89"/>
  <c r="BP318" i="89" s="1"/>
  <c r="BN319" i="89"/>
  <c r="BP319" i="89" s="1"/>
  <c r="BN320" i="89"/>
  <c r="BP320" i="89" s="1"/>
  <c r="BN321" i="89"/>
  <c r="BP321" i="89" s="1"/>
  <c r="BN322" i="89"/>
  <c r="BP322" i="89" s="1"/>
  <c r="BN323" i="89"/>
  <c r="BP323" i="89" s="1"/>
  <c r="BN324" i="89"/>
  <c r="BP324" i="89" s="1"/>
  <c r="BN325" i="89"/>
  <c r="BP325" i="89" s="1"/>
  <c r="BN326" i="89"/>
  <c r="BP326" i="89" s="1"/>
  <c r="BN327" i="89"/>
  <c r="BP327" i="89" s="1"/>
  <c r="BN328" i="89"/>
  <c r="BP328" i="89" s="1"/>
  <c r="BN329" i="89"/>
  <c r="BP329" i="89" s="1"/>
  <c r="BN330" i="89"/>
  <c r="BP330" i="89" s="1"/>
  <c r="BN331" i="89"/>
  <c r="BP331" i="89" s="1"/>
  <c r="BN294" i="89"/>
  <c r="BJ295" i="89"/>
  <c r="BL295" i="89" s="1"/>
  <c r="BJ296" i="89"/>
  <c r="BL296" i="89" s="1"/>
  <c r="BJ297" i="89"/>
  <c r="BL297" i="89" s="1"/>
  <c r="BJ298" i="89"/>
  <c r="BL298" i="89" s="1"/>
  <c r="BJ300" i="89"/>
  <c r="BL300" i="89" s="1"/>
  <c r="BJ301" i="89"/>
  <c r="BL301" i="89" s="1"/>
  <c r="BJ302" i="89"/>
  <c r="BL302" i="89" s="1"/>
  <c r="BJ303" i="89"/>
  <c r="BL303" i="89" s="1"/>
  <c r="BJ305" i="89"/>
  <c r="BL305" i="89" s="1"/>
  <c r="BJ306" i="89"/>
  <c r="BL306" i="89" s="1"/>
  <c r="BJ310" i="89"/>
  <c r="BL310" i="89" s="1"/>
  <c r="BJ309" i="89"/>
  <c r="BL309" i="89" s="1"/>
  <c r="BJ311" i="89"/>
  <c r="BL311" i="89" s="1"/>
  <c r="BJ312" i="89"/>
  <c r="BL312" i="89" s="1"/>
  <c r="BJ313" i="89"/>
  <c r="BL313" i="89" s="1"/>
  <c r="BJ314" i="89"/>
  <c r="BL314" i="89" s="1"/>
  <c r="BJ315" i="89"/>
  <c r="BL315" i="89" s="1"/>
  <c r="BJ316" i="89"/>
  <c r="BL316" i="89" s="1"/>
  <c r="BJ317" i="89"/>
  <c r="BL317" i="89" s="1"/>
  <c r="BJ318" i="89"/>
  <c r="BL318" i="89" s="1"/>
  <c r="BJ319" i="89"/>
  <c r="BL319" i="89" s="1"/>
  <c r="BJ320" i="89"/>
  <c r="BL320" i="89" s="1"/>
  <c r="BJ321" i="89"/>
  <c r="BL321" i="89" s="1"/>
  <c r="BJ322" i="89"/>
  <c r="BL322" i="89" s="1"/>
  <c r="BJ323" i="89"/>
  <c r="BL323" i="89" s="1"/>
  <c r="BJ324" i="89"/>
  <c r="BL324" i="89" s="1"/>
  <c r="BJ325" i="89"/>
  <c r="BL325" i="89" s="1"/>
  <c r="BJ326" i="89"/>
  <c r="BL326" i="89" s="1"/>
  <c r="BJ327" i="89"/>
  <c r="BL327" i="89" s="1"/>
  <c r="BJ328" i="89"/>
  <c r="BL328" i="89" s="1"/>
  <c r="BJ329" i="89"/>
  <c r="BL329" i="89" s="1"/>
  <c r="BJ330" i="89"/>
  <c r="BL330" i="89" s="1"/>
  <c r="BJ331" i="89"/>
  <c r="BL331" i="89" s="1"/>
  <c r="BJ294" i="89"/>
  <c r="BF295" i="89"/>
  <c r="BF296" i="89"/>
  <c r="BF297" i="89"/>
  <c r="BF298" i="89"/>
  <c r="BF300" i="89"/>
  <c r="BF301" i="89"/>
  <c r="BF302" i="89"/>
  <c r="BF303" i="89"/>
  <c r="BF305" i="89"/>
  <c r="BF306" i="89"/>
  <c r="BF310" i="89"/>
  <c r="BF309" i="89"/>
  <c r="BF311" i="89"/>
  <c r="BF312" i="89"/>
  <c r="BF313" i="89"/>
  <c r="BF314" i="89"/>
  <c r="BF315" i="89"/>
  <c r="BF316" i="89"/>
  <c r="BF317" i="89"/>
  <c r="BF318" i="89"/>
  <c r="BF319" i="89"/>
  <c r="BF320" i="89"/>
  <c r="BF321" i="89"/>
  <c r="BF322" i="89"/>
  <c r="BF323" i="89"/>
  <c r="BF324" i="89"/>
  <c r="BF325" i="89"/>
  <c r="BF326" i="89"/>
  <c r="BF327" i="89"/>
  <c r="BF328" i="89"/>
  <c r="BF329" i="89"/>
  <c r="BF330" i="89"/>
  <c r="BH330" i="89" s="1"/>
  <c r="BF331" i="89"/>
  <c r="BH331" i="89" s="1"/>
  <c r="BF294" i="89"/>
  <c r="BN259" i="89"/>
  <c r="BJ259" i="89"/>
  <c r="BF259" i="89"/>
  <c r="BB259" i="89"/>
  <c r="BC259" i="89" s="1"/>
  <c r="AZ259" i="89"/>
  <c r="AX259" i="89"/>
  <c r="AV259" i="89"/>
  <c r="AT259" i="89"/>
  <c r="AR259" i="89"/>
  <c r="AP259" i="89"/>
  <c r="AN259" i="89"/>
  <c r="AL259" i="89"/>
  <c r="AJ259" i="89"/>
  <c r="AH259" i="89"/>
  <c r="AF259" i="89"/>
  <c r="AD259" i="89"/>
  <c r="AB259" i="89"/>
  <c r="Z259" i="89"/>
  <c r="X259" i="89"/>
  <c r="V259" i="89"/>
  <c r="T259" i="89"/>
  <c r="R259" i="89"/>
  <c r="P259" i="89"/>
  <c r="CB259" i="89" s="1"/>
  <c r="N259" i="89"/>
  <c r="BX259" i="89" s="1"/>
  <c r="L259" i="89"/>
  <c r="BT259" i="89" s="1"/>
  <c r="J259" i="89"/>
  <c r="H259" i="89"/>
  <c r="F259" i="89"/>
  <c r="BN250" i="89"/>
  <c r="BJ250" i="89"/>
  <c r="BF250" i="89"/>
  <c r="BB250" i="89"/>
  <c r="BC250" i="89" s="1"/>
  <c r="AZ250" i="89"/>
  <c r="AX250" i="89"/>
  <c r="AV250" i="89"/>
  <c r="AT250" i="89"/>
  <c r="AR250" i="89"/>
  <c r="AP250" i="89"/>
  <c r="AN250" i="89"/>
  <c r="AL250" i="89"/>
  <c r="AJ250" i="89"/>
  <c r="AH250" i="89"/>
  <c r="AF250" i="89"/>
  <c r="AD250" i="89"/>
  <c r="AB250" i="89"/>
  <c r="Z250" i="89"/>
  <c r="X250" i="89"/>
  <c r="V250" i="89"/>
  <c r="T250" i="89"/>
  <c r="R250" i="89"/>
  <c r="P250" i="89"/>
  <c r="CB250" i="89" s="1"/>
  <c r="N250" i="89"/>
  <c r="BX250" i="89" s="1"/>
  <c r="L250" i="89"/>
  <c r="BT250" i="89" s="1"/>
  <c r="J250" i="89"/>
  <c r="H250" i="89"/>
  <c r="F250" i="89"/>
  <c r="BN251" i="89"/>
  <c r="BN252" i="89"/>
  <c r="BN253" i="89"/>
  <c r="BN254" i="89"/>
  <c r="BN255" i="89"/>
  <c r="BN256" i="89"/>
  <c r="BN257" i="89"/>
  <c r="BN258"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P285" i="89" s="1"/>
  <c r="BN286" i="89"/>
  <c r="BP286" i="89" s="1"/>
  <c r="BN249" i="89"/>
  <c r="BJ251" i="89"/>
  <c r="BJ252" i="89"/>
  <c r="BJ253" i="89"/>
  <c r="BJ254" i="89"/>
  <c r="BJ255" i="89"/>
  <c r="BJ256" i="89"/>
  <c r="BJ257" i="89"/>
  <c r="BJ258"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L285" i="89" s="1"/>
  <c r="BJ286" i="89"/>
  <c r="BL286" i="89" s="1"/>
  <c r="BJ249" i="89"/>
  <c r="BF251" i="89"/>
  <c r="BF252" i="89"/>
  <c r="BF253" i="89"/>
  <c r="BF254" i="89"/>
  <c r="BF255" i="89"/>
  <c r="BF256" i="89"/>
  <c r="BF257" i="89"/>
  <c r="BF258"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H285" i="89" s="1"/>
  <c r="BF286" i="89"/>
  <c r="BH286" i="89" s="1"/>
  <c r="BF249" i="89"/>
  <c r="BN131" i="89"/>
  <c r="BJ131" i="89"/>
  <c r="BF131" i="89"/>
  <c r="BB131" i="89"/>
  <c r="BC131" i="89" s="1"/>
  <c r="AZ131" i="89"/>
  <c r="AX131" i="89"/>
  <c r="AV131" i="89"/>
  <c r="AT131" i="89"/>
  <c r="AR131" i="89"/>
  <c r="AP131" i="89"/>
  <c r="AN131" i="89"/>
  <c r="AL131" i="89"/>
  <c r="AJ131" i="89"/>
  <c r="AH131" i="89"/>
  <c r="AF131" i="89"/>
  <c r="AD131" i="89"/>
  <c r="AB131" i="89"/>
  <c r="Z131" i="89"/>
  <c r="X131" i="89"/>
  <c r="V131" i="89"/>
  <c r="T131" i="89"/>
  <c r="R131" i="89"/>
  <c r="N131" i="89"/>
  <c r="BX131" i="89" s="1"/>
  <c r="L131" i="89"/>
  <c r="BT131" i="89" s="1"/>
  <c r="J131" i="89"/>
  <c r="H131" i="89"/>
  <c r="F131" i="89"/>
  <c r="BN127" i="89"/>
  <c r="BN128" i="89"/>
  <c r="BN129" i="89"/>
  <c r="BN130" i="89"/>
  <c r="BN132" i="89"/>
  <c r="BN134" i="89"/>
  <c r="BN133" i="89"/>
  <c r="BN136" i="89"/>
  <c r="BN137" i="89"/>
  <c r="BN139" i="89"/>
  <c r="BN138" i="89"/>
  <c r="BN140" i="89"/>
  <c r="BN141" i="89"/>
  <c r="BN142" i="89"/>
  <c r="BN143" i="89"/>
  <c r="BN144" i="89"/>
  <c r="BN145" i="89"/>
  <c r="BN146" i="89"/>
  <c r="BN147" i="89"/>
  <c r="BN148" i="89"/>
  <c r="BN149" i="89"/>
  <c r="BN150" i="89"/>
  <c r="BN151" i="89"/>
  <c r="BN152" i="89"/>
  <c r="BN153" i="89"/>
  <c r="BN154" i="89"/>
  <c r="BN155" i="89"/>
  <c r="BN156" i="89"/>
  <c r="BN157" i="89"/>
  <c r="BN158" i="89"/>
  <c r="BN159" i="89"/>
  <c r="BN160" i="89"/>
  <c r="BP160" i="89" s="1"/>
  <c r="BN161" i="89"/>
  <c r="BP161" i="89" s="1"/>
  <c r="BN126" i="89"/>
  <c r="BJ127" i="89"/>
  <c r="BJ128" i="89"/>
  <c r="BJ129" i="89"/>
  <c r="BJ130" i="89"/>
  <c r="BJ132" i="89"/>
  <c r="BJ134" i="89"/>
  <c r="BJ133" i="89"/>
  <c r="BJ136" i="89"/>
  <c r="BJ137" i="89"/>
  <c r="BJ139" i="89"/>
  <c r="BJ138" i="89"/>
  <c r="BJ140" i="89"/>
  <c r="BJ141" i="89"/>
  <c r="BJ142" i="89"/>
  <c r="BJ143" i="89"/>
  <c r="BJ144" i="89"/>
  <c r="BJ145" i="89"/>
  <c r="BJ146" i="89"/>
  <c r="BJ147" i="89"/>
  <c r="BJ148" i="89"/>
  <c r="BJ149" i="89"/>
  <c r="BJ150" i="89"/>
  <c r="BJ151" i="89"/>
  <c r="BJ152" i="89"/>
  <c r="BJ153" i="89"/>
  <c r="BJ154" i="89"/>
  <c r="BJ155" i="89"/>
  <c r="BJ156" i="89"/>
  <c r="BJ157" i="89"/>
  <c r="BJ158" i="89"/>
  <c r="BJ159" i="89"/>
  <c r="BJ160" i="89"/>
  <c r="BL160" i="89" s="1"/>
  <c r="BJ161" i="89"/>
  <c r="BL161" i="89" s="1"/>
  <c r="BJ126" i="89"/>
  <c r="BF127" i="89"/>
  <c r="BF128" i="89"/>
  <c r="BF129" i="89"/>
  <c r="BF130" i="89"/>
  <c r="BF132" i="89"/>
  <c r="BF134" i="89"/>
  <c r="BF133" i="89"/>
  <c r="BF136" i="89"/>
  <c r="BF137" i="89"/>
  <c r="BF139" i="89"/>
  <c r="BF138" i="89"/>
  <c r="BF140" i="89"/>
  <c r="BF141" i="89"/>
  <c r="BF142" i="89"/>
  <c r="BF143" i="89"/>
  <c r="BF144" i="89"/>
  <c r="BF145" i="89"/>
  <c r="BF146" i="89"/>
  <c r="BF147" i="89"/>
  <c r="BF148" i="89"/>
  <c r="BF149" i="89"/>
  <c r="BF150" i="89"/>
  <c r="BF151" i="89"/>
  <c r="BF152" i="89"/>
  <c r="BF153" i="89"/>
  <c r="BF154" i="89"/>
  <c r="BF155" i="89"/>
  <c r="BF156" i="89"/>
  <c r="BF157" i="89"/>
  <c r="BF158" i="89"/>
  <c r="BF159" i="89"/>
  <c r="BF160" i="89"/>
  <c r="BH160" i="89" s="1"/>
  <c r="BF161" i="89"/>
  <c r="BH161" i="89" s="1"/>
  <c r="BF126" i="89"/>
  <c r="BB137" i="89"/>
  <c r="BC137" i="89" s="1"/>
  <c r="AZ137" i="89"/>
  <c r="AX137" i="89"/>
  <c r="AV137" i="89"/>
  <c r="AT137" i="89"/>
  <c r="AR137" i="89"/>
  <c r="AP137" i="89"/>
  <c r="AN137" i="89"/>
  <c r="AL137" i="89"/>
  <c r="AJ137" i="89"/>
  <c r="AH137" i="89"/>
  <c r="AF137" i="89"/>
  <c r="AD137" i="89"/>
  <c r="AB137" i="89"/>
  <c r="Z137" i="89"/>
  <c r="X137" i="89"/>
  <c r="V137" i="89"/>
  <c r="T137" i="89"/>
  <c r="R137" i="89"/>
  <c r="N137" i="89"/>
  <c r="BX137" i="89" s="1"/>
  <c r="L137" i="89"/>
  <c r="BT137" i="89" s="1"/>
  <c r="J137" i="89"/>
  <c r="H137" i="89"/>
  <c r="F137"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s="1"/>
  <c r="BN118" i="89"/>
  <c r="BP118" i="89" s="1"/>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s="1"/>
  <c r="BJ118" i="89"/>
  <c r="BL118" i="89" s="1"/>
  <c r="BJ86" i="89"/>
  <c r="BO423" i="89" l="1"/>
  <c r="BJ162" i="89"/>
  <c r="BU427" i="89"/>
  <c r="BP131" i="89"/>
  <c r="BL131" i="89"/>
  <c r="BO427" i="89"/>
  <c r="G8" i="86"/>
  <c r="F8" i="86" s="1"/>
  <c r="C8" i="86" s="1"/>
  <c r="D8" i="86" s="1"/>
  <c r="BF287" i="89"/>
  <c r="BJ287" i="89"/>
  <c r="BN287" i="89"/>
  <c r="BL250" i="89"/>
  <c r="BL259" i="89"/>
  <c r="DB328" i="89"/>
  <c r="DB324" i="89"/>
  <c r="DB320" i="89"/>
  <c r="DB316" i="89"/>
  <c r="DB312" i="89"/>
  <c r="DB306" i="89"/>
  <c r="DB301" i="89"/>
  <c r="DB296" i="89"/>
  <c r="BH137" i="89"/>
  <c r="BL137" i="89"/>
  <c r="BH131" i="89"/>
  <c r="DB284" i="89"/>
  <c r="BH250" i="89"/>
  <c r="BP250" i="89"/>
  <c r="BH259" i="89"/>
  <c r="BP259" i="89"/>
  <c r="DB329" i="89"/>
  <c r="DB325" i="89"/>
  <c r="DB321" i="89"/>
  <c r="DB317" i="89"/>
  <c r="DB313" i="89"/>
  <c r="DB310" i="89"/>
  <c r="DB302" i="89"/>
  <c r="DB297" i="89"/>
  <c r="BP137" i="89"/>
  <c r="BJ119" i="89"/>
  <c r="DB331" i="89"/>
  <c r="DB327" i="89"/>
  <c r="DB323" i="89"/>
  <c r="DB319" i="89"/>
  <c r="DB315" i="89"/>
  <c r="DB311" i="89"/>
  <c r="DB305" i="89"/>
  <c r="DB300" i="89"/>
  <c r="DB295" i="89"/>
  <c r="BF162" i="89"/>
  <c r="BN162" i="89"/>
  <c r="DB330" i="89"/>
  <c r="DB326" i="89"/>
  <c r="DB322" i="89"/>
  <c r="DB318" i="89"/>
  <c r="DB314" i="89"/>
  <c r="DB309" i="89"/>
  <c r="DB303" i="89"/>
  <c r="DB298" i="89"/>
  <c r="BJ332" i="89"/>
  <c r="BF332" i="89"/>
  <c r="DB294" i="89"/>
  <c r="BN332" i="89"/>
  <c r="BN119" i="89"/>
  <c r="E74" i="86"/>
  <c r="P9" i="86"/>
  <c r="BJ417" i="89" l="1"/>
  <c r="BN417" i="89"/>
  <c r="DB413" i="89" l="1"/>
  <c r="DA413" i="89"/>
  <c r="DB373" i="89"/>
  <c r="DA373" i="89"/>
  <c r="DB332" i="89"/>
  <c r="DA332" i="89"/>
  <c r="DB287" i="89"/>
  <c r="DA287" i="89"/>
  <c r="DB242" i="89"/>
  <c r="DA242" i="89"/>
  <c r="DB202" i="89"/>
  <c r="DA202" i="89"/>
  <c r="DB162" i="89"/>
  <c r="DA162" i="89"/>
  <c r="BB260" i="89"/>
  <c r="BC260" i="89" s="1"/>
  <c r="AZ260" i="89"/>
  <c r="AX260" i="89"/>
  <c r="AV260" i="89"/>
  <c r="AT260" i="89"/>
  <c r="AR260" i="89"/>
  <c r="AP260" i="89"/>
  <c r="AN260" i="89"/>
  <c r="AL260" i="89"/>
  <c r="AJ260" i="89"/>
  <c r="AH260" i="89"/>
  <c r="AF260" i="89"/>
  <c r="AD260" i="89"/>
  <c r="AB260" i="89"/>
  <c r="Z260" i="89"/>
  <c r="X260" i="89"/>
  <c r="V260" i="89"/>
  <c r="T260" i="89"/>
  <c r="R260" i="89"/>
  <c r="P260" i="89"/>
  <c r="CB260" i="89" s="1"/>
  <c r="N260" i="89"/>
  <c r="BX260" i="89" s="1"/>
  <c r="L260" i="89"/>
  <c r="BT260" i="89" s="1"/>
  <c r="J260" i="89"/>
  <c r="BP260" i="89" s="1"/>
  <c r="H260" i="89"/>
  <c r="F260" i="89"/>
  <c r="BH260" i="89" s="1"/>
  <c r="BB306" i="89"/>
  <c r="BC306" i="89" s="1"/>
  <c r="AZ306" i="89"/>
  <c r="AX306" i="89"/>
  <c r="AV306" i="89"/>
  <c r="AT306" i="89"/>
  <c r="AR306" i="89"/>
  <c r="AP306" i="89"/>
  <c r="AN306" i="89"/>
  <c r="AL306" i="89"/>
  <c r="AJ306" i="89"/>
  <c r="AH306" i="89"/>
  <c r="AF306" i="89"/>
  <c r="AD306" i="89"/>
  <c r="AB306" i="89"/>
  <c r="Z306" i="89"/>
  <c r="X306" i="89"/>
  <c r="V306" i="89"/>
  <c r="T306" i="89"/>
  <c r="R306" i="89"/>
  <c r="P306" i="89"/>
  <c r="CB306" i="89" s="1"/>
  <c r="N306" i="89"/>
  <c r="BX306" i="89" s="1"/>
  <c r="L306" i="89"/>
  <c r="BT306" i="89" s="1"/>
  <c r="F306" i="89"/>
  <c r="BH306" i="89" s="1"/>
  <c r="BL260" i="89" l="1"/>
  <c r="DA288" i="89"/>
  <c r="DA243" i="89"/>
  <c r="DB417" i="89"/>
  <c r="DA333" i="89"/>
  <c r="DA374" i="89"/>
  <c r="DA414" i="89"/>
  <c r="DA417" i="89"/>
  <c r="AP150" i="86"/>
  <c r="BF170" i="89"/>
  <c r="AP198" i="86"/>
  <c r="BF218" i="89"/>
  <c r="BB219" i="89"/>
  <c r="BC219" i="89" s="1"/>
  <c r="AZ219" i="89"/>
  <c r="AX219" i="89"/>
  <c r="AV219" i="89"/>
  <c r="AT219" i="89"/>
  <c r="AR219" i="89"/>
  <c r="AP219" i="89"/>
  <c r="AN219" i="89"/>
  <c r="AL219" i="89"/>
  <c r="AJ219" i="89"/>
  <c r="AH219" i="89"/>
  <c r="AF219" i="89"/>
  <c r="AD219" i="89"/>
  <c r="AB219" i="89"/>
  <c r="Z219" i="89"/>
  <c r="X219" i="89"/>
  <c r="V219" i="89"/>
  <c r="T219" i="89"/>
  <c r="R219" i="89"/>
  <c r="P219" i="89"/>
  <c r="CB219" i="89" s="1"/>
  <c r="N219" i="89"/>
  <c r="BX219" i="89" s="1"/>
  <c r="L219" i="89"/>
  <c r="BT219" i="89" s="1"/>
  <c r="J219" i="89"/>
  <c r="BP219" i="89" s="1"/>
  <c r="H219" i="89"/>
  <c r="F219" i="89"/>
  <c r="BH219" i="89" s="1"/>
  <c r="AP190" i="86"/>
  <c r="BF210" i="89"/>
  <c r="AP76" i="86"/>
  <c r="AO74" i="86"/>
  <c r="AP74" i="86" s="1"/>
  <c r="BL219" i="89" l="1"/>
  <c r="BF202" i="89"/>
  <c r="BF242" i="89"/>
  <c r="DA418" i="89"/>
  <c r="BB358" i="89"/>
  <c r="BC358" i="89" s="1"/>
  <c r="AZ358" i="89"/>
  <c r="AX358" i="89"/>
  <c r="AV358" i="89"/>
  <c r="AT358" i="89"/>
  <c r="AR358" i="89"/>
  <c r="AP358" i="89"/>
  <c r="AN358" i="89"/>
  <c r="AL358" i="89"/>
  <c r="AJ358" i="89"/>
  <c r="AH358" i="89"/>
  <c r="AF358" i="89"/>
  <c r="AD358" i="89"/>
  <c r="AB358" i="89"/>
  <c r="Z358" i="89"/>
  <c r="X358" i="89"/>
  <c r="V358" i="89"/>
  <c r="T358" i="89"/>
  <c r="R358" i="89"/>
  <c r="P358" i="89"/>
  <c r="CB358" i="89" s="1"/>
  <c r="N358" i="89"/>
  <c r="BX358" i="89" s="1"/>
  <c r="L358" i="89"/>
  <c r="BT358" i="89" s="1"/>
  <c r="BB262" i="89"/>
  <c r="BC262" i="89" s="1"/>
  <c r="AZ262" i="89"/>
  <c r="AX262" i="89"/>
  <c r="AV262" i="89"/>
  <c r="AT262" i="89"/>
  <c r="AR262" i="89"/>
  <c r="AP262" i="89"/>
  <c r="AN262" i="89"/>
  <c r="AL262" i="89"/>
  <c r="AJ262" i="89"/>
  <c r="AH262" i="89"/>
  <c r="AF262" i="89"/>
  <c r="AD262" i="89"/>
  <c r="AB262" i="89"/>
  <c r="Z262" i="89"/>
  <c r="X262" i="89"/>
  <c r="V262" i="89"/>
  <c r="T262" i="89"/>
  <c r="R262" i="89"/>
  <c r="P262" i="89"/>
  <c r="CB262" i="89" s="1"/>
  <c r="N262" i="89"/>
  <c r="BX262" i="89" s="1"/>
  <c r="L262" i="89"/>
  <c r="BT262" i="89" s="1"/>
  <c r="J262" i="89"/>
  <c r="BP262" i="89" s="1"/>
  <c r="H262" i="89"/>
  <c r="F262" i="89"/>
  <c r="BH262" i="89" s="1"/>
  <c r="BB261" i="89"/>
  <c r="BC261" i="89" s="1"/>
  <c r="AZ261" i="89"/>
  <c r="AX261" i="89"/>
  <c r="AV261" i="89"/>
  <c r="AT261" i="89"/>
  <c r="AR261" i="89"/>
  <c r="AP261" i="89"/>
  <c r="AN261" i="89"/>
  <c r="AL261" i="89"/>
  <c r="AJ261" i="89"/>
  <c r="AH261" i="89"/>
  <c r="AF261" i="89"/>
  <c r="AD261" i="89"/>
  <c r="AB261" i="89"/>
  <c r="Z261" i="89"/>
  <c r="X261" i="89"/>
  <c r="V261" i="89"/>
  <c r="T261" i="89"/>
  <c r="R261" i="89"/>
  <c r="P261" i="89"/>
  <c r="CB261" i="89" s="1"/>
  <c r="N261" i="89"/>
  <c r="BX261" i="89" s="1"/>
  <c r="L261" i="89"/>
  <c r="BT261" i="89" s="1"/>
  <c r="J261" i="89"/>
  <c r="BP261" i="89" s="1"/>
  <c r="H261" i="89"/>
  <c r="F261" i="89"/>
  <c r="BH261" i="89" s="1"/>
  <c r="BL261" i="89" l="1"/>
  <c r="BL262" i="89"/>
  <c r="E413" i="89"/>
  <c r="J27" i="86" l="1"/>
  <c r="K27" i="86" s="1"/>
  <c r="J45" i="86"/>
  <c r="L27" i="86"/>
  <c r="J36" i="86"/>
  <c r="K36" i="86" s="1"/>
  <c r="J35" i="86"/>
  <c r="K35" i="86" s="1"/>
  <c r="J34" i="86"/>
  <c r="K34" i="86" s="1"/>
  <c r="J33" i="86"/>
  <c r="K33" i="86" s="1"/>
  <c r="J32" i="86"/>
  <c r="K32" i="86" s="1"/>
  <c r="I32" i="86" s="1"/>
  <c r="F32" i="86" s="1"/>
  <c r="C32" i="86" s="1"/>
  <c r="D32" i="86" s="1"/>
  <c r="J31" i="86"/>
  <c r="K31" i="86" s="1"/>
  <c r="J30" i="86"/>
  <c r="J29" i="86"/>
  <c r="K29" i="86" s="1"/>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s="1"/>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s="1"/>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s="1"/>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s="1"/>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s="1"/>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s="1"/>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s="1"/>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s="1"/>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s="1"/>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s="1"/>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s="1"/>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s="1"/>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s="1"/>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s="1"/>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s="1"/>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s="1"/>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s="1"/>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s="1"/>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s="1"/>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s="1"/>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s="1"/>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s="1"/>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s="1"/>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s="1"/>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s="1"/>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s="1"/>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s="1"/>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s="1"/>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s="1"/>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s="1"/>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s="1"/>
  <c r="H86" i="89"/>
  <c r="J86" i="89"/>
  <c r="BP86" i="89" s="1"/>
  <c r="L86" i="89"/>
  <c r="BT86" i="89" s="1"/>
  <c r="N86" i="89"/>
  <c r="BX86" i="89" s="1"/>
  <c r="P86" i="89"/>
  <c r="CB86" i="89" s="1"/>
  <c r="R86" i="89"/>
  <c r="T86" i="89"/>
  <c r="V86" i="89"/>
  <c r="X86" i="89"/>
  <c r="Z86" i="89"/>
  <c r="AB86" i="89"/>
  <c r="AD86" i="89"/>
  <c r="AF86" i="89"/>
  <c r="AH86" i="89"/>
  <c r="AJ86" i="89"/>
  <c r="AL86" i="89"/>
  <c r="AN86" i="89"/>
  <c r="AP86" i="89"/>
  <c r="AR86" i="89"/>
  <c r="AT86" i="89"/>
  <c r="AV86" i="89"/>
  <c r="AX86" i="89"/>
  <c r="AZ86" i="89"/>
  <c r="BB86" i="89"/>
  <c r="BC86" i="89" s="1"/>
  <c r="F87" i="89"/>
  <c r="BH87" i="89" s="1"/>
  <c r="H87" i="89"/>
  <c r="J87" i="89"/>
  <c r="BP87" i="89" s="1"/>
  <c r="L87" i="89"/>
  <c r="BT87" i="89" s="1"/>
  <c r="N87" i="89"/>
  <c r="BX87" i="89" s="1"/>
  <c r="P87" i="89"/>
  <c r="CB87" i="89" s="1"/>
  <c r="R87" i="89"/>
  <c r="T87" i="89"/>
  <c r="V87" i="89"/>
  <c r="X87" i="89"/>
  <c r="Z87" i="89"/>
  <c r="AB87" i="89"/>
  <c r="AD87" i="89"/>
  <c r="AF87" i="89"/>
  <c r="AH87" i="89"/>
  <c r="AJ87" i="89"/>
  <c r="AL87" i="89"/>
  <c r="AN87" i="89"/>
  <c r="AP87" i="89"/>
  <c r="AR87" i="89"/>
  <c r="AT87" i="89"/>
  <c r="AV87" i="89"/>
  <c r="AX87" i="89"/>
  <c r="AZ87" i="89"/>
  <c r="BB87" i="89"/>
  <c r="BC87" i="89" s="1"/>
  <c r="F88" i="89"/>
  <c r="BH88" i="89" s="1"/>
  <c r="H88" i="89"/>
  <c r="J88" i="89"/>
  <c r="BP88" i="89" s="1"/>
  <c r="L88" i="89"/>
  <c r="BT88" i="89" s="1"/>
  <c r="N88" i="89"/>
  <c r="BX88" i="89" s="1"/>
  <c r="P88" i="89"/>
  <c r="CB88" i="89" s="1"/>
  <c r="R88" i="89"/>
  <c r="T88" i="89"/>
  <c r="V88" i="89"/>
  <c r="X88" i="89"/>
  <c r="Z88" i="89"/>
  <c r="AB88" i="89"/>
  <c r="AD88" i="89"/>
  <c r="AF88" i="89"/>
  <c r="AH88" i="89"/>
  <c r="AJ88" i="89"/>
  <c r="AL88" i="89"/>
  <c r="AN88" i="89"/>
  <c r="AP88" i="89"/>
  <c r="AR88" i="89"/>
  <c r="AT88" i="89"/>
  <c r="AV88" i="89"/>
  <c r="AX88" i="89"/>
  <c r="AZ88" i="89"/>
  <c r="BB88" i="89"/>
  <c r="BC88" i="89" s="1"/>
  <c r="F89" i="89"/>
  <c r="BH89" i="89" s="1"/>
  <c r="H89" i="89"/>
  <c r="J89" i="89"/>
  <c r="BP89" i="89" s="1"/>
  <c r="L89" i="89"/>
  <c r="BT89" i="89" s="1"/>
  <c r="N89" i="89"/>
  <c r="BX89" i="89" s="1"/>
  <c r="P89" i="89"/>
  <c r="CB89" i="89" s="1"/>
  <c r="R89" i="89"/>
  <c r="T89" i="89"/>
  <c r="V89" i="89"/>
  <c r="X89" i="89"/>
  <c r="Z89" i="89"/>
  <c r="AB89" i="89"/>
  <c r="AD89" i="89"/>
  <c r="AF89" i="89"/>
  <c r="AH89" i="89"/>
  <c r="AJ89" i="89"/>
  <c r="AL89" i="89"/>
  <c r="AN89" i="89"/>
  <c r="AP89" i="89"/>
  <c r="AR89" i="89"/>
  <c r="AT89" i="89"/>
  <c r="AV89" i="89"/>
  <c r="AX89" i="89"/>
  <c r="AZ89" i="89"/>
  <c r="BB89" i="89"/>
  <c r="BC89" i="89" s="1"/>
  <c r="F90" i="89"/>
  <c r="BH90" i="89" s="1"/>
  <c r="H90" i="89"/>
  <c r="J90" i="89"/>
  <c r="BP90" i="89" s="1"/>
  <c r="L90" i="89"/>
  <c r="BT90" i="89" s="1"/>
  <c r="N90" i="89"/>
  <c r="BX90" i="89" s="1"/>
  <c r="P90" i="89"/>
  <c r="CB90" i="89" s="1"/>
  <c r="R90" i="89"/>
  <c r="T90" i="89"/>
  <c r="V90" i="89"/>
  <c r="X90" i="89"/>
  <c r="Z90" i="89"/>
  <c r="AB90" i="89"/>
  <c r="AD90" i="89"/>
  <c r="AF90" i="89"/>
  <c r="AH90" i="89"/>
  <c r="AJ90" i="89"/>
  <c r="AL90" i="89"/>
  <c r="AN90" i="89"/>
  <c r="AP90" i="89"/>
  <c r="AR90" i="89"/>
  <c r="AT90" i="89"/>
  <c r="AV90" i="89"/>
  <c r="AX90" i="89"/>
  <c r="AZ90" i="89"/>
  <c r="BB90" i="89"/>
  <c r="BC90" i="89" s="1"/>
  <c r="F91" i="89"/>
  <c r="BH91" i="89" s="1"/>
  <c r="H91" i="89"/>
  <c r="J91" i="89"/>
  <c r="BP91" i="89" s="1"/>
  <c r="L91" i="89"/>
  <c r="BT91" i="89" s="1"/>
  <c r="N91" i="89"/>
  <c r="BX91" i="89" s="1"/>
  <c r="P91" i="89"/>
  <c r="CB91" i="89" s="1"/>
  <c r="R91" i="89"/>
  <c r="T91" i="89"/>
  <c r="V91" i="89"/>
  <c r="X91" i="89"/>
  <c r="Z91" i="89"/>
  <c r="AB91" i="89"/>
  <c r="AD91" i="89"/>
  <c r="AF91" i="89"/>
  <c r="AH91" i="89"/>
  <c r="AJ91" i="89"/>
  <c r="AL91" i="89"/>
  <c r="AN91" i="89"/>
  <c r="AP91" i="89"/>
  <c r="AR91" i="89"/>
  <c r="AT91" i="89"/>
  <c r="AV91" i="89"/>
  <c r="AX91" i="89"/>
  <c r="AZ91" i="89"/>
  <c r="BB91" i="89"/>
  <c r="BC91" i="89" s="1"/>
  <c r="F92" i="89"/>
  <c r="BH92" i="89" s="1"/>
  <c r="H92" i="89"/>
  <c r="J92" i="89"/>
  <c r="BP92" i="89" s="1"/>
  <c r="L92" i="89"/>
  <c r="BT92" i="89" s="1"/>
  <c r="N92" i="89"/>
  <c r="BX92" i="89" s="1"/>
  <c r="P92" i="89"/>
  <c r="CB92" i="89" s="1"/>
  <c r="R92" i="89"/>
  <c r="T92" i="89"/>
  <c r="V92" i="89"/>
  <c r="X92" i="89"/>
  <c r="Z92" i="89"/>
  <c r="AB92" i="89"/>
  <c r="AD92" i="89"/>
  <c r="AF92" i="89"/>
  <c r="AH92" i="89"/>
  <c r="AJ92" i="89"/>
  <c r="AL92" i="89"/>
  <c r="AN92" i="89"/>
  <c r="AP92" i="89"/>
  <c r="AR92" i="89"/>
  <c r="AT92" i="89"/>
  <c r="AV92" i="89"/>
  <c r="AX92" i="89"/>
  <c r="AZ92" i="89"/>
  <c r="BB92" i="89"/>
  <c r="BC92" i="89" s="1"/>
  <c r="F93" i="89"/>
  <c r="BH93" i="89" s="1"/>
  <c r="H93" i="89"/>
  <c r="J93" i="89"/>
  <c r="BP93" i="89" s="1"/>
  <c r="L93" i="89"/>
  <c r="BT93" i="89" s="1"/>
  <c r="N93" i="89"/>
  <c r="BX93" i="89" s="1"/>
  <c r="P93" i="89"/>
  <c r="CB93" i="89" s="1"/>
  <c r="R93" i="89"/>
  <c r="T93" i="89"/>
  <c r="V93" i="89"/>
  <c r="X93" i="89"/>
  <c r="Z93" i="89"/>
  <c r="AB93" i="89"/>
  <c r="AD93" i="89"/>
  <c r="AF93" i="89"/>
  <c r="AH93" i="89"/>
  <c r="AJ93" i="89"/>
  <c r="AL93" i="89"/>
  <c r="AN93" i="89"/>
  <c r="AP93" i="89"/>
  <c r="AR93" i="89"/>
  <c r="AT93" i="89"/>
  <c r="AV93" i="89"/>
  <c r="AX93" i="89"/>
  <c r="AZ93" i="89"/>
  <c r="BB93" i="89"/>
  <c r="BC93" i="89" s="1"/>
  <c r="F94" i="89"/>
  <c r="BH94" i="89" s="1"/>
  <c r="H94" i="89"/>
  <c r="J94" i="89"/>
  <c r="BP94" i="89" s="1"/>
  <c r="L94" i="89"/>
  <c r="BT94" i="89" s="1"/>
  <c r="N94" i="89"/>
  <c r="BX94" i="89" s="1"/>
  <c r="P94" i="89"/>
  <c r="CB94" i="89" s="1"/>
  <c r="R94" i="89"/>
  <c r="T94" i="89"/>
  <c r="V94" i="89"/>
  <c r="X94" i="89"/>
  <c r="Z94" i="89"/>
  <c r="AB94" i="89"/>
  <c r="AD94" i="89"/>
  <c r="AF94" i="89"/>
  <c r="AH94" i="89"/>
  <c r="AJ94" i="89"/>
  <c r="AL94" i="89"/>
  <c r="AN94" i="89"/>
  <c r="AP94" i="89"/>
  <c r="AR94" i="89"/>
  <c r="AT94" i="89"/>
  <c r="AV94" i="89"/>
  <c r="AX94" i="89"/>
  <c r="AZ94" i="89"/>
  <c r="BB94" i="89"/>
  <c r="BC94" i="89" s="1"/>
  <c r="F95" i="89"/>
  <c r="BH95" i="89" s="1"/>
  <c r="H95" i="89"/>
  <c r="J95" i="89"/>
  <c r="BP95" i="89" s="1"/>
  <c r="L95" i="89"/>
  <c r="BT95" i="89" s="1"/>
  <c r="N95" i="89"/>
  <c r="BX95" i="89" s="1"/>
  <c r="P95" i="89"/>
  <c r="CB95" i="89" s="1"/>
  <c r="R95" i="89"/>
  <c r="T95" i="89"/>
  <c r="V95" i="89"/>
  <c r="X95" i="89"/>
  <c r="Z95" i="89"/>
  <c r="AB95" i="89"/>
  <c r="AD95" i="89"/>
  <c r="AF95" i="89"/>
  <c r="AH95" i="89"/>
  <c r="AJ95" i="89"/>
  <c r="AL95" i="89"/>
  <c r="AN95" i="89"/>
  <c r="AP95" i="89"/>
  <c r="AR95" i="89"/>
  <c r="AT95" i="89"/>
  <c r="AV95" i="89"/>
  <c r="AX95" i="89"/>
  <c r="AZ95" i="89"/>
  <c r="BB95" i="89"/>
  <c r="BC95" i="89" s="1"/>
  <c r="F96" i="89"/>
  <c r="BH96" i="89" s="1"/>
  <c r="H96" i="89"/>
  <c r="J96" i="89"/>
  <c r="BP96" i="89" s="1"/>
  <c r="L96" i="89"/>
  <c r="BT96" i="89" s="1"/>
  <c r="N96" i="89"/>
  <c r="BX96" i="89" s="1"/>
  <c r="P96" i="89"/>
  <c r="CB96" i="89" s="1"/>
  <c r="R96" i="89"/>
  <c r="T96" i="89"/>
  <c r="V96" i="89"/>
  <c r="X96" i="89"/>
  <c r="Z96" i="89"/>
  <c r="AB96" i="89"/>
  <c r="AD96" i="89"/>
  <c r="AF96" i="89"/>
  <c r="AH96" i="89"/>
  <c r="AJ96" i="89"/>
  <c r="AL96" i="89"/>
  <c r="AN96" i="89"/>
  <c r="AP96" i="89"/>
  <c r="AR96" i="89"/>
  <c r="AT96" i="89"/>
  <c r="AV96" i="89"/>
  <c r="AX96" i="89"/>
  <c r="AZ96" i="89"/>
  <c r="BB96" i="89"/>
  <c r="BC96" i="89" s="1"/>
  <c r="F97" i="89"/>
  <c r="BH97" i="89" s="1"/>
  <c r="H97" i="89"/>
  <c r="J97" i="89"/>
  <c r="BP97" i="89" s="1"/>
  <c r="L97" i="89"/>
  <c r="BT97" i="89" s="1"/>
  <c r="N97" i="89"/>
  <c r="BX97" i="89" s="1"/>
  <c r="P97" i="89"/>
  <c r="CB97" i="89" s="1"/>
  <c r="R97" i="89"/>
  <c r="T97" i="89"/>
  <c r="V97" i="89"/>
  <c r="X97" i="89"/>
  <c r="Z97" i="89"/>
  <c r="AB97" i="89"/>
  <c r="AD97" i="89"/>
  <c r="AF97" i="89"/>
  <c r="AH97" i="89"/>
  <c r="AJ97" i="89"/>
  <c r="AL97" i="89"/>
  <c r="AN97" i="89"/>
  <c r="AP97" i="89"/>
  <c r="AR97" i="89"/>
  <c r="AT97" i="89"/>
  <c r="AV97" i="89"/>
  <c r="AX97" i="89"/>
  <c r="AZ97" i="89"/>
  <c r="BB97" i="89"/>
  <c r="BC97" i="89" s="1"/>
  <c r="F98" i="89"/>
  <c r="BH98" i="89" s="1"/>
  <c r="H98" i="89"/>
  <c r="J98" i="89"/>
  <c r="BP98" i="89" s="1"/>
  <c r="L98" i="89"/>
  <c r="BT98" i="89" s="1"/>
  <c r="N98" i="89"/>
  <c r="BX98" i="89" s="1"/>
  <c r="P98" i="89"/>
  <c r="CB98" i="89" s="1"/>
  <c r="R98" i="89"/>
  <c r="T98" i="89"/>
  <c r="V98" i="89"/>
  <c r="X98" i="89"/>
  <c r="Z98" i="89"/>
  <c r="AB98" i="89"/>
  <c r="AD98" i="89"/>
  <c r="AF98" i="89"/>
  <c r="AH98" i="89"/>
  <c r="AJ98" i="89"/>
  <c r="AL98" i="89"/>
  <c r="AN98" i="89"/>
  <c r="AP98" i="89"/>
  <c r="AR98" i="89"/>
  <c r="AT98" i="89"/>
  <c r="AV98" i="89"/>
  <c r="AX98" i="89"/>
  <c r="AZ98" i="89"/>
  <c r="BB98" i="89"/>
  <c r="BC98" i="89" s="1"/>
  <c r="F99" i="89"/>
  <c r="BH99" i="89" s="1"/>
  <c r="H99" i="89"/>
  <c r="J99" i="89"/>
  <c r="BP99" i="89" s="1"/>
  <c r="L99" i="89"/>
  <c r="BT99" i="89" s="1"/>
  <c r="N99" i="89"/>
  <c r="BX99" i="89" s="1"/>
  <c r="P99" i="89"/>
  <c r="CB99" i="89" s="1"/>
  <c r="R99" i="89"/>
  <c r="T99" i="89"/>
  <c r="V99" i="89"/>
  <c r="X99" i="89"/>
  <c r="Z99" i="89"/>
  <c r="AB99" i="89"/>
  <c r="AD99" i="89"/>
  <c r="AF99" i="89"/>
  <c r="AH99" i="89"/>
  <c r="AJ99" i="89"/>
  <c r="AL99" i="89"/>
  <c r="AN99" i="89"/>
  <c r="AP99" i="89"/>
  <c r="AR99" i="89"/>
  <c r="AT99" i="89"/>
  <c r="AV99" i="89"/>
  <c r="AX99" i="89"/>
  <c r="AZ99" i="89"/>
  <c r="BB99" i="89"/>
  <c r="BC99" i="89" s="1"/>
  <c r="F100" i="89"/>
  <c r="BH100" i="89" s="1"/>
  <c r="H100" i="89"/>
  <c r="J100" i="89"/>
  <c r="BP100" i="89" s="1"/>
  <c r="L100" i="89"/>
  <c r="BT100" i="89" s="1"/>
  <c r="N100" i="89"/>
  <c r="BX100" i="89" s="1"/>
  <c r="P100" i="89"/>
  <c r="CB100" i="89" s="1"/>
  <c r="R100" i="89"/>
  <c r="T100" i="89"/>
  <c r="V100" i="89"/>
  <c r="X100" i="89"/>
  <c r="Z100" i="89"/>
  <c r="AB100" i="89"/>
  <c r="AD100" i="89"/>
  <c r="AF100" i="89"/>
  <c r="AH100" i="89"/>
  <c r="AJ100" i="89"/>
  <c r="AL100" i="89"/>
  <c r="AN100" i="89"/>
  <c r="AP100" i="89"/>
  <c r="AR100" i="89"/>
  <c r="AT100" i="89"/>
  <c r="AV100" i="89"/>
  <c r="AX100" i="89"/>
  <c r="AZ100" i="89"/>
  <c r="BB100" i="89"/>
  <c r="BC100" i="89" s="1"/>
  <c r="F101" i="89"/>
  <c r="BH101" i="89" s="1"/>
  <c r="H101" i="89"/>
  <c r="J101" i="89"/>
  <c r="BP101" i="89" s="1"/>
  <c r="L101" i="89"/>
  <c r="BT101" i="89" s="1"/>
  <c r="N101" i="89"/>
  <c r="BX101" i="89" s="1"/>
  <c r="P101" i="89"/>
  <c r="CB101" i="89" s="1"/>
  <c r="R101" i="89"/>
  <c r="T101" i="89"/>
  <c r="V101" i="89"/>
  <c r="X101" i="89"/>
  <c r="Z101" i="89"/>
  <c r="AB101" i="89"/>
  <c r="AD101" i="89"/>
  <c r="AF101" i="89"/>
  <c r="AH101" i="89"/>
  <c r="AJ101" i="89"/>
  <c r="AL101" i="89"/>
  <c r="AN101" i="89"/>
  <c r="AP101" i="89"/>
  <c r="AR101" i="89"/>
  <c r="AT101" i="89"/>
  <c r="AV101" i="89"/>
  <c r="AX101" i="89"/>
  <c r="AZ101" i="89"/>
  <c r="BB101" i="89"/>
  <c r="BC101" i="89" s="1"/>
  <c r="F102" i="89"/>
  <c r="BH102" i="89" s="1"/>
  <c r="H102" i="89"/>
  <c r="J102" i="89"/>
  <c r="BP102" i="89" s="1"/>
  <c r="L102" i="89"/>
  <c r="BT102" i="89" s="1"/>
  <c r="N102" i="89"/>
  <c r="BX102" i="89" s="1"/>
  <c r="P102" i="89"/>
  <c r="CB102" i="89" s="1"/>
  <c r="R102" i="89"/>
  <c r="T102" i="89"/>
  <c r="V102" i="89"/>
  <c r="X102" i="89"/>
  <c r="Z102" i="89"/>
  <c r="AB102" i="89"/>
  <c r="AD102" i="89"/>
  <c r="AF102" i="89"/>
  <c r="AH102" i="89"/>
  <c r="AJ102" i="89"/>
  <c r="AL102" i="89"/>
  <c r="AN102" i="89"/>
  <c r="AP102" i="89"/>
  <c r="AR102" i="89"/>
  <c r="AT102" i="89"/>
  <c r="AV102" i="89"/>
  <c r="AX102" i="89"/>
  <c r="AZ102" i="89"/>
  <c r="BB102" i="89"/>
  <c r="BC102" i="89" s="1"/>
  <c r="F103" i="89"/>
  <c r="BH103" i="89" s="1"/>
  <c r="H103" i="89"/>
  <c r="J103" i="89"/>
  <c r="BP103" i="89" s="1"/>
  <c r="L103" i="89"/>
  <c r="BT103" i="89" s="1"/>
  <c r="N103" i="89"/>
  <c r="BX103" i="89" s="1"/>
  <c r="P103" i="89"/>
  <c r="CB103" i="89" s="1"/>
  <c r="R103" i="89"/>
  <c r="T103" i="89"/>
  <c r="V103" i="89"/>
  <c r="X103" i="89"/>
  <c r="Z103" i="89"/>
  <c r="AB103" i="89"/>
  <c r="AD103" i="89"/>
  <c r="AF103" i="89"/>
  <c r="AH103" i="89"/>
  <c r="AJ103" i="89"/>
  <c r="AL103" i="89"/>
  <c r="AN103" i="89"/>
  <c r="AP103" i="89"/>
  <c r="AR103" i="89"/>
  <c r="AT103" i="89"/>
  <c r="AV103" i="89"/>
  <c r="AX103" i="89"/>
  <c r="AZ103" i="89"/>
  <c r="BB103" i="89"/>
  <c r="BC103" i="89" s="1"/>
  <c r="F104" i="89"/>
  <c r="BH104" i="89" s="1"/>
  <c r="H104" i="89"/>
  <c r="J104" i="89"/>
  <c r="BP104" i="89" s="1"/>
  <c r="L104" i="89"/>
  <c r="BT104" i="89" s="1"/>
  <c r="N104" i="89"/>
  <c r="BX104" i="89" s="1"/>
  <c r="P104" i="89"/>
  <c r="CB104" i="89" s="1"/>
  <c r="R104" i="89"/>
  <c r="T104" i="89"/>
  <c r="V104" i="89"/>
  <c r="X104" i="89"/>
  <c r="Z104" i="89"/>
  <c r="AB104" i="89"/>
  <c r="AD104" i="89"/>
  <c r="AF104" i="89"/>
  <c r="AH104" i="89"/>
  <c r="AJ104" i="89"/>
  <c r="AL104" i="89"/>
  <c r="AN104" i="89"/>
  <c r="AP104" i="89"/>
  <c r="AR104" i="89"/>
  <c r="AT104" i="89"/>
  <c r="AV104" i="89"/>
  <c r="AX104" i="89"/>
  <c r="AZ104" i="89"/>
  <c r="BB104" i="89"/>
  <c r="BC104" i="89" s="1"/>
  <c r="F105" i="89"/>
  <c r="BH105" i="89" s="1"/>
  <c r="H105" i="89"/>
  <c r="J105" i="89"/>
  <c r="BP105" i="89" s="1"/>
  <c r="L105" i="89"/>
  <c r="BT105" i="89" s="1"/>
  <c r="N105" i="89"/>
  <c r="BX105" i="89" s="1"/>
  <c r="P105" i="89"/>
  <c r="CB105" i="89" s="1"/>
  <c r="R105" i="89"/>
  <c r="T105" i="89"/>
  <c r="V105" i="89"/>
  <c r="X105" i="89"/>
  <c r="Z105" i="89"/>
  <c r="AB105" i="89"/>
  <c r="AD105" i="89"/>
  <c r="AF105" i="89"/>
  <c r="AH105" i="89"/>
  <c r="AJ105" i="89"/>
  <c r="AL105" i="89"/>
  <c r="AN105" i="89"/>
  <c r="AP105" i="89"/>
  <c r="AR105" i="89"/>
  <c r="AT105" i="89"/>
  <c r="AV105" i="89"/>
  <c r="AX105" i="89"/>
  <c r="AZ105" i="89"/>
  <c r="BB105" i="89"/>
  <c r="BC105" i="89" s="1"/>
  <c r="F106" i="89"/>
  <c r="BH106" i="89" s="1"/>
  <c r="H106" i="89"/>
  <c r="J106" i="89"/>
  <c r="BP106" i="89" s="1"/>
  <c r="L106" i="89"/>
  <c r="BT106" i="89" s="1"/>
  <c r="N106" i="89"/>
  <c r="BX106" i="89" s="1"/>
  <c r="P106" i="89"/>
  <c r="CB106" i="89" s="1"/>
  <c r="R106" i="89"/>
  <c r="T106" i="89"/>
  <c r="V106" i="89"/>
  <c r="X106" i="89"/>
  <c r="Z106" i="89"/>
  <c r="AB106" i="89"/>
  <c r="AD106" i="89"/>
  <c r="AF106" i="89"/>
  <c r="AH106" i="89"/>
  <c r="AJ106" i="89"/>
  <c r="AL106" i="89"/>
  <c r="AN106" i="89"/>
  <c r="AP106" i="89"/>
  <c r="AR106" i="89"/>
  <c r="AT106" i="89"/>
  <c r="AV106" i="89"/>
  <c r="AX106" i="89"/>
  <c r="AZ106" i="89"/>
  <c r="BB106" i="89"/>
  <c r="BC106" i="89" s="1"/>
  <c r="F107" i="89"/>
  <c r="BH107" i="89" s="1"/>
  <c r="H107" i="89"/>
  <c r="J107" i="89"/>
  <c r="BP107" i="89" s="1"/>
  <c r="L107" i="89"/>
  <c r="BT107" i="89" s="1"/>
  <c r="N107" i="89"/>
  <c r="BX107" i="89" s="1"/>
  <c r="P107" i="89"/>
  <c r="CB107" i="89" s="1"/>
  <c r="R107" i="89"/>
  <c r="T107" i="89"/>
  <c r="V107" i="89"/>
  <c r="X107" i="89"/>
  <c r="Z107" i="89"/>
  <c r="AB107" i="89"/>
  <c r="AD107" i="89"/>
  <c r="AF107" i="89"/>
  <c r="AH107" i="89"/>
  <c r="AJ107" i="89"/>
  <c r="AL107" i="89"/>
  <c r="AN107" i="89"/>
  <c r="AP107" i="89"/>
  <c r="AR107" i="89"/>
  <c r="AT107" i="89"/>
  <c r="AV107" i="89"/>
  <c r="AX107" i="89"/>
  <c r="AZ107" i="89"/>
  <c r="BB107" i="89"/>
  <c r="BC107" i="89" s="1"/>
  <c r="F108" i="89"/>
  <c r="BH108" i="89" s="1"/>
  <c r="H108" i="89"/>
  <c r="J108" i="89"/>
  <c r="BP108" i="89" s="1"/>
  <c r="L108" i="89"/>
  <c r="BT108" i="89" s="1"/>
  <c r="N108" i="89"/>
  <c r="BX108" i="89" s="1"/>
  <c r="P108" i="89"/>
  <c r="CB108" i="89" s="1"/>
  <c r="R108" i="89"/>
  <c r="T108" i="89"/>
  <c r="V108" i="89"/>
  <c r="X108" i="89"/>
  <c r="Z108" i="89"/>
  <c r="AB108" i="89"/>
  <c r="AD108" i="89"/>
  <c r="AF108" i="89"/>
  <c r="AH108" i="89"/>
  <c r="AJ108" i="89"/>
  <c r="AL108" i="89"/>
  <c r="AN108" i="89"/>
  <c r="AP108" i="89"/>
  <c r="AR108" i="89"/>
  <c r="AT108" i="89"/>
  <c r="AV108" i="89"/>
  <c r="AX108" i="89"/>
  <c r="AZ108" i="89"/>
  <c r="BB108" i="89"/>
  <c r="BC108" i="89" s="1"/>
  <c r="F109" i="89"/>
  <c r="BH109" i="89" s="1"/>
  <c r="H109" i="89"/>
  <c r="J109" i="89"/>
  <c r="BP109" i="89" s="1"/>
  <c r="L109" i="89"/>
  <c r="BT109" i="89" s="1"/>
  <c r="N109" i="89"/>
  <c r="BX109" i="89" s="1"/>
  <c r="P109" i="89"/>
  <c r="CB109" i="89" s="1"/>
  <c r="R109" i="89"/>
  <c r="T109" i="89"/>
  <c r="V109" i="89"/>
  <c r="X109" i="89"/>
  <c r="Z109" i="89"/>
  <c r="AB109" i="89"/>
  <c r="AD109" i="89"/>
  <c r="AF109" i="89"/>
  <c r="AH109" i="89"/>
  <c r="AJ109" i="89"/>
  <c r="AL109" i="89"/>
  <c r="AN109" i="89"/>
  <c r="AP109" i="89"/>
  <c r="AR109" i="89"/>
  <c r="AT109" i="89"/>
  <c r="AV109" i="89"/>
  <c r="AX109" i="89"/>
  <c r="AZ109" i="89"/>
  <c r="BB109" i="89"/>
  <c r="BC109" i="89" s="1"/>
  <c r="F110" i="89"/>
  <c r="BH110" i="89" s="1"/>
  <c r="H110" i="89"/>
  <c r="J110" i="89"/>
  <c r="BP110" i="89" s="1"/>
  <c r="L110" i="89"/>
  <c r="BT110" i="89" s="1"/>
  <c r="N110" i="89"/>
  <c r="BX110" i="89" s="1"/>
  <c r="P110" i="89"/>
  <c r="CB110" i="89" s="1"/>
  <c r="R110" i="89"/>
  <c r="T110" i="89"/>
  <c r="V110" i="89"/>
  <c r="X110" i="89"/>
  <c r="Z110" i="89"/>
  <c r="AB110" i="89"/>
  <c r="AD110" i="89"/>
  <c r="AF110" i="89"/>
  <c r="AH110" i="89"/>
  <c r="AJ110" i="89"/>
  <c r="AL110" i="89"/>
  <c r="AN110" i="89"/>
  <c r="AP110" i="89"/>
  <c r="AR110" i="89"/>
  <c r="AT110" i="89"/>
  <c r="AV110" i="89"/>
  <c r="AX110" i="89"/>
  <c r="AZ110" i="89"/>
  <c r="BB110" i="89"/>
  <c r="BC110" i="89" s="1"/>
  <c r="F111" i="89"/>
  <c r="BH111" i="89" s="1"/>
  <c r="H111" i="89"/>
  <c r="J111" i="89"/>
  <c r="BP111" i="89" s="1"/>
  <c r="L111" i="89"/>
  <c r="BT111" i="89" s="1"/>
  <c r="N111" i="89"/>
  <c r="BX111" i="89" s="1"/>
  <c r="P111" i="89"/>
  <c r="CB111" i="89" s="1"/>
  <c r="R111" i="89"/>
  <c r="T111" i="89"/>
  <c r="V111" i="89"/>
  <c r="X111" i="89"/>
  <c r="Z111" i="89"/>
  <c r="AB111" i="89"/>
  <c r="AD111" i="89"/>
  <c r="AF111" i="89"/>
  <c r="AH111" i="89"/>
  <c r="AJ111" i="89"/>
  <c r="AL111" i="89"/>
  <c r="AN111" i="89"/>
  <c r="AP111" i="89"/>
  <c r="AR111" i="89"/>
  <c r="AT111" i="89"/>
  <c r="AV111" i="89"/>
  <c r="AX111" i="89"/>
  <c r="AZ111" i="89"/>
  <c r="BB111" i="89"/>
  <c r="BC111" i="89" s="1"/>
  <c r="F112" i="89"/>
  <c r="BH112" i="89" s="1"/>
  <c r="H112" i="89"/>
  <c r="J112" i="89"/>
  <c r="BP112" i="89" s="1"/>
  <c r="L112" i="89"/>
  <c r="BT112" i="89" s="1"/>
  <c r="N112" i="89"/>
  <c r="BX112" i="89" s="1"/>
  <c r="P112" i="89"/>
  <c r="CB112" i="89" s="1"/>
  <c r="R112" i="89"/>
  <c r="T112" i="89"/>
  <c r="V112" i="89"/>
  <c r="X112" i="89"/>
  <c r="Z112" i="89"/>
  <c r="AB112" i="89"/>
  <c r="AD112" i="89"/>
  <c r="AF112" i="89"/>
  <c r="AH112" i="89"/>
  <c r="AJ112" i="89"/>
  <c r="AL112" i="89"/>
  <c r="AN112" i="89"/>
  <c r="AP112" i="89"/>
  <c r="AR112" i="89"/>
  <c r="AT112" i="89"/>
  <c r="AV112" i="89"/>
  <c r="AX112" i="89"/>
  <c r="AZ112" i="89"/>
  <c r="BB112" i="89"/>
  <c r="BC112" i="89" s="1"/>
  <c r="F113" i="89"/>
  <c r="BH113" i="89" s="1"/>
  <c r="H113" i="89"/>
  <c r="J113" i="89"/>
  <c r="BP113" i="89" s="1"/>
  <c r="L113" i="89"/>
  <c r="BT113" i="89" s="1"/>
  <c r="N113" i="89"/>
  <c r="BX113" i="89" s="1"/>
  <c r="P113" i="89"/>
  <c r="CB113" i="89" s="1"/>
  <c r="R113" i="89"/>
  <c r="T113" i="89"/>
  <c r="V113" i="89"/>
  <c r="X113" i="89"/>
  <c r="Z113" i="89"/>
  <c r="AB113" i="89"/>
  <c r="AD113" i="89"/>
  <c r="AF113" i="89"/>
  <c r="AH113" i="89"/>
  <c r="AJ113" i="89"/>
  <c r="AL113" i="89"/>
  <c r="AN113" i="89"/>
  <c r="AP113" i="89"/>
  <c r="AR113" i="89"/>
  <c r="AT113" i="89"/>
  <c r="AV113" i="89"/>
  <c r="AX113" i="89"/>
  <c r="AZ113" i="89"/>
  <c r="BB113" i="89"/>
  <c r="BC113" i="89" s="1"/>
  <c r="F114" i="89"/>
  <c r="BH114" i="89" s="1"/>
  <c r="H114" i="89"/>
  <c r="J114" i="89"/>
  <c r="BP114" i="89" s="1"/>
  <c r="L114" i="89"/>
  <c r="BT114" i="89" s="1"/>
  <c r="N114" i="89"/>
  <c r="BX114" i="89" s="1"/>
  <c r="P114" i="89"/>
  <c r="CB114" i="89" s="1"/>
  <c r="R114" i="89"/>
  <c r="T114" i="89"/>
  <c r="V114" i="89"/>
  <c r="X114" i="89"/>
  <c r="Z114" i="89"/>
  <c r="AB114" i="89"/>
  <c r="AD114" i="89"/>
  <c r="AF114" i="89"/>
  <c r="AH114" i="89"/>
  <c r="AJ114" i="89"/>
  <c r="AL114" i="89"/>
  <c r="AN114" i="89"/>
  <c r="AP114" i="89"/>
  <c r="AR114" i="89"/>
  <c r="AT114" i="89"/>
  <c r="AV114" i="89"/>
  <c r="AX114" i="89"/>
  <c r="AZ114" i="89"/>
  <c r="BB114" i="89"/>
  <c r="BC114" i="89" s="1"/>
  <c r="F115" i="89"/>
  <c r="BH115" i="89" s="1"/>
  <c r="H115" i="89"/>
  <c r="J115" i="89"/>
  <c r="BP115" i="89" s="1"/>
  <c r="L115" i="89"/>
  <c r="BT115" i="89" s="1"/>
  <c r="N115" i="89"/>
  <c r="BX115" i="89" s="1"/>
  <c r="P115" i="89"/>
  <c r="CB115" i="89" s="1"/>
  <c r="R115" i="89"/>
  <c r="T115" i="89"/>
  <c r="V115" i="89"/>
  <c r="X115" i="89"/>
  <c r="Z115" i="89"/>
  <c r="AB115" i="89"/>
  <c r="AD115" i="89"/>
  <c r="AF115" i="89"/>
  <c r="AH115" i="89"/>
  <c r="AJ115" i="89"/>
  <c r="AL115" i="89"/>
  <c r="AN115" i="89"/>
  <c r="AP115" i="89"/>
  <c r="AR115" i="89"/>
  <c r="AT115" i="89"/>
  <c r="AV115" i="89"/>
  <c r="AX115" i="89"/>
  <c r="AZ115" i="89"/>
  <c r="BB115" i="89"/>
  <c r="BC115" i="89" s="1"/>
  <c r="F116" i="89"/>
  <c r="BH116" i="89" s="1"/>
  <c r="H116" i="89"/>
  <c r="J116" i="89"/>
  <c r="BP116" i="89" s="1"/>
  <c r="L116" i="89"/>
  <c r="BT116" i="89" s="1"/>
  <c r="N116" i="89"/>
  <c r="BX116" i="89" s="1"/>
  <c r="P116" i="89"/>
  <c r="CB116" i="89" s="1"/>
  <c r="R116" i="89"/>
  <c r="T116" i="89"/>
  <c r="V116" i="89"/>
  <c r="X116" i="89"/>
  <c r="Z116" i="89"/>
  <c r="AB116" i="89"/>
  <c r="AD116" i="89"/>
  <c r="AF116" i="89"/>
  <c r="AH116" i="89"/>
  <c r="AJ116" i="89"/>
  <c r="AL116" i="89"/>
  <c r="AN116" i="89"/>
  <c r="AP116" i="89"/>
  <c r="AR116" i="89"/>
  <c r="AT116" i="89"/>
  <c r="AV116" i="89"/>
  <c r="AX116" i="89"/>
  <c r="AZ116" i="89"/>
  <c r="BB116" i="89"/>
  <c r="BC116" i="89" s="1"/>
  <c r="E119" i="89"/>
  <c r="E39" i="89"/>
  <c r="BL114" i="89" l="1"/>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I31" i="86"/>
  <c r="F31" i="86" s="1"/>
  <c r="C31" i="86" s="1"/>
  <c r="D31" i="86" s="1"/>
  <c r="I29" i="86"/>
  <c r="F29" i="86" s="1"/>
  <c r="C29" i="86" s="1"/>
  <c r="D29" i="86" s="1"/>
  <c r="I33" i="86"/>
  <c r="F33" i="86" s="1"/>
  <c r="C33" i="86" s="1"/>
  <c r="D33" i="86" s="1"/>
  <c r="K28" i="86"/>
  <c r="I28" i="86" s="1"/>
  <c r="F28" i="86" s="1"/>
  <c r="C28" i="86" s="1"/>
  <c r="D28" i="86" s="1"/>
  <c r="K30" i="86"/>
  <c r="I30" i="86" s="1"/>
  <c r="F30" i="86" s="1"/>
  <c r="C30" i="86" s="1"/>
  <c r="D30" i="86" s="1"/>
  <c r="H79" i="89"/>
  <c r="G80" i="89" s="1"/>
  <c r="AR79" i="89"/>
  <c r="AQ80" i="89" s="1"/>
  <c r="AJ79" i="89"/>
  <c r="AI80" i="89" s="1"/>
  <c r="AB79" i="89"/>
  <c r="AA80" i="89" s="1"/>
  <c r="L79" i="89"/>
  <c r="K80" i="89" s="1"/>
  <c r="AV79" i="89"/>
  <c r="AU80" i="89" s="1"/>
  <c r="X79" i="89"/>
  <c r="W80" i="89" s="1"/>
  <c r="P79" i="89"/>
  <c r="O80" i="89" s="1"/>
  <c r="AN79" i="89"/>
  <c r="AM80" i="89" s="1"/>
  <c r="AF79" i="89"/>
  <c r="AE80" i="89" s="1"/>
  <c r="AZ79" i="89"/>
  <c r="AY80" i="89" s="1"/>
  <c r="T53" i="89"/>
  <c r="T52" i="89"/>
  <c r="BC47" i="89"/>
  <c r="BC79" i="89" s="1"/>
  <c r="BB79" i="89"/>
  <c r="T50" i="89"/>
  <c r="H27" i="86"/>
  <c r="F27" i="86" s="1"/>
  <c r="C27" i="86" s="1"/>
  <c r="D27" i="86" s="1"/>
  <c r="I34" i="86"/>
  <c r="F34" i="86" s="1"/>
  <c r="C34" i="86" s="1"/>
  <c r="D34" i="86" s="1"/>
  <c r="I35" i="86"/>
  <c r="F35" i="86" s="1"/>
  <c r="C35" i="86" s="1"/>
  <c r="D35" i="86" s="1"/>
  <c r="I36" i="86"/>
  <c r="F36" i="86" s="1"/>
  <c r="C36" i="86" s="1"/>
  <c r="D36" i="86" s="1"/>
  <c r="AL79" i="89"/>
  <c r="AK80" i="89" s="1"/>
  <c r="AH79" i="89"/>
  <c r="AG80" i="89" s="1"/>
  <c r="R79" i="89"/>
  <c r="Q80" i="89" s="1"/>
  <c r="N79" i="89"/>
  <c r="M80" i="89" s="1"/>
  <c r="J79" i="89"/>
  <c r="AX79" i="89"/>
  <c r="AW80" i="89" s="1"/>
  <c r="AT79" i="89"/>
  <c r="AS80" i="89" s="1"/>
  <c r="AP79" i="89"/>
  <c r="AO80" i="89" s="1"/>
  <c r="AD79" i="89"/>
  <c r="AC80" i="89" s="1"/>
  <c r="Z79" i="89"/>
  <c r="Y80" i="89" s="1"/>
  <c r="V79" i="89"/>
  <c r="U80" i="89" s="1"/>
  <c r="F79" i="89"/>
  <c r="E80" i="89" s="1"/>
  <c r="BB6" i="89"/>
  <c r="BL119" i="89" l="1"/>
  <c r="CJ119" i="89"/>
  <c r="BB80" i="89"/>
  <c r="T54" i="89"/>
  <c r="T79" i="89" s="1"/>
  <c r="I80" i="89"/>
  <c r="J44" i="86"/>
  <c r="J43" i="86"/>
  <c r="J42" i="86"/>
  <c r="J41" i="86"/>
  <c r="J40" i="86"/>
  <c r="J39" i="86"/>
  <c r="J38" i="86"/>
  <c r="J26" i="86"/>
  <c r="J25" i="86"/>
  <c r="J24" i="86"/>
  <c r="J23" i="86"/>
  <c r="J22" i="86"/>
  <c r="J21" i="86"/>
  <c r="J20" i="86"/>
  <c r="J19" i="86"/>
  <c r="J18" i="86"/>
  <c r="J17" i="86"/>
  <c r="J16" i="86"/>
  <c r="J15" i="86"/>
  <c r="J14" i="86"/>
  <c r="J13" i="86"/>
  <c r="J12" i="86"/>
  <c r="J10" i="86"/>
  <c r="J9" i="86" s="1"/>
  <c r="K9" i="86" s="1"/>
  <c r="M11" i="86"/>
  <c r="P11" i="86"/>
  <c r="S80" i="89" l="1"/>
  <c r="L10" i="86"/>
  <c r="L9" i="86" l="1"/>
  <c r="L46" i="86" l="1"/>
  <c r="C74" i="86"/>
  <c r="Q46" i="86"/>
  <c r="C378" i="89"/>
  <c r="B378" i="89"/>
  <c r="C337" i="89"/>
  <c r="B337" i="89"/>
  <c r="C292" i="89"/>
  <c r="B292" i="89"/>
  <c r="C247" i="89"/>
  <c r="B247" i="89"/>
  <c r="C207" i="89"/>
  <c r="B207" i="89"/>
  <c r="C167" i="89"/>
  <c r="B167" i="89"/>
  <c r="C124" i="89"/>
  <c r="B124" i="89"/>
  <c r="C44" i="89"/>
  <c r="B44" i="89"/>
  <c r="C4" i="89"/>
  <c r="B4" i="89"/>
  <c r="AY413" i="89"/>
  <c r="AW413" i="89"/>
  <c r="AU413" i="89"/>
  <c r="AS413" i="89"/>
  <c r="AQ413" i="89"/>
  <c r="AO413" i="89"/>
  <c r="AM413" i="89"/>
  <c r="AK413" i="89"/>
  <c r="AI413" i="89"/>
  <c r="AG413" i="89"/>
  <c r="AE413" i="89"/>
  <c r="AC413" i="89"/>
  <c r="AA413" i="89"/>
  <c r="Y413" i="89"/>
  <c r="W413" i="89"/>
  <c r="U413" i="89"/>
  <c r="S413" i="89"/>
  <c r="Q413" i="89"/>
  <c r="O413" i="89"/>
  <c r="M413" i="89"/>
  <c r="K413" i="89"/>
  <c r="I413" i="89"/>
  <c r="G413" i="89"/>
  <c r="BB410" i="89"/>
  <c r="BC410" i="89" s="1"/>
  <c r="AZ410" i="89"/>
  <c r="AX410" i="89"/>
  <c r="AV410" i="89"/>
  <c r="AT410" i="89"/>
  <c r="AR410" i="89"/>
  <c r="AP410" i="89"/>
  <c r="AN410" i="89"/>
  <c r="AL410" i="89"/>
  <c r="AJ410" i="89"/>
  <c r="AH410" i="89"/>
  <c r="AF410" i="89"/>
  <c r="AD410" i="89"/>
  <c r="AB410" i="89"/>
  <c r="Z410" i="89"/>
  <c r="X410" i="89"/>
  <c r="V410" i="89"/>
  <c r="CB410" i="89" s="1"/>
  <c r="T410" i="89"/>
  <c r="R410" i="89"/>
  <c r="BX410" i="89" s="1"/>
  <c r="P410" i="89"/>
  <c r="N410" i="89"/>
  <c r="L410" i="89"/>
  <c r="BT410" i="89" s="1"/>
  <c r="J410" i="89"/>
  <c r="BP410" i="89" s="1"/>
  <c r="H410" i="89"/>
  <c r="CJ410" i="89" s="1"/>
  <c r="F410" i="89"/>
  <c r="BL410" i="89" s="1"/>
  <c r="BB409" i="89"/>
  <c r="BC409" i="89" s="1"/>
  <c r="AZ409" i="89"/>
  <c r="AX409" i="89"/>
  <c r="AV409" i="89"/>
  <c r="AT409" i="89"/>
  <c r="AR409" i="89"/>
  <c r="AP409" i="89"/>
  <c r="AN409" i="89"/>
  <c r="AL409" i="89"/>
  <c r="AJ409" i="89"/>
  <c r="AH409" i="89"/>
  <c r="AF409" i="89"/>
  <c r="AD409" i="89"/>
  <c r="AB409" i="89"/>
  <c r="Z409" i="89"/>
  <c r="X409" i="89"/>
  <c r="V409" i="89"/>
  <c r="CB409" i="89" s="1"/>
  <c r="T409" i="89"/>
  <c r="R409" i="89"/>
  <c r="BX409" i="89" s="1"/>
  <c r="P409" i="89"/>
  <c r="N409" i="89"/>
  <c r="L409" i="89"/>
  <c r="BT409" i="89" s="1"/>
  <c r="J409" i="89"/>
  <c r="BP409" i="89" s="1"/>
  <c r="H409" i="89"/>
  <c r="CJ409" i="89" s="1"/>
  <c r="F409" i="89"/>
  <c r="BL409" i="89" s="1"/>
  <c r="BB408" i="89"/>
  <c r="BC408" i="89" s="1"/>
  <c r="AZ408" i="89"/>
  <c r="AX408" i="89"/>
  <c r="AV408" i="89"/>
  <c r="AT408" i="89"/>
  <c r="AR408" i="89"/>
  <c r="AP408" i="89"/>
  <c r="AN408" i="89"/>
  <c r="AL408" i="89"/>
  <c r="AJ408" i="89"/>
  <c r="AH408" i="89"/>
  <c r="AF408" i="89"/>
  <c r="AD408" i="89"/>
  <c r="AB408" i="89"/>
  <c r="Z408" i="89"/>
  <c r="X408" i="89"/>
  <c r="V408" i="89"/>
  <c r="CB408" i="89" s="1"/>
  <c r="T408" i="89"/>
  <c r="R408" i="89"/>
  <c r="BX408" i="89" s="1"/>
  <c r="P408" i="89"/>
  <c r="N408" i="89"/>
  <c r="L408" i="89"/>
  <c r="BT408" i="89" s="1"/>
  <c r="J408" i="89"/>
  <c r="BP408" i="89" s="1"/>
  <c r="H408" i="89"/>
  <c r="CJ408" i="89" s="1"/>
  <c r="F408" i="89"/>
  <c r="BL408" i="89" s="1"/>
  <c r="BB407" i="89"/>
  <c r="BC407" i="89" s="1"/>
  <c r="AZ407" i="89"/>
  <c r="AX407" i="89"/>
  <c r="AV407" i="89"/>
  <c r="AT407" i="89"/>
  <c r="AR407" i="89"/>
  <c r="AP407" i="89"/>
  <c r="AN407" i="89"/>
  <c r="AL407" i="89"/>
  <c r="AJ407" i="89"/>
  <c r="AH407" i="89"/>
  <c r="AF407" i="89"/>
  <c r="AD407" i="89"/>
  <c r="AB407" i="89"/>
  <c r="Z407" i="89"/>
  <c r="X407" i="89"/>
  <c r="V407" i="89"/>
  <c r="CB407" i="89" s="1"/>
  <c r="T407" i="89"/>
  <c r="R407" i="89"/>
  <c r="BX407" i="89" s="1"/>
  <c r="P407" i="89"/>
  <c r="N407" i="89"/>
  <c r="L407" i="89"/>
  <c r="BT407" i="89" s="1"/>
  <c r="J407" i="89"/>
  <c r="BP407" i="89" s="1"/>
  <c r="H407" i="89"/>
  <c r="CJ407" i="89" s="1"/>
  <c r="F407" i="89"/>
  <c r="BL407" i="89" s="1"/>
  <c r="BB406" i="89"/>
  <c r="BC406" i="89" s="1"/>
  <c r="AZ406" i="89"/>
  <c r="AX406" i="89"/>
  <c r="AV406" i="89"/>
  <c r="AT406" i="89"/>
  <c r="AR406" i="89"/>
  <c r="AP406" i="89"/>
  <c r="AN406" i="89"/>
  <c r="AL406" i="89"/>
  <c r="AJ406" i="89"/>
  <c r="AH406" i="89"/>
  <c r="AF406" i="89"/>
  <c r="AD406" i="89"/>
  <c r="AB406" i="89"/>
  <c r="Z406" i="89"/>
  <c r="X406" i="89"/>
  <c r="V406" i="89"/>
  <c r="CB406" i="89" s="1"/>
  <c r="T406" i="89"/>
  <c r="R406" i="89"/>
  <c r="BX406" i="89" s="1"/>
  <c r="P406" i="89"/>
  <c r="N406" i="89"/>
  <c r="L406" i="89"/>
  <c r="BT406" i="89" s="1"/>
  <c r="J406" i="89"/>
  <c r="BP406" i="89" s="1"/>
  <c r="H406" i="89"/>
  <c r="CJ406" i="89" s="1"/>
  <c r="F406" i="89"/>
  <c r="BL406" i="89" s="1"/>
  <c r="BB405" i="89"/>
  <c r="BC405" i="89" s="1"/>
  <c r="AZ405" i="89"/>
  <c r="AX405" i="89"/>
  <c r="AV405" i="89"/>
  <c r="AT405" i="89"/>
  <c r="AR405" i="89"/>
  <c r="AP405" i="89"/>
  <c r="AN405" i="89"/>
  <c r="AL405" i="89"/>
  <c r="AJ405" i="89"/>
  <c r="AH405" i="89"/>
  <c r="AF405" i="89"/>
  <c r="AD405" i="89"/>
  <c r="AB405" i="89"/>
  <c r="Z405" i="89"/>
  <c r="X405" i="89"/>
  <c r="V405" i="89"/>
  <c r="CB405" i="89" s="1"/>
  <c r="T405" i="89"/>
  <c r="R405" i="89"/>
  <c r="BX405" i="89" s="1"/>
  <c r="P405" i="89"/>
  <c r="N405" i="89"/>
  <c r="L405" i="89"/>
  <c r="BT405" i="89" s="1"/>
  <c r="J405" i="89"/>
  <c r="BP405" i="89" s="1"/>
  <c r="H405" i="89"/>
  <c r="CJ405" i="89" s="1"/>
  <c r="F405" i="89"/>
  <c r="BL405" i="89" s="1"/>
  <c r="BB404" i="89"/>
  <c r="BC404" i="89" s="1"/>
  <c r="AZ404" i="89"/>
  <c r="AX404" i="89"/>
  <c r="AV404" i="89"/>
  <c r="AT404" i="89"/>
  <c r="AR404" i="89"/>
  <c r="AP404" i="89"/>
  <c r="AN404" i="89"/>
  <c r="AL404" i="89"/>
  <c r="AJ404" i="89"/>
  <c r="AH404" i="89"/>
  <c r="AF404" i="89"/>
  <c r="AD404" i="89"/>
  <c r="AB404" i="89"/>
  <c r="Z404" i="89"/>
  <c r="X404" i="89"/>
  <c r="V404" i="89"/>
  <c r="CB404" i="89" s="1"/>
  <c r="T404" i="89"/>
  <c r="R404" i="89"/>
  <c r="BX404" i="89" s="1"/>
  <c r="P404" i="89"/>
  <c r="N404" i="89"/>
  <c r="L404" i="89"/>
  <c r="BT404" i="89" s="1"/>
  <c r="J404" i="89"/>
  <c r="BP404" i="89" s="1"/>
  <c r="H404" i="89"/>
  <c r="CJ404" i="89" s="1"/>
  <c r="F404" i="89"/>
  <c r="BL404" i="89" s="1"/>
  <c r="BB403" i="89"/>
  <c r="BC403" i="89" s="1"/>
  <c r="AZ403" i="89"/>
  <c r="AX403" i="89"/>
  <c r="AV403" i="89"/>
  <c r="AT403" i="89"/>
  <c r="AR403" i="89"/>
  <c r="AP403" i="89"/>
  <c r="AN403" i="89"/>
  <c r="AL403" i="89"/>
  <c r="AJ403" i="89"/>
  <c r="AH403" i="89"/>
  <c r="AF403" i="89"/>
  <c r="AD403" i="89"/>
  <c r="AB403" i="89"/>
  <c r="Z403" i="89"/>
  <c r="X403" i="89"/>
  <c r="V403" i="89"/>
  <c r="CB403" i="89" s="1"/>
  <c r="T403" i="89"/>
  <c r="R403" i="89"/>
  <c r="BX403" i="89" s="1"/>
  <c r="P403" i="89"/>
  <c r="N403" i="89"/>
  <c r="L403" i="89"/>
  <c r="BT403" i="89" s="1"/>
  <c r="J403" i="89"/>
  <c r="BP403" i="89" s="1"/>
  <c r="H403" i="89"/>
  <c r="CJ403" i="89" s="1"/>
  <c r="F403" i="89"/>
  <c r="BL403" i="89" s="1"/>
  <c r="BB402" i="89"/>
  <c r="BC402" i="89" s="1"/>
  <c r="AZ402" i="89"/>
  <c r="AX402" i="89"/>
  <c r="AV402" i="89"/>
  <c r="AT402" i="89"/>
  <c r="AR402" i="89"/>
  <c r="AP402" i="89"/>
  <c r="AN402" i="89"/>
  <c r="AL402" i="89"/>
  <c r="AJ402" i="89"/>
  <c r="AH402" i="89"/>
  <c r="AF402" i="89"/>
  <c r="AD402" i="89"/>
  <c r="AB402" i="89"/>
  <c r="Z402" i="89"/>
  <c r="X402" i="89"/>
  <c r="V402" i="89"/>
  <c r="CB402" i="89" s="1"/>
  <c r="T402" i="89"/>
  <c r="R402" i="89"/>
  <c r="BX402" i="89" s="1"/>
  <c r="P402" i="89"/>
  <c r="N402" i="89"/>
  <c r="L402" i="89"/>
  <c r="BT402" i="89" s="1"/>
  <c r="J402" i="89"/>
  <c r="BP402" i="89" s="1"/>
  <c r="H402" i="89"/>
  <c r="CJ402" i="89" s="1"/>
  <c r="F402" i="89"/>
  <c r="BL402" i="89" s="1"/>
  <c r="BB401" i="89"/>
  <c r="BC401" i="89" s="1"/>
  <c r="AZ401" i="89"/>
  <c r="AX401" i="89"/>
  <c r="AV401" i="89"/>
  <c r="AT401" i="89"/>
  <c r="AR401" i="89"/>
  <c r="AP401" i="89"/>
  <c r="AN401" i="89"/>
  <c r="AL401" i="89"/>
  <c r="AJ401" i="89"/>
  <c r="AH401" i="89"/>
  <c r="AF401" i="89"/>
  <c r="AD401" i="89"/>
  <c r="AB401" i="89"/>
  <c r="Z401" i="89"/>
  <c r="X401" i="89"/>
  <c r="V401" i="89"/>
  <c r="CB401" i="89" s="1"/>
  <c r="T401" i="89"/>
  <c r="R401" i="89"/>
  <c r="BX401" i="89" s="1"/>
  <c r="P401" i="89"/>
  <c r="N401" i="89"/>
  <c r="L401" i="89"/>
  <c r="BT401" i="89" s="1"/>
  <c r="J401" i="89"/>
  <c r="BP401" i="89" s="1"/>
  <c r="H401" i="89"/>
  <c r="CJ401" i="89" s="1"/>
  <c r="F401" i="89"/>
  <c r="BL401" i="89" s="1"/>
  <c r="BB400" i="89"/>
  <c r="BC400" i="89" s="1"/>
  <c r="AZ400" i="89"/>
  <c r="AX400" i="89"/>
  <c r="AV400" i="89"/>
  <c r="AT400" i="89"/>
  <c r="AR400" i="89"/>
  <c r="AP400" i="89"/>
  <c r="AN400" i="89"/>
  <c r="AL400" i="89"/>
  <c r="AJ400" i="89"/>
  <c r="AH400" i="89"/>
  <c r="AF400" i="89"/>
  <c r="AD400" i="89"/>
  <c r="AB400" i="89"/>
  <c r="Z400" i="89"/>
  <c r="X400" i="89"/>
  <c r="V400" i="89"/>
  <c r="CB400" i="89" s="1"/>
  <c r="T400" i="89"/>
  <c r="R400" i="89"/>
  <c r="BX400" i="89" s="1"/>
  <c r="P400" i="89"/>
  <c r="N400" i="89"/>
  <c r="L400" i="89"/>
  <c r="BT400" i="89" s="1"/>
  <c r="J400" i="89"/>
  <c r="BP400" i="89" s="1"/>
  <c r="H400" i="89"/>
  <c r="CJ400" i="89" s="1"/>
  <c r="F400" i="89"/>
  <c r="BL400" i="89" s="1"/>
  <c r="BB399" i="89"/>
  <c r="BC399" i="89" s="1"/>
  <c r="AZ399" i="89"/>
  <c r="AX399" i="89"/>
  <c r="AV399" i="89"/>
  <c r="AT399" i="89"/>
  <c r="AR399" i="89"/>
  <c r="AP399" i="89"/>
  <c r="AN399" i="89"/>
  <c r="AL399" i="89"/>
  <c r="AJ399" i="89"/>
  <c r="AH399" i="89"/>
  <c r="AF399" i="89"/>
  <c r="AD399" i="89"/>
  <c r="AB399" i="89"/>
  <c r="Z399" i="89"/>
  <c r="X399" i="89"/>
  <c r="V399" i="89"/>
  <c r="CB399" i="89" s="1"/>
  <c r="T399" i="89"/>
  <c r="R399" i="89"/>
  <c r="BX399" i="89" s="1"/>
  <c r="P399" i="89"/>
  <c r="N399" i="89"/>
  <c r="L399" i="89"/>
  <c r="BT399" i="89" s="1"/>
  <c r="J399" i="89"/>
  <c r="BP399" i="89" s="1"/>
  <c r="H399" i="89"/>
  <c r="CJ399" i="89" s="1"/>
  <c r="F399" i="89"/>
  <c r="BL399" i="89" s="1"/>
  <c r="BB398" i="89"/>
  <c r="BC398" i="89" s="1"/>
  <c r="AZ398" i="89"/>
  <c r="AX398" i="89"/>
  <c r="AV398" i="89"/>
  <c r="AT398" i="89"/>
  <c r="AR398" i="89"/>
  <c r="AP398" i="89"/>
  <c r="AN398" i="89"/>
  <c r="AL398" i="89"/>
  <c r="AJ398" i="89"/>
  <c r="AH398" i="89"/>
  <c r="AF398" i="89"/>
  <c r="AD398" i="89"/>
  <c r="AB398" i="89"/>
  <c r="Z398" i="89"/>
  <c r="X398" i="89"/>
  <c r="V398" i="89"/>
  <c r="CB398" i="89" s="1"/>
  <c r="T398" i="89"/>
  <c r="R398" i="89"/>
  <c r="BX398" i="89" s="1"/>
  <c r="P398" i="89"/>
  <c r="N398" i="89"/>
  <c r="L398" i="89"/>
  <c r="BT398" i="89" s="1"/>
  <c r="J398" i="89"/>
  <c r="BP398" i="89" s="1"/>
  <c r="H398" i="89"/>
  <c r="CJ398" i="89" s="1"/>
  <c r="F398" i="89"/>
  <c r="BL398" i="89" s="1"/>
  <c r="BB397" i="89"/>
  <c r="BC397" i="89" s="1"/>
  <c r="AZ397" i="89"/>
  <c r="AX397" i="89"/>
  <c r="AV397" i="89"/>
  <c r="AT397" i="89"/>
  <c r="AR397" i="89"/>
  <c r="AP397" i="89"/>
  <c r="AN397" i="89"/>
  <c r="AL397" i="89"/>
  <c r="AJ397" i="89"/>
  <c r="AH397" i="89"/>
  <c r="AF397" i="89"/>
  <c r="AD397" i="89"/>
  <c r="AB397" i="89"/>
  <c r="Z397" i="89"/>
  <c r="X397" i="89"/>
  <c r="V397" i="89"/>
  <c r="CB397" i="89" s="1"/>
  <c r="T397" i="89"/>
  <c r="R397" i="89"/>
  <c r="BX397" i="89" s="1"/>
  <c r="P397" i="89"/>
  <c r="N397" i="89"/>
  <c r="L397" i="89"/>
  <c r="BT397" i="89" s="1"/>
  <c r="J397" i="89"/>
  <c r="BP397" i="89" s="1"/>
  <c r="H397" i="89"/>
  <c r="CJ397" i="89" s="1"/>
  <c r="F397" i="89"/>
  <c r="BL397" i="89" s="1"/>
  <c r="BB396" i="89"/>
  <c r="BC396" i="89" s="1"/>
  <c r="AZ396" i="89"/>
  <c r="AX396" i="89"/>
  <c r="AV396" i="89"/>
  <c r="AT396" i="89"/>
  <c r="AR396" i="89"/>
  <c r="AP396" i="89"/>
  <c r="AN396" i="89"/>
  <c r="AL396" i="89"/>
  <c r="AJ396" i="89"/>
  <c r="AH396" i="89"/>
  <c r="AF396" i="89"/>
  <c r="AD396" i="89"/>
  <c r="AB396" i="89"/>
  <c r="Z396" i="89"/>
  <c r="X396" i="89"/>
  <c r="V396" i="89"/>
  <c r="CB396" i="89" s="1"/>
  <c r="T396" i="89"/>
  <c r="R396" i="89"/>
  <c r="BX396" i="89" s="1"/>
  <c r="P396" i="89"/>
  <c r="N396" i="89"/>
  <c r="L396" i="89"/>
  <c r="BT396" i="89" s="1"/>
  <c r="J396" i="89"/>
  <c r="BP396" i="89" s="1"/>
  <c r="H396" i="89"/>
  <c r="CJ396" i="89" s="1"/>
  <c r="F396" i="89"/>
  <c r="BL396" i="89" s="1"/>
  <c r="BB395" i="89"/>
  <c r="BC395" i="89" s="1"/>
  <c r="AZ395" i="89"/>
  <c r="AX395" i="89"/>
  <c r="AV395" i="89"/>
  <c r="AT395" i="89"/>
  <c r="AR395" i="89"/>
  <c r="AP395" i="89"/>
  <c r="AN395" i="89"/>
  <c r="AL395" i="89"/>
  <c r="AJ395" i="89"/>
  <c r="AH395" i="89"/>
  <c r="AF395" i="89"/>
  <c r="AD395" i="89"/>
  <c r="AB395" i="89"/>
  <c r="Z395" i="89"/>
  <c r="X395" i="89"/>
  <c r="V395" i="89"/>
  <c r="CB395" i="89" s="1"/>
  <c r="T395" i="89"/>
  <c r="R395" i="89"/>
  <c r="BX395" i="89" s="1"/>
  <c r="P395" i="89"/>
  <c r="N395" i="89"/>
  <c r="L395" i="89"/>
  <c r="BT395" i="89" s="1"/>
  <c r="J395" i="89"/>
  <c r="BP395" i="89" s="1"/>
  <c r="H395" i="89"/>
  <c r="CJ395" i="89" s="1"/>
  <c r="F395" i="89"/>
  <c r="BL395" i="89" s="1"/>
  <c r="BB394" i="89"/>
  <c r="BC394" i="89" s="1"/>
  <c r="AZ394" i="89"/>
  <c r="AX394" i="89"/>
  <c r="AV394" i="89"/>
  <c r="AT394" i="89"/>
  <c r="AR394" i="89"/>
  <c r="AP394" i="89"/>
  <c r="AN394" i="89"/>
  <c r="AL394" i="89"/>
  <c r="AJ394" i="89"/>
  <c r="AH394" i="89"/>
  <c r="AF394" i="89"/>
  <c r="AD394" i="89"/>
  <c r="AB394" i="89"/>
  <c r="Z394" i="89"/>
  <c r="X394" i="89"/>
  <c r="V394" i="89"/>
  <c r="CB394" i="89" s="1"/>
  <c r="T394" i="89"/>
  <c r="R394" i="89"/>
  <c r="BX394" i="89" s="1"/>
  <c r="P394" i="89"/>
  <c r="N394" i="89"/>
  <c r="L394" i="89"/>
  <c r="BT394" i="89" s="1"/>
  <c r="J394" i="89"/>
  <c r="BP394" i="89" s="1"/>
  <c r="H394" i="89"/>
  <c r="CJ394" i="89" s="1"/>
  <c r="F394" i="89"/>
  <c r="BL394" i="89" s="1"/>
  <c r="BB393" i="89"/>
  <c r="BC393" i="89" s="1"/>
  <c r="AZ393" i="89"/>
  <c r="AX393" i="89"/>
  <c r="AV393" i="89"/>
  <c r="AT393" i="89"/>
  <c r="AR393" i="89"/>
  <c r="AP393" i="89"/>
  <c r="AN393" i="89"/>
  <c r="AL393" i="89"/>
  <c r="AJ393" i="89"/>
  <c r="AH393" i="89"/>
  <c r="AF393" i="89"/>
  <c r="AD393" i="89"/>
  <c r="AB393" i="89"/>
  <c r="Z393" i="89"/>
  <c r="X393" i="89"/>
  <c r="V393" i="89"/>
  <c r="CB393" i="89" s="1"/>
  <c r="T393" i="89"/>
  <c r="R393" i="89"/>
  <c r="BX393" i="89" s="1"/>
  <c r="P393" i="89"/>
  <c r="N393" i="89"/>
  <c r="L393" i="89"/>
  <c r="BT393" i="89" s="1"/>
  <c r="J393" i="89"/>
  <c r="BP393" i="89" s="1"/>
  <c r="H393" i="89"/>
  <c r="CJ393" i="89" s="1"/>
  <c r="F393" i="89"/>
  <c r="BL393" i="89" s="1"/>
  <c r="BB392" i="89"/>
  <c r="BC392" i="89" s="1"/>
  <c r="AZ392" i="89"/>
  <c r="AX392" i="89"/>
  <c r="AV392" i="89"/>
  <c r="AT392" i="89"/>
  <c r="AR392" i="89"/>
  <c r="AP392" i="89"/>
  <c r="AN392" i="89"/>
  <c r="AL392" i="89"/>
  <c r="AJ392" i="89"/>
  <c r="AH392" i="89"/>
  <c r="AF392" i="89"/>
  <c r="AD392" i="89"/>
  <c r="AB392" i="89"/>
  <c r="Z392" i="89"/>
  <c r="X392" i="89"/>
  <c r="V392" i="89"/>
  <c r="CB392" i="89" s="1"/>
  <c r="T392" i="89"/>
  <c r="R392" i="89"/>
  <c r="BX392" i="89" s="1"/>
  <c r="P392" i="89"/>
  <c r="N392" i="89"/>
  <c r="L392" i="89"/>
  <c r="BT392" i="89" s="1"/>
  <c r="J392" i="89"/>
  <c r="BP392" i="89" s="1"/>
  <c r="H392" i="89"/>
  <c r="CJ392" i="89" s="1"/>
  <c r="F392" i="89"/>
  <c r="BL392" i="89" s="1"/>
  <c r="BB391" i="89"/>
  <c r="BC391" i="89" s="1"/>
  <c r="AZ391" i="89"/>
  <c r="AX391" i="89"/>
  <c r="AV391" i="89"/>
  <c r="AT391" i="89"/>
  <c r="AR391" i="89"/>
  <c r="AP391" i="89"/>
  <c r="AN391" i="89"/>
  <c r="AL391" i="89"/>
  <c r="AJ391" i="89"/>
  <c r="AH391" i="89"/>
  <c r="AF391" i="89"/>
  <c r="AD391" i="89"/>
  <c r="AB391" i="89"/>
  <c r="Z391" i="89"/>
  <c r="X391" i="89"/>
  <c r="V391" i="89"/>
  <c r="CB391" i="89" s="1"/>
  <c r="T391" i="89"/>
  <c r="R391" i="89"/>
  <c r="BX391" i="89" s="1"/>
  <c r="P391" i="89"/>
  <c r="N391" i="89"/>
  <c r="L391" i="89"/>
  <c r="BT391" i="89" s="1"/>
  <c r="J391" i="89"/>
  <c r="BP391" i="89" s="1"/>
  <c r="H391" i="89"/>
  <c r="CJ391" i="89" s="1"/>
  <c r="F391" i="89"/>
  <c r="BL391" i="89" s="1"/>
  <c r="BB390" i="89"/>
  <c r="BC390" i="89" s="1"/>
  <c r="AZ390" i="89"/>
  <c r="AX390" i="89"/>
  <c r="AV390" i="89"/>
  <c r="AT390" i="89"/>
  <c r="AR390" i="89"/>
  <c r="AP390" i="89"/>
  <c r="AN390" i="89"/>
  <c r="AL390" i="89"/>
  <c r="AJ390" i="89"/>
  <c r="AH390" i="89"/>
  <c r="AF390" i="89"/>
  <c r="AD390" i="89"/>
  <c r="AB390" i="89"/>
  <c r="Z390" i="89"/>
  <c r="X390" i="89"/>
  <c r="V390" i="89"/>
  <c r="CB390" i="89" s="1"/>
  <c r="T390" i="89"/>
  <c r="R390" i="89"/>
  <c r="BX390" i="89" s="1"/>
  <c r="P390" i="89"/>
  <c r="N390" i="89"/>
  <c r="L390" i="89"/>
  <c r="BT390" i="89" s="1"/>
  <c r="J390" i="89"/>
  <c r="BP390" i="89" s="1"/>
  <c r="H390" i="89"/>
  <c r="CJ390" i="89" s="1"/>
  <c r="F390" i="89"/>
  <c r="BL390" i="89" s="1"/>
  <c r="BB389" i="89"/>
  <c r="BC389" i="89" s="1"/>
  <c r="AZ389" i="89"/>
  <c r="AX389" i="89"/>
  <c r="AV389" i="89"/>
  <c r="AT389" i="89"/>
  <c r="AR389" i="89"/>
  <c r="AP389" i="89"/>
  <c r="AN389" i="89"/>
  <c r="AL389" i="89"/>
  <c r="AJ389" i="89"/>
  <c r="AH389" i="89"/>
  <c r="AF389" i="89"/>
  <c r="AD389" i="89"/>
  <c r="AB389" i="89"/>
  <c r="Z389" i="89"/>
  <c r="X389" i="89"/>
  <c r="V389" i="89"/>
  <c r="CB389" i="89" s="1"/>
  <c r="T389" i="89"/>
  <c r="R389" i="89"/>
  <c r="BX389" i="89" s="1"/>
  <c r="P389" i="89"/>
  <c r="N389" i="89"/>
  <c r="L389" i="89"/>
  <c r="BT389" i="89" s="1"/>
  <c r="J389" i="89"/>
  <c r="BP389" i="89" s="1"/>
  <c r="H389" i="89"/>
  <c r="CJ389" i="89" s="1"/>
  <c r="F389" i="89"/>
  <c r="BL389" i="89" s="1"/>
  <c r="BB388" i="89"/>
  <c r="BC388" i="89" s="1"/>
  <c r="AZ388" i="89"/>
  <c r="AX388" i="89"/>
  <c r="AV388" i="89"/>
  <c r="AT388" i="89"/>
  <c r="AR388" i="89"/>
  <c r="AP388" i="89"/>
  <c r="AN388" i="89"/>
  <c r="AL388" i="89"/>
  <c r="AJ388" i="89"/>
  <c r="AH388" i="89"/>
  <c r="AF388" i="89"/>
  <c r="AD388" i="89"/>
  <c r="AB388" i="89"/>
  <c r="Z388" i="89"/>
  <c r="X388" i="89"/>
  <c r="V388" i="89"/>
  <c r="CB388" i="89" s="1"/>
  <c r="T388" i="89"/>
  <c r="R388" i="89"/>
  <c r="BX388" i="89" s="1"/>
  <c r="P388" i="89"/>
  <c r="N388" i="89"/>
  <c r="L388" i="89"/>
  <c r="BT388" i="89" s="1"/>
  <c r="J388" i="89"/>
  <c r="BP388" i="89" s="1"/>
  <c r="H388" i="89"/>
  <c r="CJ388" i="89" s="1"/>
  <c r="F388" i="89"/>
  <c r="BL388" i="89" s="1"/>
  <c r="BB387" i="89"/>
  <c r="BC387" i="89" s="1"/>
  <c r="AZ387" i="89"/>
  <c r="AX387" i="89"/>
  <c r="AV387" i="89"/>
  <c r="AT387" i="89"/>
  <c r="AR387" i="89"/>
  <c r="AP387" i="89"/>
  <c r="AN387" i="89"/>
  <c r="AL387" i="89"/>
  <c r="AJ387" i="89"/>
  <c r="AH387" i="89"/>
  <c r="AF387" i="89"/>
  <c r="AD387" i="89"/>
  <c r="AB387" i="89"/>
  <c r="Z387" i="89"/>
  <c r="X387" i="89"/>
  <c r="V387" i="89"/>
  <c r="CB387" i="89" s="1"/>
  <c r="T387" i="89"/>
  <c r="R387" i="89"/>
  <c r="BX387" i="89" s="1"/>
  <c r="P387" i="89"/>
  <c r="N387" i="89"/>
  <c r="L387" i="89"/>
  <c r="BT387" i="89" s="1"/>
  <c r="J387" i="89"/>
  <c r="BP387" i="89" s="1"/>
  <c r="H387" i="89"/>
  <c r="CJ387" i="89" s="1"/>
  <c r="F387" i="89"/>
  <c r="BL387" i="89" s="1"/>
  <c r="BB386" i="89"/>
  <c r="BC386" i="89" s="1"/>
  <c r="AZ386" i="89"/>
  <c r="AX386" i="89"/>
  <c r="AV386" i="89"/>
  <c r="AT386" i="89"/>
  <c r="AR386" i="89"/>
  <c r="AP386" i="89"/>
  <c r="AN386" i="89"/>
  <c r="AL386" i="89"/>
  <c r="AJ386" i="89"/>
  <c r="AH386" i="89"/>
  <c r="AF386" i="89"/>
  <c r="AD386" i="89"/>
  <c r="AB386" i="89"/>
  <c r="Z386" i="89"/>
  <c r="X386" i="89"/>
  <c r="V386" i="89"/>
  <c r="CB386" i="89" s="1"/>
  <c r="T386" i="89"/>
  <c r="R386" i="89"/>
  <c r="BX386" i="89" s="1"/>
  <c r="P386" i="89"/>
  <c r="N386" i="89"/>
  <c r="L386" i="89"/>
  <c r="BT386" i="89" s="1"/>
  <c r="J386" i="89"/>
  <c r="BP386" i="89" s="1"/>
  <c r="H386" i="89"/>
  <c r="CJ386" i="89" s="1"/>
  <c r="F386" i="89"/>
  <c r="BL386" i="89" s="1"/>
  <c r="BB385" i="89"/>
  <c r="BC385" i="89" s="1"/>
  <c r="AZ385" i="89"/>
  <c r="AX385" i="89"/>
  <c r="AV385" i="89"/>
  <c r="AT385" i="89"/>
  <c r="AR385" i="89"/>
  <c r="AP385" i="89"/>
  <c r="AN385" i="89"/>
  <c r="AL385" i="89"/>
  <c r="AJ385" i="89"/>
  <c r="AH385" i="89"/>
  <c r="AF385" i="89"/>
  <c r="AD385" i="89"/>
  <c r="AB385" i="89"/>
  <c r="Z385" i="89"/>
  <c r="X385" i="89"/>
  <c r="V385" i="89"/>
  <c r="CB385" i="89" s="1"/>
  <c r="T385" i="89"/>
  <c r="R385" i="89"/>
  <c r="BX385" i="89" s="1"/>
  <c r="P385" i="89"/>
  <c r="N385" i="89"/>
  <c r="L385" i="89"/>
  <c r="BT385" i="89" s="1"/>
  <c r="J385" i="89"/>
  <c r="BP385" i="89" s="1"/>
  <c r="H385" i="89"/>
  <c r="CJ385" i="89" s="1"/>
  <c r="F385" i="89"/>
  <c r="BL385" i="89" s="1"/>
  <c r="BB384" i="89"/>
  <c r="BC384" i="89" s="1"/>
  <c r="AZ384" i="89"/>
  <c r="AX384" i="89"/>
  <c r="AV384" i="89"/>
  <c r="AT384" i="89"/>
  <c r="AR384" i="89"/>
  <c r="AP384" i="89"/>
  <c r="AN384" i="89"/>
  <c r="AL384" i="89"/>
  <c r="AJ384" i="89"/>
  <c r="AH384" i="89"/>
  <c r="AF384" i="89"/>
  <c r="AD384" i="89"/>
  <c r="AB384" i="89"/>
  <c r="Z384" i="89"/>
  <c r="X384" i="89"/>
  <c r="V384" i="89"/>
  <c r="CB384" i="89" s="1"/>
  <c r="T384" i="89"/>
  <c r="R384" i="89"/>
  <c r="BX384" i="89" s="1"/>
  <c r="P384" i="89"/>
  <c r="N384" i="89"/>
  <c r="L384" i="89"/>
  <c r="BT384" i="89" s="1"/>
  <c r="J384" i="89"/>
  <c r="BP384" i="89" s="1"/>
  <c r="H384" i="89"/>
  <c r="CJ384" i="89" s="1"/>
  <c r="F384" i="89"/>
  <c r="BL384" i="89" s="1"/>
  <c r="BB383" i="89"/>
  <c r="BC383" i="89" s="1"/>
  <c r="AZ383" i="89"/>
  <c r="AX383" i="89"/>
  <c r="AV383" i="89"/>
  <c r="AT383" i="89"/>
  <c r="AR383" i="89"/>
  <c r="AP383" i="89"/>
  <c r="AN383" i="89"/>
  <c r="AL383" i="89"/>
  <c r="AJ383" i="89"/>
  <c r="AH383" i="89"/>
  <c r="AF383" i="89"/>
  <c r="AD383" i="89"/>
  <c r="AB383" i="89"/>
  <c r="Z383" i="89"/>
  <c r="X383" i="89"/>
  <c r="V383" i="89"/>
  <c r="CB383" i="89" s="1"/>
  <c r="T383" i="89"/>
  <c r="R383" i="89"/>
  <c r="BX383" i="89" s="1"/>
  <c r="P383" i="89"/>
  <c r="N383" i="89"/>
  <c r="L383" i="89"/>
  <c r="BT383" i="89" s="1"/>
  <c r="J383" i="89"/>
  <c r="BP383" i="89" s="1"/>
  <c r="H383" i="89"/>
  <c r="CJ383" i="89" s="1"/>
  <c r="F383" i="89"/>
  <c r="BL383" i="89" s="1"/>
  <c r="BB382" i="89"/>
  <c r="BC382" i="89" s="1"/>
  <c r="AZ382" i="89"/>
  <c r="AX382" i="89"/>
  <c r="AV382" i="89"/>
  <c r="AT382" i="89"/>
  <c r="AR382" i="89"/>
  <c r="AP382" i="89"/>
  <c r="AN382" i="89"/>
  <c r="AL382" i="89"/>
  <c r="AJ382" i="89"/>
  <c r="AH382" i="89"/>
  <c r="AF382" i="89"/>
  <c r="AD382" i="89"/>
  <c r="AB382" i="89"/>
  <c r="Z382" i="89"/>
  <c r="X382" i="89"/>
  <c r="V382" i="89"/>
  <c r="CB382" i="89" s="1"/>
  <c r="T382" i="89"/>
  <c r="R382" i="89"/>
  <c r="BX382" i="89" s="1"/>
  <c r="P382" i="89"/>
  <c r="N382" i="89"/>
  <c r="L382" i="89"/>
  <c r="BT382" i="89" s="1"/>
  <c r="J382" i="89"/>
  <c r="BP382" i="89" s="1"/>
  <c r="H382" i="89"/>
  <c r="CJ382" i="89" s="1"/>
  <c r="F382" i="89"/>
  <c r="BL382" i="89" s="1"/>
  <c r="BB381" i="89"/>
  <c r="BC381" i="89" s="1"/>
  <c r="AZ381" i="89"/>
  <c r="AX381" i="89"/>
  <c r="AV381" i="89"/>
  <c r="AT381" i="89"/>
  <c r="AR381" i="89"/>
  <c r="AP381" i="89"/>
  <c r="AN381" i="89"/>
  <c r="AL381" i="89"/>
  <c r="AJ381" i="89"/>
  <c r="AH381" i="89"/>
  <c r="AF381" i="89"/>
  <c r="AD381" i="89"/>
  <c r="AB381" i="89"/>
  <c r="Z381" i="89"/>
  <c r="X381" i="89"/>
  <c r="V381" i="89"/>
  <c r="CB381" i="89" s="1"/>
  <c r="T381" i="89"/>
  <c r="R381" i="89"/>
  <c r="BX381" i="89" s="1"/>
  <c r="P381" i="89"/>
  <c r="N381" i="89"/>
  <c r="L381" i="89"/>
  <c r="BT381" i="89" s="1"/>
  <c r="J381" i="89"/>
  <c r="BP381" i="89" s="1"/>
  <c r="H381" i="89"/>
  <c r="CJ381" i="89" s="1"/>
  <c r="F381" i="89"/>
  <c r="BL381" i="89" s="1"/>
  <c r="BB380" i="89"/>
  <c r="AZ380" i="89"/>
  <c r="AX380" i="89"/>
  <c r="AV380" i="89"/>
  <c r="AT380" i="89"/>
  <c r="AR380" i="89"/>
  <c r="AP380" i="89"/>
  <c r="AN380" i="89"/>
  <c r="AL380" i="89"/>
  <c r="AJ380" i="89"/>
  <c r="AH380" i="89"/>
  <c r="AF380" i="89"/>
  <c r="AD380" i="89"/>
  <c r="AB380" i="89"/>
  <c r="Z380" i="89"/>
  <c r="X380" i="89"/>
  <c r="V380" i="89"/>
  <c r="CB380" i="89" s="1"/>
  <c r="T380" i="89"/>
  <c r="R380" i="89"/>
  <c r="BX380" i="89" s="1"/>
  <c r="P380" i="89"/>
  <c r="N380" i="89"/>
  <c r="L380" i="89"/>
  <c r="BT380" i="89" s="1"/>
  <c r="J380" i="89"/>
  <c r="BP380" i="89" s="1"/>
  <c r="H380" i="89"/>
  <c r="CJ380" i="89" s="1"/>
  <c r="F380" i="89"/>
  <c r="BL380" i="89" s="1"/>
  <c r="AY373" i="89"/>
  <c r="AW373" i="89"/>
  <c r="AU373" i="89"/>
  <c r="AS373" i="89"/>
  <c r="AQ373" i="89"/>
  <c r="AO373" i="89"/>
  <c r="AM373" i="89"/>
  <c r="AK373" i="89"/>
  <c r="AI373" i="89"/>
  <c r="AG373" i="89"/>
  <c r="AE373" i="89"/>
  <c r="AC373" i="89"/>
  <c r="AA373" i="89"/>
  <c r="Y373" i="89"/>
  <c r="W373" i="89"/>
  <c r="U373" i="89"/>
  <c r="S373" i="89"/>
  <c r="Q373" i="89"/>
  <c r="O373" i="89"/>
  <c r="M373" i="89"/>
  <c r="K373" i="89"/>
  <c r="I373" i="89"/>
  <c r="G373" i="89"/>
  <c r="E373" i="89"/>
  <c r="BB370" i="89"/>
  <c r="BC370" i="89" s="1"/>
  <c r="AZ370" i="89"/>
  <c r="AX370" i="89"/>
  <c r="AV370" i="89"/>
  <c r="AT370" i="89"/>
  <c r="AR370" i="89"/>
  <c r="AP370" i="89"/>
  <c r="AN370" i="89"/>
  <c r="AL370" i="89"/>
  <c r="AJ370" i="89"/>
  <c r="AH370" i="89"/>
  <c r="AF370" i="89"/>
  <c r="AD370" i="89"/>
  <c r="AB370" i="89"/>
  <c r="Z370" i="89"/>
  <c r="X370" i="89"/>
  <c r="V370" i="89"/>
  <c r="T370" i="89"/>
  <c r="R370" i="89"/>
  <c r="P370" i="89"/>
  <c r="CB370" i="89" s="1"/>
  <c r="N370" i="89"/>
  <c r="BX370" i="89" s="1"/>
  <c r="L370" i="89"/>
  <c r="BT370" i="89" s="1"/>
  <c r="BB369" i="89"/>
  <c r="BC369" i="89" s="1"/>
  <c r="AZ369" i="89"/>
  <c r="AX369" i="89"/>
  <c r="AV369" i="89"/>
  <c r="AT369" i="89"/>
  <c r="AR369" i="89"/>
  <c r="AP369" i="89"/>
  <c r="AN369" i="89"/>
  <c r="AL369" i="89"/>
  <c r="AJ369" i="89"/>
  <c r="AH369" i="89"/>
  <c r="AF369" i="89"/>
  <c r="AD369" i="89"/>
  <c r="AB369" i="89"/>
  <c r="Z369" i="89"/>
  <c r="X369" i="89"/>
  <c r="V369" i="89"/>
  <c r="T369" i="89"/>
  <c r="R369" i="89"/>
  <c r="P369" i="89"/>
  <c r="CB369" i="89" s="1"/>
  <c r="N369" i="89"/>
  <c r="BX369" i="89" s="1"/>
  <c r="L369" i="89"/>
  <c r="BT369" i="89" s="1"/>
  <c r="BB368" i="89"/>
  <c r="BC368" i="89" s="1"/>
  <c r="AZ368" i="89"/>
  <c r="AX368" i="89"/>
  <c r="AV368" i="89"/>
  <c r="AT368" i="89"/>
  <c r="AR368" i="89"/>
  <c r="AP368" i="89"/>
  <c r="AN368" i="89"/>
  <c r="AL368" i="89"/>
  <c r="AJ368" i="89"/>
  <c r="AH368" i="89"/>
  <c r="AF368" i="89"/>
  <c r="AD368" i="89"/>
  <c r="AB368" i="89"/>
  <c r="Z368" i="89"/>
  <c r="X368" i="89"/>
  <c r="V368" i="89"/>
  <c r="T368" i="89"/>
  <c r="R368" i="89"/>
  <c r="P368" i="89"/>
  <c r="CB368" i="89" s="1"/>
  <c r="N368" i="89"/>
  <c r="BX368" i="89" s="1"/>
  <c r="L368" i="89"/>
  <c r="BT368" i="89" s="1"/>
  <c r="BB367" i="89"/>
  <c r="BC367" i="89" s="1"/>
  <c r="AZ367" i="89"/>
  <c r="AX367" i="89"/>
  <c r="AV367" i="89"/>
  <c r="AT367" i="89"/>
  <c r="AR367" i="89"/>
  <c r="AP367" i="89"/>
  <c r="AN367" i="89"/>
  <c r="AL367" i="89"/>
  <c r="AJ367" i="89"/>
  <c r="AH367" i="89"/>
  <c r="AF367" i="89"/>
  <c r="AD367" i="89"/>
  <c r="AB367" i="89"/>
  <c r="Z367" i="89"/>
  <c r="X367" i="89"/>
  <c r="V367" i="89"/>
  <c r="T367" i="89"/>
  <c r="R367" i="89"/>
  <c r="P367" i="89"/>
  <c r="CB367" i="89" s="1"/>
  <c r="N367" i="89"/>
  <c r="BX367" i="89" s="1"/>
  <c r="L367" i="89"/>
  <c r="BT367" i="89" s="1"/>
  <c r="BB366" i="89"/>
  <c r="BC366" i="89" s="1"/>
  <c r="AZ366" i="89"/>
  <c r="AX366" i="89"/>
  <c r="AV366" i="89"/>
  <c r="AT366" i="89"/>
  <c r="AR366" i="89"/>
  <c r="AP366" i="89"/>
  <c r="AN366" i="89"/>
  <c r="AL366" i="89"/>
  <c r="AJ366" i="89"/>
  <c r="AH366" i="89"/>
  <c r="AF366" i="89"/>
  <c r="AD366" i="89"/>
  <c r="AB366" i="89"/>
  <c r="Z366" i="89"/>
  <c r="X366" i="89"/>
  <c r="V366" i="89"/>
  <c r="T366" i="89"/>
  <c r="R366" i="89"/>
  <c r="P366" i="89"/>
  <c r="CB366" i="89" s="1"/>
  <c r="N366" i="89"/>
  <c r="BX366" i="89" s="1"/>
  <c r="L366" i="89"/>
  <c r="BT366" i="89" s="1"/>
  <c r="BB365" i="89"/>
  <c r="BC365" i="89" s="1"/>
  <c r="AZ365" i="89"/>
  <c r="AX365" i="89"/>
  <c r="AV365" i="89"/>
  <c r="AT365" i="89"/>
  <c r="AR365" i="89"/>
  <c r="AP365" i="89"/>
  <c r="AN365" i="89"/>
  <c r="AL365" i="89"/>
  <c r="AJ365" i="89"/>
  <c r="AH365" i="89"/>
  <c r="AF365" i="89"/>
  <c r="AD365" i="89"/>
  <c r="AB365" i="89"/>
  <c r="Z365" i="89"/>
  <c r="X365" i="89"/>
  <c r="V365" i="89"/>
  <c r="T365" i="89"/>
  <c r="R365" i="89"/>
  <c r="P365" i="89"/>
  <c r="CB365" i="89" s="1"/>
  <c r="N365" i="89"/>
  <c r="BX365" i="89" s="1"/>
  <c r="L365" i="89"/>
  <c r="BT365" i="89" s="1"/>
  <c r="BB364" i="89"/>
  <c r="BC364" i="89" s="1"/>
  <c r="AZ364" i="89"/>
  <c r="AX364" i="89"/>
  <c r="AV364" i="89"/>
  <c r="AT364" i="89"/>
  <c r="AR364" i="89"/>
  <c r="AP364" i="89"/>
  <c r="AN364" i="89"/>
  <c r="AL364" i="89"/>
  <c r="AJ364" i="89"/>
  <c r="AH364" i="89"/>
  <c r="AF364" i="89"/>
  <c r="AD364" i="89"/>
  <c r="AB364" i="89"/>
  <c r="Z364" i="89"/>
  <c r="X364" i="89"/>
  <c r="V364" i="89"/>
  <c r="T364" i="89"/>
  <c r="R364" i="89"/>
  <c r="P364" i="89"/>
  <c r="CB364" i="89" s="1"/>
  <c r="N364" i="89"/>
  <c r="BX364" i="89" s="1"/>
  <c r="L364" i="89"/>
  <c r="BT364" i="89" s="1"/>
  <c r="BB363" i="89"/>
  <c r="BC363" i="89" s="1"/>
  <c r="AZ363" i="89"/>
  <c r="AX363" i="89"/>
  <c r="AV363" i="89"/>
  <c r="AT363" i="89"/>
  <c r="AR363" i="89"/>
  <c r="AP363" i="89"/>
  <c r="AN363" i="89"/>
  <c r="AL363" i="89"/>
  <c r="AJ363" i="89"/>
  <c r="AH363" i="89"/>
  <c r="AF363" i="89"/>
  <c r="AD363" i="89"/>
  <c r="AB363" i="89"/>
  <c r="Z363" i="89"/>
  <c r="X363" i="89"/>
  <c r="V363" i="89"/>
  <c r="T363" i="89"/>
  <c r="R363" i="89"/>
  <c r="P363" i="89"/>
  <c r="CB363" i="89" s="1"/>
  <c r="N363" i="89"/>
  <c r="BX363" i="89" s="1"/>
  <c r="L363" i="89"/>
  <c r="BT363" i="89" s="1"/>
  <c r="BB362" i="89"/>
  <c r="BC362" i="89" s="1"/>
  <c r="AZ362" i="89"/>
  <c r="AX362" i="89"/>
  <c r="AV362" i="89"/>
  <c r="AT362" i="89"/>
  <c r="AR362" i="89"/>
  <c r="AP362" i="89"/>
  <c r="AN362" i="89"/>
  <c r="AL362" i="89"/>
  <c r="AJ362" i="89"/>
  <c r="AH362" i="89"/>
  <c r="AF362" i="89"/>
  <c r="AD362" i="89"/>
  <c r="AB362" i="89"/>
  <c r="Z362" i="89"/>
  <c r="X362" i="89"/>
  <c r="V362" i="89"/>
  <c r="T362" i="89"/>
  <c r="R362" i="89"/>
  <c r="P362" i="89"/>
  <c r="CB362" i="89" s="1"/>
  <c r="N362" i="89"/>
  <c r="BX362" i="89" s="1"/>
  <c r="L362" i="89"/>
  <c r="BT362" i="89" s="1"/>
  <c r="BB361" i="89"/>
  <c r="BC361" i="89" s="1"/>
  <c r="AZ361" i="89"/>
  <c r="AX361" i="89"/>
  <c r="AV361" i="89"/>
  <c r="AT361" i="89"/>
  <c r="AR361" i="89"/>
  <c r="AP361" i="89"/>
  <c r="AN361" i="89"/>
  <c r="AL361" i="89"/>
  <c r="AJ361" i="89"/>
  <c r="AH361" i="89"/>
  <c r="AF361" i="89"/>
  <c r="AD361" i="89"/>
  <c r="AB361" i="89"/>
  <c r="Z361" i="89"/>
  <c r="X361" i="89"/>
  <c r="V361" i="89"/>
  <c r="T361" i="89"/>
  <c r="R361" i="89"/>
  <c r="P361" i="89"/>
  <c r="CB361" i="89" s="1"/>
  <c r="N361" i="89"/>
  <c r="BX361" i="89" s="1"/>
  <c r="L361" i="89"/>
  <c r="BT361" i="89" s="1"/>
  <c r="BB360" i="89"/>
  <c r="BC360" i="89" s="1"/>
  <c r="AZ360" i="89"/>
  <c r="AX360" i="89"/>
  <c r="AV360" i="89"/>
  <c r="AT360" i="89"/>
  <c r="AR360" i="89"/>
  <c r="AP360" i="89"/>
  <c r="AN360" i="89"/>
  <c r="AL360" i="89"/>
  <c r="AJ360" i="89"/>
  <c r="AH360" i="89"/>
  <c r="AF360" i="89"/>
  <c r="AD360" i="89"/>
  <c r="AB360" i="89"/>
  <c r="Z360" i="89"/>
  <c r="X360" i="89"/>
  <c r="V360" i="89"/>
  <c r="T360" i="89"/>
  <c r="R360" i="89"/>
  <c r="P360" i="89"/>
  <c r="CB360" i="89" s="1"/>
  <c r="N360" i="89"/>
  <c r="BX360" i="89" s="1"/>
  <c r="L360" i="89"/>
  <c r="BT360" i="89" s="1"/>
  <c r="BB359" i="89"/>
  <c r="BC359" i="89" s="1"/>
  <c r="AZ359" i="89"/>
  <c r="AX359" i="89"/>
  <c r="AV359" i="89"/>
  <c r="AT359" i="89"/>
  <c r="AR359" i="89"/>
  <c r="AP359" i="89"/>
  <c r="AN359" i="89"/>
  <c r="AL359" i="89"/>
  <c r="AJ359" i="89"/>
  <c r="AH359" i="89"/>
  <c r="AF359" i="89"/>
  <c r="AD359" i="89"/>
  <c r="AB359" i="89"/>
  <c r="Z359" i="89"/>
  <c r="X359" i="89"/>
  <c r="V359" i="89"/>
  <c r="T359" i="89"/>
  <c r="R359" i="89"/>
  <c r="P359" i="89"/>
  <c r="CB359" i="89" s="1"/>
  <c r="N359" i="89"/>
  <c r="BX359" i="89" s="1"/>
  <c r="L359" i="89"/>
  <c r="BT359" i="89" s="1"/>
  <c r="BB357" i="89"/>
  <c r="BC357" i="89" s="1"/>
  <c r="AZ357" i="89"/>
  <c r="AX357" i="89"/>
  <c r="AV357" i="89"/>
  <c r="AT357" i="89"/>
  <c r="AR357" i="89"/>
  <c r="AP357" i="89"/>
  <c r="AN357" i="89"/>
  <c r="AL357" i="89"/>
  <c r="AJ357" i="89"/>
  <c r="AH357" i="89"/>
  <c r="AF357" i="89"/>
  <c r="AD357" i="89"/>
  <c r="AB357" i="89"/>
  <c r="Z357" i="89"/>
  <c r="X357" i="89"/>
  <c r="V357" i="89"/>
  <c r="T357" i="89"/>
  <c r="R357" i="89"/>
  <c r="P357" i="89"/>
  <c r="CB357" i="89" s="1"/>
  <c r="N357" i="89"/>
  <c r="BX357" i="89" s="1"/>
  <c r="L357" i="89"/>
  <c r="BT357" i="89" s="1"/>
  <c r="BB356" i="89"/>
  <c r="BC356" i="89" s="1"/>
  <c r="AZ356" i="89"/>
  <c r="AX356" i="89"/>
  <c r="AV356" i="89"/>
  <c r="AT356" i="89"/>
  <c r="AR356" i="89"/>
  <c r="AP356" i="89"/>
  <c r="AN356" i="89"/>
  <c r="AL356" i="89"/>
  <c r="AJ356" i="89"/>
  <c r="AH356" i="89"/>
  <c r="AF356" i="89"/>
  <c r="AD356" i="89"/>
  <c r="AB356" i="89"/>
  <c r="Z356" i="89"/>
  <c r="X356" i="89"/>
  <c r="V356" i="89"/>
  <c r="T356" i="89"/>
  <c r="R356" i="89"/>
  <c r="P356" i="89"/>
  <c r="CB356" i="89" s="1"/>
  <c r="N356" i="89"/>
  <c r="BX356" i="89" s="1"/>
  <c r="L356" i="89"/>
  <c r="BT356" i="89" s="1"/>
  <c r="BB355" i="89"/>
  <c r="BC355" i="89" s="1"/>
  <c r="AZ355" i="89"/>
  <c r="AX355" i="89"/>
  <c r="AV355" i="89"/>
  <c r="AT355" i="89"/>
  <c r="AR355" i="89"/>
  <c r="AP355" i="89"/>
  <c r="AN355" i="89"/>
  <c r="AL355" i="89"/>
  <c r="AJ355" i="89"/>
  <c r="AH355" i="89"/>
  <c r="AF355" i="89"/>
  <c r="AD355" i="89"/>
  <c r="AB355" i="89"/>
  <c r="Z355" i="89"/>
  <c r="X355" i="89"/>
  <c r="V355" i="89"/>
  <c r="T355" i="89"/>
  <c r="R355" i="89"/>
  <c r="P355" i="89"/>
  <c r="CB355" i="89" s="1"/>
  <c r="N355" i="89"/>
  <c r="BX355" i="89" s="1"/>
  <c r="L355" i="89"/>
  <c r="BT355" i="89" s="1"/>
  <c r="BB354" i="89"/>
  <c r="BC354" i="89" s="1"/>
  <c r="AZ354" i="89"/>
  <c r="AX354" i="89"/>
  <c r="AV354" i="89"/>
  <c r="AT354" i="89"/>
  <c r="AR354" i="89"/>
  <c r="AP354" i="89"/>
  <c r="AN354" i="89"/>
  <c r="AL354" i="89"/>
  <c r="AJ354" i="89"/>
  <c r="AH354" i="89"/>
  <c r="AF354" i="89"/>
  <c r="AD354" i="89"/>
  <c r="AB354" i="89"/>
  <c r="Z354" i="89"/>
  <c r="X354" i="89"/>
  <c r="V354" i="89"/>
  <c r="T354" i="89"/>
  <c r="R354" i="89"/>
  <c r="P354" i="89"/>
  <c r="CB354" i="89" s="1"/>
  <c r="N354" i="89"/>
  <c r="BX354" i="89" s="1"/>
  <c r="L354" i="89"/>
  <c r="BT354" i="89" s="1"/>
  <c r="BB353" i="89"/>
  <c r="BC353" i="89" s="1"/>
  <c r="AZ353" i="89"/>
  <c r="AX353" i="89"/>
  <c r="AV353" i="89"/>
  <c r="AT353" i="89"/>
  <c r="AR353" i="89"/>
  <c r="AP353" i="89"/>
  <c r="AN353" i="89"/>
  <c r="AL353" i="89"/>
  <c r="AJ353" i="89"/>
  <c r="AH353" i="89"/>
  <c r="AF353" i="89"/>
  <c r="AD353" i="89"/>
  <c r="AB353" i="89"/>
  <c r="Z353" i="89"/>
  <c r="X353" i="89"/>
  <c r="V353" i="89"/>
  <c r="T353" i="89"/>
  <c r="R353" i="89"/>
  <c r="P353" i="89"/>
  <c r="CB353" i="89" s="1"/>
  <c r="N353" i="89"/>
  <c r="BX353" i="89" s="1"/>
  <c r="L353" i="89"/>
  <c r="BT353" i="89" s="1"/>
  <c r="BB352" i="89"/>
  <c r="BC352" i="89" s="1"/>
  <c r="AZ352" i="89"/>
  <c r="AX352" i="89"/>
  <c r="AV352" i="89"/>
  <c r="AT352" i="89"/>
  <c r="AR352" i="89"/>
  <c r="AP352" i="89"/>
  <c r="AN352" i="89"/>
  <c r="AL352" i="89"/>
  <c r="AJ352" i="89"/>
  <c r="AH352" i="89"/>
  <c r="AF352" i="89"/>
  <c r="AD352" i="89"/>
  <c r="AB352" i="89"/>
  <c r="Z352" i="89"/>
  <c r="X352" i="89"/>
  <c r="V352" i="89"/>
  <c r="T352" i="89"/>
  <c r="R352" i="89"/>
  <c r="P352" i="89"/>
  <c r="CB352" i="89" s="1"/>
  <c r="N352" i="89"/>
  <c r="BX352" i="89" s="1"/>
  <c r="L352" i="89"/>
  <c r="BT352" i="89" s="1"/>
  <c r="BB351" i="89"/>
  <c r="BC351" i="89" s="1"/>
  <c r="AZ351" i="89"/>
  <c r="AX351" i="89"/>
  <c r="AV351" i="89"/>
  <c r="AT351" i="89"/>
  <c r="AR351" i="89"/>
  <c r="AP351" i="89"/>
  <c r="AN351" i="89"/>
  <c r="AL351" i="89"/>
  <c r="AJ351" i="89"/>
  <c r="AH351" i="89"/>
  <c r="AF351" i="89"/>
  <c r="AD351" i="89"/>
  <c r="AB351" i="89"/>
  <c r="Z351" i="89"/>
  <c r="X351" i="89"/>
  <c r="V351" i="89"/>
  <c r="T351" i="89"/>
  <c r="R351" i="89"/>
  <c r="P351" i="89"/>
  <c r="CB351" i="89" s="1"/>
  <c r="N351" i="89"/>
  <c r="BX351" i="89" s="1"/>
  <c r="L351" i="89"/>
  <c r="BT351" i="89" s="1"/>
  <c r="BB350" i="89"/>
  <c r="BC350" i="89" s="1"/>
  <c r="AZ350" i="89"/>
  <c r="AX350" i="89"/>
  <c r="AV350" i="89"/>
  <c r="AT350" i="89"/>
  <c r="AR350" i="89"/>
  <c r="AP350" i="89"/>
  <c r="AN350" i="89"/>
  <c r="AL350" i="89"/>
  <c r="AJ350" i="89"/>
  <c r="AH350" i="89"/>
  <c r="AF350" i="89"/>
  <c r="AD350" i="89"/>
  <c r="AB350" i="89"/>
  <c r="Z350" i="89"/>
  <c r="X350" i="89"/>
  <c r="V350" i="89"/>
  <c r="T350" i="89"/>
  <c r="R350" i="89"/>
  <c r="P350" i="89"/>
  <c r="CB350" i="89" s="1"/>
  <c r="N350" i="89"/>
  <c r="BX350" i="89" s="1"/>
  <c r="L350" i="89"/>
  <c r="BT350" i="89" s="1"/>
  <c r="BB349" i="89"/>
  <c r="BC349" i="89" s="1"/>
  <c r="AZ349" i="89"/>
  <c r="AX349" i="89"/>
  <c r="AV349" i="89"/>
  <c r="AT349" i="89"/>
  <c r="AR349" i="89"/>
  <c r="AP349" i="89"/>
  <c r="AN349" i="89"/>
  <c r="AL349" i="89"/>
  <c r="AJ349" i="89"/>
  <c r="AH349" i="89"/>
  <c r="AF349" i="89"/>
  <c r="AD349" i="89"/>
  <c r="AB349" i="89"/>
  <c r="Z349" i="89"/>
  <c r="X349" i="89"/>
  <c r="V349" i="89"/>
  <c r="T349" i="89"/>
  <c r="R349" i="89"/>
  <c r="P349" i="89"/>
  <c r="CB349" i="89" s="1"/>
  <c r="N349" i="89"/>
  <c r="BX349" i="89" s="1"/>
  <c r="L349" i="89"/>
  <c r="BT349" i="89" s="1"/>
  <c r="BB348" i="89"/>
  <c r="BC348" i="89" s="1"/>
  <c r="AZ348" i="89"/>
  <c r="AX348" i="89"/>
  <c r="AV348" i="89"/>
  <c r="AT348" i="89"/>
  <c r="AR348" i="89"/>
  <c r="AP348" i="89"/>
  <c r="AN348" i="89"/>
  <c r="AL348" i="89"/>
  <c r="AJ348" i="89"/>
  <c r="AH348" i="89"/>
  <c r="AF348" i="89"/>
  <c r="AD348" i="89"/>
  <c r="AB348" i="89"/>
  <c r="Z348" i="89"/>
  <c r="X348" i="89"/>
  <c r="V348" i="89"/>
  <c r="T348" i="89"/>
  <c r="R348" i="89"/>
  <c r="P348" i="89"/>
  <c r="CB348" i="89" s="1"/>
  <c r="N348" i="89"/>
  <c r="BX348" i="89" s="1"/>
  <c r="L348" i="89"/>
  <c r="BT348" i="89" s="1"/>
  <c r="BB347" i="89"/>
  <c r="BC347" i="89" s="1"/>
  <c r="AZ347" i="89"/>
  <c r="AX347" i="89"/>
  <c r="AV347" i="89"/>
  <c r="AT347" i="89"/>
  <c r="AR347" i="89"/>
  <c r="AP347" i="89"/>
  <c r="AN347" i="89"/>
  <c r="AL347" i="89"/>
  <c r="AJ347" i="89"/>
  <c r="AH347" i="89"/>
  <c r="AF347" i="89"/>
  <c r="AD347" i="89"/>
  <c r="AB347" i="89"/>
  <c r="Z347" i="89"/>
  <c r="X347" i="89"/>
  <c r="V347" i="89"/>
  <c r="T347" i="89"/>
  <c r="R347" i="89"/>
  <c r="P347" i="89"/>
  <c r="CB347" i="89" s="1"/>
  <c r="N347" i="89"/>
  <c r="BX347" i="89" s="1"/>
  <c r="L347" i="89"/>
  <c r="BT347" i="89" s="1"/>
  <c r="BB346" i="89"/>
  <c r="BC346" i="89" s="1"/>
  <c r="AZ346" i="89"/>
  <c r="AX346" i="89"/>
  <c r="AV346" i="89"/>
  <c r="AT346" i="89"/>
  <c r="AR346" i="89"/>
  <c r="AP346" i="89"/>
  <c r="AN346" i="89"/>
  <c r="AL346" i="89"/>
  <c r="AJ346" i="89"/>
  <c r="AH346" i="89"/>
  <c r="AF346" i="89"/>
  <c r="AD346" i="89"/>
  <c r="AB346" i="89"/>
  <c r="Z346" i="89"/>
  <c r="X346" i="89"/>
  <c r="V346" i="89"/>
  <c r="T346" i="89"/>
  <c r="R346" i="89"/>
  <c r="P346" i="89"/>
  <c r="CB346" i="89" s="1"/>
  <c r="N346" i="89"/>
  <c r="BX346" i="89" s="1"/>
  <c r="L346" i="89"/>
  <c r="BT346" i="89" s="1"/>
  <c r="BB345" i="89"/>
  <c r="BC345" i="89" s="1"/>
  <c r="AZ345" i="89"/>
  <c r="AX345" i="89"/>
  <c r="AV345" i="89"/>
  <c r="AT345" i="89"/>
  <c r="AR345" i="89"/>
  <c r="AP345" i="89"/>
  <c r="AN345" i="89"/>
  <c r="AL345" i="89"/>
  <c r="AJ345" i="89"/>
  <c r="AH345" i="89"/>
  <c r="AF345" i="89"/>
  <c r="AD345" i="89"/>
  <c r="AB345" i="89"/>
  <c r="Z345" i="89"/>
  <c r="X345" i="89"/>
  <c r="V345" i="89"/>
  <c r="T345" i="89"/>
  <c r="R345" i="89"/>
  <c r="P345" i="89"/>
  <c r="CB345" i="89" s="1"/>
  <c r="N345" i="89"/>
  <c r="BX345" i="89" s="1"/>
  <c r="L345" i="89"/>
  <c r="BT345" i="89" s="1"/>
  <c r="BB344" i="89"/>
  <c r="BC344" i="89" s="1"/>
  <c r="AZ344" i="89"/>
  <c r="AX344" i="89"/>
  <c r="AV344" i="89"/>
  <c r="AT344" i="89"/>
  <c r="AR344" i="89"/>
  <c r="AP344" i="89"/>
  <c r="AN344" i="89"/>
  <c r="AL344" i="89"/>
  <c r="AJ344" i="89"/>
  <c r="AH344" i="89"/>
  <c r="AF344" i="89"/>
  <c r="AD344" i="89"/>
  <c r="AB344" i="89"/>
  <c r="Z344" i="89"/>
  <c r="X344" i="89"/>
  <c r="V344" i="89"/>
  <c r="T344" i="89"/>
  <c r="R344" i="89"/>
  <c r="P344" i="89"/>
  <c r="CB344" i="89" s="1"/>
  <c r="N344" i="89"/>
  <c r="BX344" i="89" s="1"/>
  <c r="L344" i="89"/>
  <c r="BT344" i="89" s="1"/>
  <c r="BB343" i="89"/>
  <c r="BC343" i="89" s="1"/>
  <c r="AZ343" i="89"/>
  <c r="AX343" i="89"/>
  <c r="AV343" i="89"/>
  <c r="AT343" i="89"/>
  <c r="AR343" i="89"/>
  <c r="AP343" i="89"/>
  <c r="AN343" i="89"/>
  <c r="AL343" i="89"/>
  <c r="AJ343" i="89"/>
  <c r="AH343" i="89"/>
  <c r="AF343" i="89"/>
  <c r="AD343" i="89"/>
  <c r="AB343" i="89"/>
  <c r="Z343" i="89"/>
  <c r="X343" i="89"/>
  <c r="V343" i="89"/>
  <c r="T343" i="89"/>
  <c r="R343" i="89"/>
  <c r="P343" i="89"/>
  <c r="CB343" i="89" s="1"/>
  <c r="N343" i="89"/>
  <c r="BX343" i="89" s="1"/>
  <c r="L343" i="89"/>
  <c r="BT343" i="89" s="1"/>
  <c r="BB342" i="89"/>
  <c r="BC342" i="89" s="1"/>
  <c r="AZ342" i="89"/>
  <c r="AX342" i="89"/>
  <c r="AV342" i="89"/>
  <c r="AT342" i="89"/>
  <c r="AR342" i="89"/>
  <c r="AP342" i="89"/>
  <c r="AN342" i="89"/>
  <c r="AL342" i="89"/>
  <c r="AJ342" i="89"/>
  <c r="AH342" i="89"/>
  <c r="AF342" i="89"/>
  <c r="AD342" i="89"/>
  <c r="AB342" i="89"/>
  <c r="Z342" i="89"/>
  <c r="X342" i="89"/>
  <c r="V342" i="89"/>
  <c r="T342" i="89"/>
  <c r="R342" i="89"/>
  <c r="P342" i="89"/>
  <c r="CB342" i="89" s="1"/>
  <c r="N342" i="89"/>
  <c r="BX342" i="89" s="1"/>
  <c r="L342" i="89"/>
  <c r="BT342" i="89" s="1"/>
  <c r="BB341" i="89"/>
  <c r="BC341" i="89" s="1"/>
  <c r="AZ341" i="89"/>
  <c r="AX341" i="89"/>
  <c r="AV341" i="89"/>
  <c r="AT341" i="89"/>
  <c r="AR341" i="89"/>
  <c r="AP341" i="89"/>
  <c r="AN341" i="89"/>
  <c r="AL341" i="89"/>
  <c r="AJ341" i="89"/>
  <c r="AH341" i="89"/>
  <c r="AF341" i="89"/>
  <c r="AD341" i="89"/>
  <c r="AB341" i="89"/>
  <c r="Z341" i="89"/>
  <c r="X341" i="89"/>
  <c r="V341" i="89"/>
  <c r="T341" i="89"/>
  <c r="R341" i="89"/>
  <c r="P341" i="89"/>
  <c r="CB341" i="89" s="1"/>
  <c r="N341" i="89"/>
  <c r="BX341" i="89" s="1"/>
  <c r="L341" i="89"/>
  <c r="BT341" i="89" s="1"/>
  <c r="BB340" i="89"/>
  <c r="BC340" i="89" s="1"/>
  <c r="AZ340" i="89"/>
  <c r="AX340" i="89"/>
  <c r="AV340" i="89"/>
  <c r="AT340" i="89"/>
  <c r="AR340" i="89"/>
  <c r="AP340" i="89"/>
  <c r="AN340" i="89"/>
  <c r="AL340" i="89"/>
  <c r="AJ340" i="89"/>
  <c r="AH340" i="89"/>
  <c r="AF340" i="89"/>
  <c r="AD340" i="89"/>
  <c r="AB340" i="89"/>
  <c r="Z340" i="89"/>
  <c r="X340" i="89"/>
  <c r="V340" i="89"/>
  <c r="T340" i="89"/>
  <c r="R340" i="89"/>
  <c r="P340" i="89"/>
  <c r="CB340" i="89" s="1"/>
  <c r="N340" i="89"/>
  <c r="BX340" i="89" s="1"/>
  <c r="L340" i="89"/>
  <c r="BT340" i="89" s="1"/>
  <c r="BB339" i="89"/>
  <c r="AZ339" i="89"/>
  <c r="AX339" i="89"/>
  <c r="AV339" i="89"/>
  <c r="AT339" i="89"/>
  <c r="AR339" i="89"/>
  <c r="AP339" i="89"/>
  <c r="AN339" i="89"/>
  <c r="AL339" i="89"/>
  <c r="AJ339" i="89"/>
  <c r="AH339" i="89"/>
  <c r="AF339" i="89"/>
  <c r="AD339" i="89"/>
  <c r="AB339" i="89"/>
  <c r="Z339" i="89"/>
  <c r="X339" i="89"/>
  <c r="V339" i="89"/>
  <c r="T339" i="89"/>
  <c r="R339" i="89"/>
  <c r="BZ339" i="89" s="1"/>
  <c r="P339" i="89"/>
  <c r="N339" i="89"/>
  <c r="BX339" i="89" s="1"/>
  <c r="L339" i="89"/>
  <c r="BT339" i="89" s="1"/>
  <c r="J339" i="89"/>
  <c r="BP339" i="89" s="1"/>
  <c r="BP373" i="89" s="1"/>
  <c r="H339" i="89"/>
  <c r="F339" i="89"/>
  <c r="BH339" i="89" s="1"/>
  <c r="BH373" i="89" s="1"/>
  <c r="AY332" i="89"/>
  <c r="AW332" i="89"/>
  <c r="AU332" i="89"/>
  <c r="AS332" i="89"/>
  <c r="AQ332" i="89"/>
  <c r="AO332" i="89"/>
  <c r="AM332" i="89"/>
  <c r="AK332" i="89"/>
  <c r="AI332" i="89"/>
  <c r="AG332" i="89"/>
  <c r="AE332" i="89"/>
  <c r="AC332" i="89"/>
  <c r="AA332" i="89"/>
  <c r="Y332" i="89"/>
  <c r="W332" i="89"/>
  <c r="U332" i="89"/>
  <c r="S332" i="89"/>
  <c r="Q332" i="89"/>
  <c r="O332" i="89"/>
  <c r="M332" i="89"/>
  <c r="K332" i="89"/>
  <c r="I332" i="89"/>
  <c r="G332" i="89"/>
  <c r="E332" i="89"/>
  <c r="BB329" i="89"/>
  <c r="BC329" i="89" s="1"/>
  <c r="AZ329" i="89"/>
  <c r="AX329" i="89"/>
  <c r="AV329" i="89"/>
  <c r="AT329" i="89"/>
  <c r="AR329" i="89"/>
  <c r="AP329" i="89"/>
  <c r="AN329" i="89"/>
  <c r="AL329" i="89"/>
  <c r="AJ329" i="89"/>
  <c r="AH329" i="89"/>
  <c r="AF329" i="89"/>
  <c r="AD329" i="89"/>
  <c r="AB329" i="89"/>
  <c r="Z329" i="89"/>
  <c r="X329" i="89"/>
  <c r="V329" i="89"/>
  <c r="T329" i="89"/>
  <c r="R329" i="89"/>
  <c r="P329" i="89"/>
  <c r="CB329" i="89" s="1"/>
  <c r="N329" i="89"/>
  <c r="BX329" i="89" s="1"/>
  <c r="L329" i="89"/>
  <c r="BT329" i="89" s="1"/>
  <c r="F329" i="89"/>
  <c r="BH329" i="89" s="1"/>
  <c r="BB328" i="89"/>
  <c r="BC328" i="89" s="1"/>
  <c r="AZ328" i="89"/>
  <c r="AX328" i="89"/>
  <c r="AV328" i="89"/>
  <c r="AT328" i="89"/>
  <c r="AR328" i="89"/>
  <c r="AP328" i="89"/>
  <c r="AN328" i="89"/>
  <c r="AL328" i="89"/>
  <c r="AJ328" i="89"/>
  <c r="AH328" i="89"/>
  <c r="AF328" i="89"/>
  <c r="AD328" i="89"/>
  <c r="AB328" i="89"/>
  <c r="Z328" i="89"/>
  <c r="X328" i="89"/>
  <c r="V328" i="89"/>
  <c r="T328" i="89"/>
  <c r="R328" i="89"/>
  <c r="P328" i="89"/>
  <c r="CB328" i="89" s="1"/>
  <c r="N328" i="89"/>
  <c r="BX328" i="89" s="1"/>
  <c r="L328" i="89"/>
  <c r="BT328" i="89" s="1"/>
  <c r="F328" i="89"/>
  <c r="BH328" i="89" s="1"/>
  <c r="BB327" i="89"/>
  <c r="BC327" i="89" s="1"/>
  <c r="AZ327" i="89"/>
  <c r="AX327" i="89"/>
  <c r="AV327" i="89"/>
  <c r="AT327" i="89"/>
  <c r="AR327" i="89"/>
  <c r="AP327" i="89"/>
  <c r="AN327" i="89"/>
  <c r="AL327" i="89"/>
  <c r="AJ327" i="89"/>
  <c r="AH327" i="89"/>
  <c r="AF327" i="89"/>
  <c r="AD327" i="89"/>
  <c r="AB327" i="89"/>
  <c r="Z327" i="89"/>
  <c r="X327" i="89"/>
  <c r="V327" i="89"/>
  <c r="T327" i="89"/>
  <c r="R327" i="89"/>
  <c r="P327" i="89"/>
  <c r="CB327" i="89" s="1"/>
  <c r="N327" i="89"/>
  <c r="BX327" i="89" s="1"/>
  <c r="L327" i="89"/>
  <c r="BT327" i="89" s="1"/>
  <c r="F327" i="89"/>
  <c r="BH327" i="89" s="1"/>
  <c r="BB326" i="89"/>
  <c r="BC326" i="89" s="1"/>
  <c r="AZ326" i="89"/>
  <c r="AX326" i="89"/>
  <c r="AV326" i="89"/>
  <c r="AT326" i="89"/>
  <c r="AR326" i="89"/>
  <c r="AP326" i="89"/>
  <c r="AN326" i="89"/>
  <c r="AL326" i="89"/>
  <c r="AJ326" i="89"/>
  <c r="AH326" i="89"/>
  <c r="AF326" i="89"/>
  <c r="AD326" i="89"/>
  <c r="AB326" i="89"/>
  <c r="Z326" i="89"/>
  <c r="X326" i="89"/>
  <c r="V326" i="89"/>
  <c r="T326" i="89"/>
  <c r="R326" i="89"/>
  <c r="P326" i="89"/>
  <c r="CB326" i="89" s="1"/>
  <c r="N326" i="89"/>
  <c r="BX326" i="89" s="1"/>
  <c r="L326" i="89"/>
  <c r="BT326" i="89" s="1"/>
  <c r="F326" i="89"/>
  <c r="BH326" i="89" s="1"/>
  <c r="BB325" i="89"/>
  <c r="BC325" i="89" s="1"/>
  <c r="AZ325" i="89"/>
  <c r="AX325" i="89"/>
  <c r="AV325" i="89"/>
  <c r="AT325" i="89"/>
  <c r="AR325" i="89"/>
  <c r="AP325" i="89"/>
  <c r="AN325" i="89"/>
  <c r="AL325" i="89"/>
  <c r="AJ325" i="89"/>
  <c r="AH325" i="89"/>
  <c r="AF325" i="89"/>
  <c r="AD325" i="89"/>
  <c r="AB325" i="89"/>
  <c r="Z325" i="89"/>
  <c r="X325" i="89"/>
  <c r="V325" i="89"/>
  <c r="T325" i="89"/>
  <c r="R325" i="89"/>
  <c r="P325" i="89"/>
  <c r="CB325" i="89" s="1"/>
  <c r="N325" i="89"/>
  <c r="BX325" i="89" s="1"/>
  <c r="L325" i="89"/>
  <c r="BT325" i="89" s="1"/>
  <c r="F325" i="89"/>
  <c r="BH325" i="89" s="1"/>
  <c r="BB324" i="89"/>
  <c r="BC324" i="89" s="1"/>
  <c r="AZ324" i="89"/>
  <c r="AX324" i="89"/>
  <c r="AV324" i="89"/>
  <c r="AT324" i="89"/>
  <c r="AR324" i="89"/>
  <c r="AP324" i="89"/>
  <c r="AN324" i="89"/>
  <c r="AL324" i="89"/>
  <c r="AJ324" i="89"/>
  <c r="AH324" i="89"/>
  <c r="AF324" i="89"/>
  <c r="AD324" i="89"/>
  <c r="AB324" i="89"/>
  <c r="Z324" i="89"/>
  <c r="X324" i="89"/>
  <c r="V324" i="89"/>
  <c r="T324" i="89"/>
  <c r="R324" i="89"/>
  <c r="P324" i="89"/>
  <c r="CB324" i="89" s="1"/>
  <c r="N324" i="89"/>
  <c r="BX324" i="89" s="1"/>
  <c r="L324" i="89"/>
  <c r="BT324" i="89" s="1"/>
  <c r="F324" i="89"/>
  <c r="BH324" i="89" s="1"/>
  <c r="BB323" i="89"/>
  <c r="BC323" i="89" s="1"/>
  <c r="AZ323" i="89"/>
  <c r="AX323" i="89"/>
  <c r="AV323" i="89"/>
  <c r="AT323" i="89"/>
  <c r="AR323" i="89"/>
  <c r="AP323" i="89"/>
  <c r="AN323" i="89"/>
  <c r="AL323" i="89"/>
  <c r="AJ323" i="89"/>
  <c r="AH323" i="89"/>
  <c r="AF323" i="89"/>
  <c r="AD323" i="89"/>
  <c r="AB323" i="89"/>
  <c r="Z323" i="89"/>
  <c r="X323" i="89"/>
  <c r="V323" i="89"/>
  <c r="T323" i="89"/>
  <c r="R323" i="89"/>
  <c r="P323" i="89"/>
  <c r="CB323" i="89" s="1"/>
  <c r="N323" i="89"/>
  <c r="BX323" i="89" s="1"/>
  <c r="L323" i="89"/>
  <c r="BT323" i="89" s="1"/>
  <c r="F323" i="89"/>
  <c r="BH323" i="89" s="1"/>
  <c r="BB322" i="89"/>
  <c r="BC322" i="89" s="1"/>
  <c r="AZ322" i="89"/>
  <c r="AX322" i="89"/>
  <c r="AV322" i="89"/>
  <c r="AT322" i="89"/>
  <c r="AR322" i="89"/>
  <c r="AP322" i="89"/>
  <c r="AN322" i="89"/>
  <c r="AL322" i="89"/>
  <c r="AJ322" i="89"/>
  <c r="AH322" i="89"/>
  <c r="AF322" i="89"/>
  <c r="AD322" i="89"/>
  <c r="AB322" i="89"/>
  <c r="Z322" i="89"/>
  <c r="X322" i="89"/>
  <c r="V322" i="89"/>
  <c r="T322" i="89"/>
  <c r="R322" i="89"/>
  <c r="P322" i="89"/>
  <c r="CB322" i="89" s="1"/>
  <c r="N322" i="89"/>
  <c r="BX322" i="89" s="1"/>
  <c r="L322" i="89"/>
  <c r="BT322" i="89" s="1"/>
  <c r="F322" i="89"/>
  <c r="BH322" i="89" s="1"/>
  <c r="BB321" i="89"/>
  <c r="BC321" i="89" s="1"/>
  <c r="AZ321" i="89"/>
  <c r="AX321" i="89"/>
  <c r="AV321" i="89"/>
  <c r="AT321" i="89"/>
  <c r="AR321" i="89"/>
  <c r="AP321" i="89"/>
  <c r="AN321" i="89"/>
  <c r="AL321" i="89"/>
  <c r="AJ321" i="89"/>
  <c r="AH321" i="89"/>
  <c r="AF321" i="89"/>
  <c r="AD321" i="89"/>
  <c r="AB321" i="89"/>
  <c r="Z321" i="89"/>
  <c r="X321" i="89"/>
  <c r="V321" i="89"/>
  <c r="T321" i="89"/>
  <c r="R321" i="89"/>
  <c r="P321" i="89"/>
  <c r="CB321" i="89" s="1"/>
  <c r="N321" i="89"/>
  <c r="BX321" i="89" s="1"/>
  <c r="L321" i="89"/>
  <c r="BT321" i="89" s="1"/>
  <c r="F321" i="89"/>
  <c r="BH321" i="89" s="1"/>
  <c r="BB320" i="89"/>
  <c r="BC320" i="89" s="1"/>
  <c r="AZ320" i="89"/>
  <c r="AX320" i="89"/>
  <c r="AV320" i="89"/>
  <c r="AT320" i="89"/>
  <c r="AR320" i="89"/>
  <c r="AP320" i="89"/>
  <c r="AN320" i="89"/>
  <c r="AL320" i="89"/>
  <c r="AJ320" i="89"/>
  <c r="AH320" i="89"/>
  <c r="AF320" i="89"/>
  <c r="AD320" i="89"/>
  <c r="AB320" i="89"/>
  <c r="Z320" i="89"/>
  <c r="X320" i="89"/>
  <c r="V320" i="89"/>
  <c r="T320" i="89"/>
  <c r="R320" i="89"/>
  <c r="P320" i="89"/>
  <c r="CB320" i="89" s="1"/>
  <c r="N320" i="89"/>
  <c r="BX320" i="89" s="1"/>
  <c r="L320" i="89"/>
  <c r="BT320" i="89" s="1"/>
  <c r="F320" i="89"/>
  <c r="BH320" i="89" s="1"/>
  <c r="BB319" i="89"/>
  <c r="BC319" i="89" s="1"/>
  <c r="AZ319" i="89"/>
  <c r="AX319" i="89"/>
  <c r="AV319" i="89"/>
  <c r="AT319" i="89"/>
  <c r="AR319" i="89"/>
  <c r="AP319" i="89"/>
  <c r="AN319" i="89"/>
  <c r="AL319" i="89"/>
  <c r="AJ319" i="89"/>
  <c r="AH319" i="89"/>
  <c r="AF319" i="89"/>
  <c r="AD319" i="89"/>
  <c r="AB319" i="89"/>
  <c r="Z319" i="89"/>
  <c r="X319" i="89"/>
  <c r="V319" i="89"/>
  <c r="T319" i="89"/>
  <c r="R319" i="89"/>
  <c r="P319" i="89"/>
  <c r="CB319" i="89" s="1"/>
  <c r="N319" i="89"/>
  <c r="BX319" i="89" s="1"/>
  <c r="L319" i="89"/>
  <c r="BT319" i="89" s="1"/>
  <c r="F319" i="89"/>
  <c r="BH319" i="89" s="1"/>
  <c r="BB318" i="89"/>
  <c r="BC318" i="89" s="1"/>
  <c r="AZ318" i="89"/>
  <c r="AX318" i="89"/>
  <c r="AV318" i="89"/>
  <c r="AT318" i="89"/>
  <c r="AR318" i="89"/>
  <c r="AP318" i="89"/>
  <c r="AN318" i="89"/>
  <c r="AL318" i="89"/>
  <c r="AJ318" i="89"/>
  <c r="AH318" i="89"/>
  <c r="AF318" i="89"/>
  <c r="AD318" i="89"/>
  <c r="AB318" i="89"/>
  <c r="Z318" i="89"/>
  <c r="X318" i="89"/>
  <c r="V318" i="89"/>
  <c r="T318" i="89"/>
  <c r="R318" i="89"/>
  <c r="P318" i="89"/>
  <c r="CB318" i="89" s="1"/>
  <c r="N318" i="89"/>
  <c r="BX318" i="89" s="1"/>
  <c r="L318" i="89"/>
  <c r="BT318" i="89" s="1"/>
  <c r="F318" i="89"/>
  <c r="BH318" i="89" s="1"/>
  <c r="BB317" i="89"/>
  <c r="BC317" i="89" s="1"/>
  <c r="AZ317" i="89"/>
  <c r="AX317" i="89"/>
  <c r="AV317" i="89"/>
  <c r="AT317" i="89"/>
  <c r="AR317" i="89"/>
  <c r="AP317" i="89"/>
  <c r="AN317" i="89"/>
  <c r="AL317" i="89"/>
  <c r="AJ317" i="89"/>
  <c r="AH317" i="89"/>
  <c r="AF317" i="89"/>
  <c r="AD317" i="89"/>
  <c r="AB317" i="89"/>
  <c r="Z317" i="89"/>
  <c r="X317" i="89"/>
  <c r="V317" i="89"/>
  <c r="T317" i="89"/>
  <c r="R317" i="89"/>
  <c r="P317" i="89"/>
  <c r="CB317" i="89" s="1"/>
  <c r="N317" i="89"/>
  <c r="BX317" i="89" s="1"/>
  <c r="L317" i="89"/>
  <c r="BT317" i="89" s="1"/>
  <c r="F317" i="89"/>
  <c r="BH317" i="89" s="1"/>
  <c r="BB316" i="89"/>
  <c r="BC316" i="89" s="1"/>
  <c r="AZ316" i="89"/>
  <c r="AX316" i="89"/>
  <c r="AV316" i="89"/>
  <c r="AT316" i="89"/>
  <c r="AR316" i="89"/>
  <c r="AP316" i="89"/>
  <c r="AN316" i="89"/>
  <c r="AL316" i="89"/>
  <c r="AJ316" i="89"/>
  <c r="AH316" i="89"/>
  <c r="AF316" i="89"/>
  <c r="AD316" i="89"/>
  <c r="AB316" i="89"/>
  <c r="Z316" i="89"/>
  <c r="X316" i="89"/>
  <c r="V316" i="89"/>
  <c r="T316" i="89"/>
  <c r="R316" i="89"/>
  <c r="P316" i="89"/>
  <c r="CB316" i="89" s="1"/>
  <c r="N316" i="89"/>
  <c r="BX316" i="89" s="1"/>
  <c r="L316" i="89"/>
  <c r="BT316" i="89" s="1"/>
  <c r="F316" i="89"/>
  <c r="BH316" i="89" s="1"/>
  <c r="BB315" i="89"/>
  <c r="BC315" i="89" s="1"/>
  <c r="AZ315" i="89"/>
  <c r="AX315" i="89"/>
  <c r="AV315" i="89"/>
  <c r="AT315" i="89"/>
  <c r="AR315" i="89"/>
  <c r="AP315" i="89"/>
  <c r="AN315" i="89"/>
  <c r="AL315" i="89"/>
  <c r="AJ315" i="89"/>
  <c r="AH315" i="89"/>
  <c r="AF315" i="89"/>
  <c r="AD315" i="89"/>
  <c r="AB315" i="89"/>
  <c r="Z315" i="89"/>
  <c r="X315" i="89"/>
  <c r="V315" i="89"/>
  <c r="T315" i="89"/>
  <c r="R315" i="89"/>
  <c r="P315" i="89"/>
  <c r="CB315" i="89" s="1"/>
  <c r="N315" i="89"/>
  <c r="BX315" i="89" s="1"/>
  <c r="L315" i="89"/>
  <c r="BT315" i="89" s="1"/>
  <c r="F315" i="89"/>
  <c r="BH315" i="89" s="1"/>
  <c r="BB314" i="89"/>
  <c r="BC314" i="89" s="1"/>
  <c r="AZ314" i="89"/>
  <c r="AX314" i="89"/>
  <c r="AV314" i="89"/>
  <c r="AT314" i="89"/>
  <c r="AR314" i="89"/>
  <c r="AP314" i="89"/>
  <c r="AN314" i="89"/>
  <c r="AL314" i="89"/>
  <c r="AJ314" i="89"/>
  <c r="AH314" i="89"/>
  <c r="AF314" i="89"/>
  <c r="AD314" i="89"/>
  <c r="AB314" i="89"/>
  <c r="Z314" i="89"/>
  <c r="X314" i="89"/>
  <c r="V314" i="89"/>
  <c r="T314" i="89"/>
  <c r="R314" i="89"/>
  <c r="P314" i="89"/>
  <c r="CB314" i="89" s="1"/>
  <c r="N314" i="89"/>
  <c r="BX314" i="89" s="1"/>
  <c r="L314" i="89"/>
  <c r="BT314" i="89" s="1"/>
  <c r="F314" i="89"/>
  <c r="BH314" i="89" s="1"/>
  <c r="BB313" i="89"/>
  <c r="BC313" i="89" s="1"/>
  <c r="AZ313" i="89"/>
  <c r="AX313" i="89"/>
  <c r="AV313" i="89"/>
  <c r="AT313" i="89"/>
  <c r="AR313" i="89"/>
  <c r="AP313" i="89"/>
  <c r="AN313" i="89"/>
  <c r="AL313" i="89"/>
  <c r="AJ313" i="89"/>
  <c r="AH313" i="89"/>
  <c r="AF313" i="89"/>
  <c r="AD313" i="89"/>
  <c r="AB313" i="89"/>
  <c r="Z313" i="89"/>
  <c r="X313" i="89"/>
  <c r="V313" i="89"/>
  <c r="T313" i="89"/>
  <c r="R313" i="89"/>
  <c r="P313" i="89"/>
  <c r="CB313" i="89" s="1"/>
  <c r="N313" i="89"/>
  <c r="BX313" i="89" s="1"/>
  <c r="L313" i="89"/>
  <c r="BT313" i="89" s="1"/>
  <c r="F313" i="89"/>
  <c r="BH313" i="89" s="1"/>
  <c r="BB312" i="89"/>
  <c r="BC312" i="89" s="1"/>
  <c r="AZ312" i="89"/>
  <c r="AX312" i="89"/>
  <c r="AV312" i="89"/>
  <c r="AT312" i="89"/>
  <c r="AR312" i="89"/>
  <c r="AP312" i="89"/>
  <c r="AN312" i="89"/>
  <c r="AL312" i="89"/>
  <c r="AJ312" i="89"/>
  <c r="AH312" i="89"/>
  <c r="AF312" i="89"/>
  <c r="AD312" i="89"/>
  <c r="AB312" i="89"/>
  <c r="Z312" i="89"/>
  <c r="X312" i="89"/>
  <c r="V312" i="89"/>
  <c r="T312" i="89"/>
  <c r="R312" i="89"/>
  <c r="P312" i="89"/>
  <c r="CB312" i="89" s="1"/>
  <c r="N312" i="89"/>
  <c r="BX312" i="89" s="1"/>
  <c r="L312" i="89"/>
  <c r="BT312" i="89" s="1"/>
  <c r="F312" i="89"/>
  <c r="BH312" i="89" s="1"/>
  <c r="BB311" i="89"/>
  <c r="BC311" i="89" s="1"/>
  <c r="AZ311" i="89"/>
  <c r="AX311" i="89"/>
  <c r="AV311" i="89"/>
  <c r="AT311" i="89"/>
  <c r="AR311" i="89"/>
  <c r="AP311" i="89"/>
  <c r="AN311" i="89"/>
  <c r="AL311" i="89"/>
  <c r="AJ311" i="89"/>
  <c r="AH311" i="89"/>
  <c r="AF311" i="89"/>
  <c r="AD311" i="89"/>
  <c r="AB311" i="89"/>
  <c r="Z311" i="89"/>
  <c r="X311" i="89"/>
  <c r="V311" i="89"/>
  <c r="T311" i="89"/>
  <c r="R311" i="89"/>
  <c r="P311" i="89"/>
  <c r="CB311" i="89" s="1"/>
  <c r="N311" i="89"/>
  <c r="BX311" i="89" s="1"/>
  <c r="L311" i="89"/>
  <c r="BT311" i="89" s="1"/>
  <c r="F311" i="89"/>
  <c r="BH311" i="89" s="1"/>
  <c r="BB309" i="89"/>
  <c r="BC309" i="89" s="1"/>
  <c r="AZ309" i="89"/>
  <c r="AX309" i="89"/>
  <c r="AV309" i="89"/>
  <c r="AT309" i="89"/>
  <c r="AR309" i="89"/>
  <c r="AP309" i="89"/>
  <c r="AN309" i="89"/>
  <c r="AL309" i="89"/>
  <c r="AJ309" i="89"/>
  <c r="AH309" i="89"/>
  <c r="AF309" i="89"/>
  <c r="AD309" i="89"/>
  <c r="AB309" i="89"/>
  <c r="Z309" i="89"/>
  <c r="X309" i="89"/>
  <c r="V309" i="89"/>
  <c r="T309" i="89"/>
  <c r="R309" i="89"/>
  <c r="P309" i="89"/>
  <c r="CB309" i="89" s="1"/>
  <c r="N309" i="89"/>
  <c r="BX309" i="89" s="1"/>
  <c r="L309" i="89"/>
  <c r="BT309" i="89" s="1"/>
  <c r="F309" i="89"/>
  <c r="BH309" i="89" s="1"/>
  <c r="BB310" i="89"/>
  <c r="BC310" i="89" s="1"/>
  <c r="AZ310" i="89"/>
  <c r="AX310" i="89"/>
  <c r="AV310" i="89"/>
  <c r="AT310" i="89"/>
  <c r="AR310" i="89"/>
  <c r="AP310" i="89"/>
  <c r="AN310" i="89"/>
  <c r="AL310" i="89"/>
  <c r="AJ310" i="89"/>
  <c r="AH310" i="89"/>
  <c r="AF310" i="89"/>
  <c r="AD310" i="89"/>
  <c r="AB310" i="89"/>
  <c r="Z310" i="89"/>
  <c r="X310" i="89"/>
  <c r="V310" i="89"/>
  <c r="T310" i="89"/>
  <c r="R310" i="89"/>
  <c r="P310" i="89"/>
  <c r="CB310" i="89" s="1"/>
  <c r="N310" i="89"/>
  <c r="BX310" i="89" s="1"/>
  <c r="L310" i="89"/>
  <c r="BT310" i="89" s="1"/>
  <c r="F310" i="89"/>
  <c r="BH310" i="89" s="1"/>
  <c r="BB305" i="89"/>
  <c r="BC305" i="89" s="1"/>
  <c r="AZ305" i="89"/>
  <c r="AX305" i="89"/>
  <c r="AV305" i="89"/>
  <c r="AT305" i="89"/>
  <c r="AR305" i="89"/>
  <c r="AP305" i="89"/>
  <c r="AN305" i="89"/>
  <c r="AL305" i="89"/>
  <c r="AJ305" i="89"/>
  <c r="AH305" i="89"/>
  <c r="AF305" i="89"/>
  <c r="AD305" i="89"/>
  <c r="AB305" i="89"/>
  <c r="Z305" i="89"/>
  <c r="X305" i="89"/>
  <c r="V305" i="89"/>
  <c r="T305" i="89"/>
  <c r="R305" i="89"/>
  <c r="P305" i="89"/>
  <c r="CB305" i="89" s="1"/>
  <c r="N305" i="89"/>
  <c r="BX305" i="89" s="1"/>
  <c r="L305" i="89"/>
  <c r="BT305" i="89" s="1"/>
  <c r="F305" i="89"/>
  <c r="BH305" i="89" s="1"/>
  <c r="BB303" i="89"/>
  <c r="BC303" i="89" s="1"/>
  <c r="AZ303" i="89"/>
  <c r="AX303" i="89"/>
  <c r="AV303" i="89"/>
  <c r="AT303" i="89"/>
  <c r="AR303" i="89"/>
  <c r="AP303" i="89"/>
  <c r="AN303" i="89"/>
  <c r="AL303" i="89"/>
  <c r="AJ303" i="89"/>
  <c r="AH303" i="89"/>
  <c r="AF303" i="89"/>
  <c r="AD303" i="89"/>
  <c r="AB303" i="89"/>
  <c r="Z303" i="89"/>
  <c r="X303" i="89"/>
  <c r="V303" i="89"/>
  <c r="T303" i="89"/>
  <c r="R303" i="89"/>
  <c r="P303" i="89"/>
  <c r="CB303" i="89" s="1"/>
  <c r="N303" i="89"/>
  <c r="BX303" i="89" s="1"/>
  <c r="L303" i="89"/>
  <c r="BT303" i="89" s="1"/>
  <c r="F303" i="89"/>
  <c r="BH303" i="89" s="1"/>
  <c r="BB302" i="89"/>
  <c r="BC302" i="89" s="1"/>
  <c r="AZ302" i="89"/>
  <c r="AX302" i="89"/>
  <c r="AV302" i="89"/>
  <c r="AT302" i="89"/>
  <c r="AR302" i="89"/>
  <c r="AP302" i="89"/>
  <c r="AN302" i="89"/>
  <c r="AL302" i="89"/>
  <c r="AJ302" i="89"/>
  <c r="AH302" i="89"/>
  <c r="AF302" i="89"/>
  <c r="AD302" i="89"/>
  <c r="AB302" i="89"/>
  <c r="Z302" i="89"/>
  <c r="X302" i="89"/>
  <c r="V302" i="89"/>
  <c r="T302" i="89"/>
  <c r="R302" i="89"/>
  <c r="P302" i="89"/>
  <c r="CB302" i="89" s="1"/>
  <c r="N302" i="89"/>
  <c r="BX302" i="89" s="1"/>
  <c r="L302" i="89"/>
  <c r="BT302" i="89" s="1"/>
  <c r="F302" i="89"/>
  <c r="BH302" i="89" s="1"/>
  <c r="BB301" i="89"/>
  <c r="BC301" i="89" s="1"/>
  <c r="AZ301" i="89"/>
  <c r="AX301" i="89"/>
  <c r="AV301" i="89"/>
  <c r="AT301" i="89"/>
  <c r="AR301" i="89"/>
  <c r="AP301" i="89"/>
  <c r="AN301" i="89"/>
  <c r="AL301" i="89"/>
  <c r="AJ301" i="89"/>
  <c r="AH301" i="89"/>
  <c r="AF301" i="89"/>
  <c r="AD301" i="89"/>
  <c r="AB301" i="89"/>
  <c r="Z301" i="89"/>
  <c r="V301" i="89"/>
  <c r="T301" i="89"/>
  <c r="R301" i="89"/>
  <c r="P301" i="89"/>
  <c r="CB301" i="89" s="1"/>
  <c r="N301" i="89"/>
  <c r="BX301" i="89" s="1"/>
  <c r="L301" i="89"/>
  <c r="BT301" i="89" s="1"/>
  <c r="F301" i="89"/>
  <c r="BH301" i="89" s="1"/>
  <c r="BB300" i="89"/>
  <c r="BC300" i="89" s="1"/>
  <c r="AZ300" i="89"/>
  <c r="AX300" i="89"/>
  <c r="AV300" i="89"/>
  <c r="AT300" i="89"/>
  <c r="AR300" i="89"/>
  <c r="AP300" i="89"/>
  <c r="AN300" i="89"/>
  <c r="AL300" i="89"/>
  <c r="AJ300" i="89"/>
  <c r="AH300" i="89"/>
  <c r="AF300" i="89"/>
  <c r="AD300" i="89"/>
  <c r="AB300" i="89"/>
  <c r="Z300" i="89"/>
  <c r="X300" i="89"/>
  <c r="V300" i="89"/>
  <c r="T300" i="89"/>
  <c r="R300" i="89"/>
  <c r="P300" i="89"/>
  <c r="CB300" i="89" s="1"/>
  <c r="N300" i="89"/>
  <c r="BX300" i="89" s="1"/>
  <c r="L300" i="89"/>
  <c r="BT300" i="89" s="1"/>
  <c r="F300" i="89"/>
  <c r="BH300" i="89" s="1"/>
  <c r="BB298" i="89"/>
  <c r="BC298" i="89" s="1"/>
  <c r="AZ298" i="89"/>
  <c r="AX298" i="89"/>
  <c r="AV298" i="89"/>
  <c r="AT298" i="89"/>
  <c r="AR298" i="89"/>
  <c r="AP298" i="89"/>
  <c r="AN298" i="89"/>
  <c r="AL298" i="89"/>
  <c r="AJ298" i="89"/>
  <c r="AH298" i="89"/>
  <c r="AF298" i="89"/>
  <c r="AD298" i="89"/>
  <c r="AB298" i="89"/>
  <c r="Z298" i="89"/>
  <c r="X298" i="89"/>
  <c r="V298" i="89"/>
  <c r="T298" i="89"/>
  <c r="R298" i="89"/>
  <c r="P298" i="89"/>
  <c r="CB298" i="89" s="1"/>
  <c r="N298" i="89"/>
  <c r="BX298" i="89" s="1"/>
  <c r="L298" i="89"/>
  <c r="BT298" i="89" s="1"/>
  <c r="F298" i="89"/>
  <c r="BH298" i="89" s="1"/>
  <c r="BB297" i="89"/>
  <c r="BC297" i="89" s="1"/>
  <c r="AZ297" i="89"/>
  <c r="AX297" i="89"/>
  <c r="AV297" i="89"/>
  <c r="AT297" i="89"/>
  <c r="AR297" i="89"/>
  <c r="AP297" i="89"/>
  <c r="AN297" i="89"/>
  <c r="AL297" i="89"/>
  <c r="AJ297" i="89"/>
  <c r="AH297" i="89"/>
  <c r="AF297" i="89"/>
  <c r="AD297" i="89"/>
  <c r="AB297" i="89"/>
  <c r="Z297" i="89"/>
  <c r="X297" i="89"/>
  <c r="V297" i="89"/>
  <c r="T297" i="89"/>
  <c r="R297" i="89"/>
  <c r="P297" i="89"/>
  <c r="CB297" i="89" s="1"/>
  <c r="N297" i="89"/>
  <c r="BX297" i="89" s="1"/>
  <c r="L297" i="89"/>
  <c r="BT297" i="89" s="1"/>
  <c r="F297" i="89"/>
  <c r="BH297" i="89" s="1"/>
  <c r="BB296" i="89"/>
  <c r="BC296" i="89" s="1"/>
  <c r="AZ296" i="89"/>
  <c r="AX296" i="89"/>
  <c r="AV296" i="89"/>
  <c r="AT296" i="89"/>
  <c r="AR296" i="89"/>
  <c r="AP296" i="89"/>
  <c r="AN296" i="89"/>
  <c r="AL296" i="89"/>
  <c r="AJ296" i="89"/>
  <c r="AH296" i="89"/>
  <c r="AF296" i="89"/>
  <c r="AD296" i="89"/>
  <c r="AB296" i="89"/>
  <c r="Z296" i="89"/>
  <c r="X296" i="89"/>
  <c r="V296" i="89"/>
  <c r="T296" i="89"/>
  <c r="R296" i="89"/>
  <c r="P296" i="89"/>
  <c r="CB296" i="89" s="1"/>
  <c r="N296" i="89"/>
  <c r="BX296" i="89" s="1"/>
  <c r="L296" i="89"/>
  <c r="BT296" i="89" s="1"/>
  <c r="F296" i="89"/>
  <c r="BH296" i="89" s="1"/>
  <c r="BB295" i="89"/>
  <c r="BC295" i="89" s="1"/>
  <c r="AZ295" i="89"/>
  <c r="AX295" i="89"/>
  <c r="AV295" i="89"/>
  <c r="AT295" i="89"/>
  <c r="AR295" i="89"/>
  <c r="AP295" i="89"/>
  <c r="AN295" i="89"/>
  <c r="AL295" i="89"/>
  <c r="AJ295" i="89"/>
  <c r="AH295" i="89"/>
  <c r="AF295" i="89"/>
  <c r="AD295" i="89"/>
  <c r="AB295" i="89"/>
  <c r="Z295" i="89"/>
  <c r="X295" i="89"/>
  <c r="V295" i="89"/>
  <c r="T295" i="89"/>
  <c r="R295" i="89"/>
  <c r="P295" i="89"/>
  <c r="CB295" i="89" s="1"/>
  <c r="N295" i="89"/>
  <c r="BX295" i="89" s="1"/>
  <c r="L295" i="89"/>
  <c r="BT295" i="89" s="1"/>
  <c r="F295" i="89"/>
  <c r="BH295" i="89" s="1"/>
  <c r="BB294" i="89"/>
  <c r="AZ294" i="89"/>
  <c r="AX294" i="89"/>
  <c r="AV294" i="89"/>
  <c r="AT294" i="89"/>
  <c r="AR294" i="89"/>
  <c r="AP294" i="89"/>
  <c r="AN294" i="89"/>
  <c r="AL294" i="89"/>
  <c r="AJ294" i="89"/>
  <c r="AH294" i="89"/>
  <c r="AF294" i="89"/>
  <c r="AD294" i="89"/>
  <c r="AB294" i="89"/>
  <c r="Z294" i="89"/>
  <c r="X294" i="89"/>
  <c r="V294" i="89"/>
  <c r="T294" i="89"/>
  <c r="R294" i="89"/>
  <c r="P294" i="89"/>
  <c r="CB294" i="89" s="1"/>
  <c r="N294" i="89"/>
  <c r="BX294" i="89" s="1"/>
  <c r="L294" i="89"/>
  <c r="BT294" i="89" s="1"/>
  <c r="J294" i="89"/>
  <c r="H294" i="89"/>
  <c r="F294" i="89"/>
  <c r="BH294" i="89" s="1"/>
  <c r="AY287" i="89"/>
  <c r="AW287" i="89"/>
  <c r="AU287" i="89"/>
  <c r="AS287" i="89"/>
  <c r="AQ287" i="89"/>
  <c r="AO287" i="89"/>
  <c r="AM287" i="89"/>
  <c r="AK287" i="89"/>
  <c r="AI287" i="89"/>
  <c r="AG287" i="89"/>
  <c r="AE287" i="89"/>
  <c r="AC287" i="89"/>
  <c r="AA287" i="89"/>
  <c r="Y287" i="89"/>
  <c r="W287" i="89"/>
  <c r="U287" i="89"/>
  <c r="S287" i="89"/>
  <c r="Q287" i="89"/>
  <c r="O287" i="89"/>
  <c r="M287" i="89"/>
  <c r="K287" i="89"/>
  <c r="I287" i="89"/>
  <c r="G287" i="89"/>
  <c r="E287" i="89"/>
  <c r="BB284" i="89"/>
  <c r="BC284" i="89" s="1"/>
  <c r="AZ284" i="89"/>
  <c r="AX284" i="89"/>
  <c r="AV284" i="89"/>
  <c r="AT284" i="89"/>
  <c r="AR284" i="89"/>
  <c r="AP284" i="89"/>
  <c r="AN284" i="89"/>
  <c r="AL284" i="89"/>
  <c r="AJ284" i="89"/>
  <c r="AH284" i="89"/>
  <c r="AF284" i="89"/>
  <c r="AD284" i="89"/>
  <c r="AB284" i="89"/>
  <c r="Z284" i="89"/>
  <c r="X284" i="89"/>
  <c r="V284" i="89"/>
  <c r="T284" i="89"/>
  <c r="R284" i="89"/>
  <c r="P284" i="89"/>
  <c r="CB284" i="89" s="1"/>
  <c r="N284" i="89"/>
  <c r="BX284" i="89" s="1"/>
  <c r="L284" i="89"/>
  <c r="BT284" i="89" s="1"/>
  <c r="J284" i="89"/>
  <c r="BP284" i="89" s="1"/>
  <c r="H284" i="89"/>
  <c r="F284" i="89"/>
  <c r="BH284" i="89" s="1"/>
  <c r="BB283" i="89"/>
  <c r="BC283" i="89" s="1"/>
  <c r="AZ283" i="89"/>
  <c r="AX283" i="89"/>
  <c r="AV283" i="89"/>
  <c r="AT283" i="89"/>
  <c r="AR283" i="89"/>
  <c r="AP283" i="89"/>
  <c r="AN283" i="89"/>
  <c r="AL283" i="89"/>
  <c r="AJ283" i="89"/>
  <c r="AH283" i="89"/>
  <c r="AF283" i="89"/>
  <c r="AD283" i="89"/>
  <c r="AB283" i="89"/>
  <c r="Z283" i="89"/>
  <c r="X283" i="89"/>
  <c r="V283" i="89"/>
  <c r="T283" i="89"/>
  <c r="R283" i="89"/>
  <c r="P283" i="89"/>
  <c r="CB283" i="89" s="1"/>
  <c r="N283" i="89"/>
  <c r="BX283" i="89" s="1"/>
  <c r="L283" i="89"/>
  <c r="BT283" i="89" s="1"/>
  <c r="J283" i="89"/>
  <c r="BP283" i="89" s="1"/>
  <c r="H283" i="89"/>
  <c r="F283" i="89"/>
  <c r="BH283" i="89" s="1"/>
  <c r="BB282" i="89"/>
  <c r="BC282" i="89" s="1"/>
  <c r="AZ282" i="89"/>
  <c r="AX282" i="89"/>
  <c r="AV282" i="89"/>
  <c r="AT282" i="89"/>
  <c r="AR282" i="89"/>
  <c r="AP282" i="89"/>
  <c r="AN282" i="89"/>
  <c r="AL282" i="89"/>
  <c r="AJ282" i="89"/>
  <c r="AH282" i="89"/>
  <c r="AF282" i="89"/>
  <c r="AD282" i="89"/>
  <c r="AB282" i="89"/>
  <c r="Z282" i="89"/>
  <c r="X282" i="89"/>
  <c r="V282" i="89"/>
  <c r="T282" i="89"/>
  <c r="R282" i="89"/>
  <c r="P282" i="89"/>
  <c r="CB282" i="89" s="1"/>
  <c r="N282" i="89"/>
  <c r="BX282" i="89" s="1"/>
  <c r="L282" i="89"/>
  <c r="BT282" i="89" s="1"/>
  <c r="J282" i="89"/>
  <c r="BP282" i="89" s="1"/>
  <c r="H282" i="89"/>
  <c r="F282" i="89"/>
  <c r="BH282" i="89" s="1"/>
  <c r="BB281" i="89"/>
  <c r="BC281" i="89" s="1"/>
  <c r="AZ281" i="89"/>
  <c r="AX281" i="89"/>
  <c r="AV281" i="89"/>
  <c r="AT281" i="89"/>
  <c r="AR281" i="89"/>
  <c r="AP281" i="89"/>
  <c r="AN281" i="89"/>
  <c r="AL281" i="89"/>
  <c r="AJ281" i="89"/>
  <c r="AH281" i="89"/>
  <c r="AF281" i="89"/>
  <c r="AD281" i="89"/>
  <c r="AB281" i="89"/>
  <c r="Z281" i="89"/>
  <c r="X281" i="89"/>
  <c r="V281" i="89"/>
  <c r="T281" i="89"/>
  <c r="R281" i="89"/>
  <c r="P281" i="89"/>
  <c r="CB281" i="89" s="1"/>
  <c r="N281" i="89"/>
  <c r="BX281" i="89" s="1"/>
  <c r="L281" i="89"/>
  <c r="BT281" i="89" s="1"/>
  <c r="J281" i="89"/>
  <c r="BP281" i="89" s="1"/>
  <c r="H281" i="89"/>
  <c r="F281" i="89"/>
  <c r="BH281" i="89" s="1"/>
  <c r="BB280" i="89"/>
  <c r="BC280" i="89" s="1"/>
  <c r="AZ280" i="89"/>
  <c r="AX280" i="89"/>
  <c r="AV280" i="89"/>
  <c r="AT280" i="89"/>
  <c r="AR280" i="89"/>
  <c r="AP280" i="89"/>
  <c r="AN280" i="89"/>
  <c r="AL280" i="89"/>
  <c r="AJ280" i="89"/>
  <c r="AH280" i="89"/>
  <c r="AF280" i="89"/>
  <c r="AD280" i="89"/>
  <c r="AB280" i="89"/>
  <c r="Z280" i="89"/>
  <c r="X280" i="89"/>
  <c r="V280" i="89"/>
  <c r="T280" i="89"/>
  <c r="R280" i="89"/>
  <c r="P280" i="89"/>
  <c r="CB280" i="89" s="1"/>
  <c r="N280" i="89"/>
  <c r="BX280" i="89" s="1"/>
  <c r="L280" i="89"/>
  <c r="BT280" i="89" s="1"/>
  <c r="J280" i="89"/>
  <c r="BP280" i="89" s="1"/>
  <c r="H280" i="89"/>
  <c r="F280" i="89"/>
  <c r="BH280" i="89" s="1"/>
  <c r="BB279" i="89"/>
  <c r="BC279" i="89" s="1"/>
  <c r="AZ279" i="89"/>
  <c r="AX279" i="89"/>
  <c r="AV279" i="89"/>
  <c r="AT279" i="89"/>
  <c r="AR279" i="89"/>
  <c r="AP279" i="89"/>
  <c r="AN279" i="89"/>
  <c r="AL279" i="89"/>
  <c r="AJ279" i="89"/>
  <c r="AH279" i="89"/>
  <c r="AF279" i="89"/>
  <c r="AD279" i="89"/>
  <c r="AB279" i="89"/>
  <c r="Z279" i="89"/>
  <c r="X279" i="89"/>
  <c r="V279" i="89"/>
  <c r="T279" i="89"/>
  <c r="R279" i="89"/>
  <c r="P279" i="89"/>
  <c r="CB279" i="89" s="1"/>
  <c r="N279" i="89"/>
  <c r="BX279" i="89" s="1"/>
  <c r="L279" i="89"/>
  <c r="BT279" i="89" s="1"/>
  <c r="J279" i="89"/>
  <c r="BP279" i="89" s="1"/>
  <c r="H279" i="89"/>
  <c r="F279" i="89"/>
  <c r="BH279" i="89" s="1"/>
  <c r="BB278" i="89"/>
  <c r="BC278" i="89" s="1"/>
  <c r="AZ278" i="89"/>
  <c r="AX278" i="89"/>
  <c r="AV278" i="89"/>
  <c r="AT278" i="89"/>
  <c r="AR278" i="89"/>
  <c r="AP278" i="89"/>
  <c r="AN278" i="89"/>
  <c r="AL278" i="89"/>
  <c r="AJ278" i="89"/>
  <c r="AH278" i="89"/>
  <c r="AF278" i="89"/>
  <c r="AD278" i="89"/>
  <c r="AB278" i="89"/>
  <c r="Z278" i="89"/>
  <c r="X278" i="89"/>
  <c r="V278" i="89"/>
  <c r="T278" i="89"/>
  <c r="R278" i="89"/>
  <c r="P278" i="89"/>
  <c r="CB278" i="89" s="1"/>
  <c r="N278" i="89"/>
  <c r="BX278" i="89" s="1"/>
  <c r="L278" i="89"/>
  <c r="BT278" i="89" s="1"/>
  <c r="J278" i="89"/>
  <c r="BP278" i="89" s="1"/>
  <c r="H278" i="89"/>
  <c r="F278" i="89"/>
  <c r="BH278" i="89" s="1"/>
  <c r="BB277" i="89"/>
  <c r="BC277" i="89" s="1"/>
  <c r="AZ277" i="89"/>
  <c r="AX277" i="89"/>
  <c r="AV277" i="89"/>
  <c r="AT277" i="89"/>
  <c r="AR277" i="89"/>
  <c r="AP277" i="89"/>
  <c r="AN277" i="89"/>
  <c r="AL277" i="89"/>
  <c r="AJ277" i="89"/>
  <c r="AH277" i="89"/>
  <c r="AF277" i="89"/>
  <c r="AD277" i="89"/>
  <c r="AB277" i="89"/>
  <c r="Z277" i="89"/>
  <c r="X277" i="89"/>
  <c r="V277" i="89"/>
  <c r="T277" i="89"/>
  <c r="R277" i="89"/>
  <c r="P277" i="89"/>
  <c r="CB277" i="89" s="1"/>
  <c r="N277" i="89"/>
  <c r="BX277" i="89" s="1"/>
  <c r="L277" i="89"/>
  <c r="BT277" i="89" s="1"/>
  <c r="J277" i="89"/>
  <c r="BP277" i="89" s="1"/>
  <c r="H277" i="89"/>
  <c r="F277" i="89"/>
  <c r="BH277" i="89" s="1"/>
  <c r="BB276" i="89"/>
  <c r="BC276" i="89" s="1"/>
  <c r="AZ276" i="89"/>
  <c r="AX276" i="89"/>
  <c r="AV276" i="89"/>
  <c r="AT276" i="89"/>
  <c r="AR276" i="89"/>
  <c r="AP276" i="89"/>
  <c r="AN276" i="89"/>
  <c r="AL276" i="89"/>
  <c r="AJ276" i="89"/>
  <c r="AH276" i="89"/>
  <c r="AF276" i="89"/>
  <c r="AD276" i="89"/>
  <c r="AB276" i="89"/>
  <c r="Z276" i="89"/>
  <c r="X276" i="89"/>
  <c r="V276" i="89"/>
  <c r="T276" i="89"/>
  <c r="R276" i="89"/>
  <c r="P276" i="89"/>
  <c r="CB276" i="89" s="1"/>
  <c r="N276" i="89"/>
  <c r="BX276" i="89" s="1"/>
  <c r="L276" i="89"/>
  <c r="BT276" i="89" s="1"/>
  <c r="J276" i="89"/>
  <c r="BP276" i="89" s="1"/>
  <c r="H276" i="89"/>
  <c r="F276" i="89"/>
  <c r="BH276" i="89" s="1"/>
  <c r="BB275" i="89"/>
  <c r="BC275" i="89" s="1"/>
  <c r="AZ275" i="89"/>
  <c r="AX275" i="89"/>
  <c r="AV275" i="89"/>
  <c r="AT275" i="89"/>
  <c r="AR275" i="89"/>
  <c r="AP275" i="89"/>
  <c r="AN275" i="89"/>
  <c r="AL275" i="89"/>
  <c r="AJ275" i="89"/>
  <c r="AH275" i="89"/>
  <c r="AF275" i="89"/>
  <c r="AD275" i="89"/>
  <c r="AB275" i="89"/>
  <c r="Z275" i="89"/>
  <c r="X275" i="89"/>
  <c r="V275" i="89"/>
  <c r="T275" i="89"/>
  <c r="R275" i="89"/>
  <c r="P275" i="89"/>
  <c r="CB275" i="89" s="1"/>
  <c r="N275" i="89"/>
  <c r="BX275" i="89" s="1"/>
  <c r="L275" i="89"/>
  <c r="BT275" i="89" s="1"/>
  <c r="J275" i="89"/>
  <c r="BP275" i="89" s="1"/>
  <c r="H275" i="89"/>
  <c r="F275" i="89"/>
  <c r="BH275" i="89" s="1"/>
  <c r="BB274" i="89"/>
  <c r="BC274" i="89" s="1"/>
  <c r="AZ274" i="89"/>
  <c r="AX274" i="89"/>
  <c r="AV274" i="89"/>
  <c r="AT274" i="89"/>
  <c r="AR274" i="89"/>
  <c r="AP274" i="89"/>
  <c r="AN274" i="89"/>
  <c r="AL274" i="89"/>
  <c r="AJ274" i="89"/>
  <c r="AH274" i="89"/>
  <c r="AF274" i="89"/>
  <c r="AD274" i="89"/>
  <c r="AB274" i="89"/>
  <c r="Z274" i="89"/>
  <c r="X274" i="89"/>
  <c r="V274" i="89"/>
  <c r="T274" i="89"/>
  <c r="R274" i="89"/>
  <c r="P274" i="89"/>
  <c r="CB274" i="89" s="1"/>
  <c r="N274" i="89"/>
  <c r="BX274" i="89" s="1"/>
  <c r="L274" i="89"/>
  <c r="BT274" i="89" s="1"/>
  <c r="J274" i="89"/>
  <c r="BP274" i="89" s="1"/>
  <c r="H274" i="89"/>
  <c r="F274" i="89"/>
  <c r="BH274" i="89" s="1"/>
  <c r="BB273" i="89"/>
  <c r="BC273" i="89" s="1"/>
  <c r="AZ273" i="89"/>
  <c r="AX273" i="89"/>
  <c r="AV273" i="89"/>
  <c r="AT273" i="89"/>
  <c r="AR273" i="89"/>
  <c r="AP273" i="89"/>
  <c r="AN273" i="89"/>
  <c r="AL273" i="89"/>
  <c r="AJ273" i="89"/>
  <c r="AH273" i="89"/>
  <c r="AF273" i="89"/>
  <c r="AD273" i="89"/>
  <c r="AB273" i="89"/>
  <c r="Z273" i="89"/>
  <c r="X273" i="89"/>
  <c r="V273" i="89"/>
  <c r="T273" i="89"/>
  <c r="R273" i="89"/>
  <c r="P273" i="89"/>
  <c r="CB273" i="89" s="1"/>
  <c r="N273" i="89"/>
  <c r="BX273" i="89" s="1"/>
  <c r="L273" i="89"/>
  <c r="BT273" i="89" s="1"/>
  <c r="J273" i="89"/>
  <c r="BP273" i="89" s="1"/>
  <c r="H273" i="89"/>
  <c r="F273" i="89"/>
  <c r="BH273" i="89" s="1"/>
  <c r="BB272" i="89"/>
  <c r="BC272" i="89" s="1"/>
  <c r="AZ272" i="89"/>
  <c r="AX272" i="89"/>
  <c r="AV272" i="89"/>
  <c r="AT272" i="89"/>
  <c r="AR272" i="89"/>
  <c r="AP272" i="89"/>
  <c r="AN272" i="89"/>
  <c r="AL272" i="89"/>
  <c r="AJ272" i="89"/>
  <c r="AH272" i="89"/>
  <c r="AF272" i="89"/>
  <c r="AD272" i="89"/>
  <c r="AB272" i="89"/>
  <c r="Z272" i="89"/>
  <c r="X272" i="89"/>
  <c r="V272" i="89"/>
  <c r="T272" i="89"/>
  <c r="R272" i="89"/>
  <c r="P272" i="89"/>
  <c r="CB272" i="89" s="1"/>
  <c r="N272" i="89"/>
  <c r="BX272" i="89" s="1"/>
  <c r="L272" i="89"/>
  <c r="BT272" i="89" s="1"/>
  <c r="J272" i="89"/>
  <c r="BP272" i="89" s="1"/>
  <c r="H272" i="89"/>
  <c r="F272" i="89"/>
  <c r="BH272" i="89" s="1"/>
  <c r="BB271" i="89"/>
  <c r="BC271" i="89" s="1"/>
  <c r="AZ271" i="89"/>
  <c r="AX271" i="89"/>
  <c r="AV271" i="89"/>
  <c r="AT271" i="89"/>
  <c r="AR271" i="89"/>
  <c r="AP271" i="89"/>
  <c r="AN271" i="89"/>
  <c r="AL271" i="89"/>
  <c r="AJ271" i="89"/>
  <c r="AH271" i="89"/>
  <c r="AF271" i="89"/>
  <c r="AD271" i="89"/>
  <c r="AB271" i="89"/>
  <c r="Z271" i="89"/>
  <c r="X271" i="89"/>
  <c r="V271" i="89"/>
  <c r="T271" i="89"/>
  <c r="R271" i="89"/>
  <c r="P271" i="89"/>
  <c r="CB271" i="89" s="1"/>
  <c r="N271" i="89"/>
  <c r="BX271" i="89" s="1"/>
  <c r="L271" i="89"/>
  <c r="BT271" i="89" s="1"/>
  <c r="J271" i="89"/>
  <c r="BP271" i="89" s="1"/>
  <c r="H271" i="89"/>
  <c r="F271" i="89"/>
  <c r="BH271" i="89" s="1"/>
  <c r="BB270" i="89"/>
  <c r="BC270" i="89" s="1"/>
  <c r="AZ270" i="89"/>
  <c r="AX270" i="89"/>
  <c r="AV270" i="89"/>
  <c r="AT270" i="89"/>
  <c r="AR270" i="89"/>
  <c r="AP270" i="89"/>
  <c r="AN270" i="89"/>
  <c r="AL270" i="89"/>
  <c r="AJ270" i="89"/>
  <c r="AH270" i="89"/>
  <c r="AF270" i="89"/>
  <c r="AD270" i="89"/>
  <c r="AB270" i="89"/>
  <c r="Z270" i="89"/>
  <c r="X270" i="89"/>
  <c r="V270" i="89"/>
  <c r="T270" i="89"/>
  <c r="R270" i="89"/>
  <c r="P270" i="89"/>
  <c r="CB270" i="89" s="1"/>
  <c r="N270" i="89"/>
  <c r="BX270" i="89" s="1"/>
  <c r="L270" i="89"/>
  <c r="BT270" i="89" s="1"/>
  <c r="J270" i="89"/>
  <c r="BP270" i="89" s="1"/>
  <c r="H270" i="89"/>
  <c r="F270" i="89"/>
  <c r="BH270" i="89" s="1"/>
  <c r="BB269" i="89"/>
  <c r="BC269" i="89" s="1"/>
  <c r="AZ269" i="89"/>
  <c r="AX269" i="89"/>
  <c r="AV269" i="89"/>
  <c r="AT269" i="89"/>
  <c r="AR269" i="89"/>
  <c r="AP269" i="89"/>
  <c r="AN269" i="89"/>
  <c r="AL269" i="89"/>
  <c r="AJ269" i="89"/>
  <c r="AH269" i="89"/>
  <c r="AF269" i="89"/>
  <c r="AD269" i="89"/>
  <c r="AB269" i="89"/>
  <c r="Z269" i="89"/>
  <c r="X269" i="89"/>
  <c r="V269" i="89"/>
  <c r="T269" i="89"/>
  <c r="R269" i="89"/>
  <c r="P269" i="89"/>
  <c r="CB269" i="89" s="1"/>
  <c r="N269" i="89"/>
  <c r="BX269" i="89" s="1"/>
  <c r="L269" i="89"/>
  <c r="BT269" i="89" s="1"/>
  <c r="J269" i="89"/>
  <c r="BP269" i="89" s="1"/>
  <c r="H269" i="89"/>
  <c r="F269" i="89"/>
  <c r="BH269" i="89" s="1"/>
  <c r="BB268" i="89"/>
  <c r="BC268" i="89" s="1"/>
  <c r="AZ268" i="89"/>
  <c r="AX268" i="89"/>
  <c r="AV268" i="89"/>
  <c r="AT268" i="89"/>
  <c r="AR268" i="89"/>
  <c r="AP268" i="89"/>
  <c r="AN268" i="89"/>
  <c r="AL268" i="89"/>
  <c r="AJ268" i="89"/>
  <c r="AH268" i="89"/>
  <c r="AF268" i="89"/>
  <c r="AD268" i="89"/>
  <c r="AB268" i="89"/>
  <c r="Z268" i="89"/>
  <c r="X268" i="89"/>
  <c r="V268" i="89"/>
  <c r="T268" i="89"/>
  <c r="R268" i="89"/>
  <c r="P268" i="89"/>
  <c r="CB268" i="89" s="1"/>
  <c r="N268" i="89"/>
  <c r="BX268" i="89" s="1"/>
  <c r="L268" i="89"/>
  <c r="BT268" i="89" s="1"/>
  <c r="J268" i="89"/>
  <c r="BP268" i="89" s="1"/>
  <c r="H268" i="89"/>
  <c r="F268" i="89"/>
  <c r="BH268" i="89" s="1"/>
  <c r="BB267" i="89"/>
  <c r="BC267" i="89" s="1"/>
  <c r="AZ267" i="89"/>
  <c r="AX267" i="89"/>
  <c r="AV267" i="89"/>
  <c r="AT267" i="89"/>
  <c r="AR267" i="89"/>
  <c r="AP267" i="89"/>
  <c r="AN267" i="89"/>
  <c r="AL267" i="89"/>
  <c r="AJ267" i="89"/>
  <c r="AH267" i="89"/>
  <c r="AF267" i="89"/>
  <c r="AD267" i="89"/>
  <c r="AB267" i="89"/>
  <c r="Z267" i="89"/>
  <c r="X267" i="89"/>
  <c r="V267" i="89"/>
  <c r="T267" i="89"/>
  <c r="R267" i="89"/>
  <c r="P267" i="89"/>
  <c r="CB267" i="89" s="1"/>
  <c r="N267" i="89"/>
  <c r="BX267" i="89" s="1"/>
  <c r="L267" i="89"/>
  <c r="BT267" i="89" s="1"/>
  <c r="J267" i="89"/>
  <c r="BP267" i="89" s="1"/>
  <c r="H267" i="89"/>
  <c r="F267" i="89"/>
  <c r="BH267" i="89" s="1"/>
  <c r="BB266" i="89"/>
  <c r="BC266" i="89" s="1"/>
  <c r="AZ266" i="89"/>
  <c r="AX266" i="89"/>
  <c r="AV266" i="89"/>
  <c r="AT266" i="89"/>
  <c r="AR266" i="89"/>
  <c r="AP266" i="89"/>
  <c r="AN266" i="89"/>
  <c r="AL266" i="89"/>
  <c r="AJ266" i="89"/>
  <c r="AH266" i="89"/>
  <c r="AF266" i="89"/>
  <c r="AD266" i="89"/>
  <c r="AB266" i="89"/>
  <c r="Z266" i="89"/>
  <c r="X266" i="89"/>
  <c r="V266" i="89"/>
  <c r="T266" i="89"/>
  <c r="R266" i="89"/>
  <c r="P266" i="89"/>
  <c r="CB266" i="89" s="1"/>
  <c r="N266" i="89"/>
  <c r="BX266" i="89" s="1"/>
  <c r="L266" i="89"/>
  <c r="BT266" i="89" s="1"/>
  <c r="J266" i="89"/>
  <c r="BP266" i="89" s="1"/>
  <c r="H266" i="89"/>
  <c r="F266" i="89"/>
  <c r="BH266" i="89" s="1"/>
  <c r="BB265" i="89"/>
  <c r="BC265" i="89" s="1"/>
  <c r="AZ265" i="89"/>
  <c r="AX265" i="89"/>
  <c r="AV265" i="89"/>
  <c r="AT265" i="89"/>
  <c r="AR265" i="89"/>
  <c r="AP265" i="89"/>
  <c r="AN265" i="89"/>
  <c r="AL265" i="89"/>
  <c r="AJ265" i="89"/>
  <c r="AH265" i="89"/>
  <c r="AF265" i="89"/>
  <c r="AD265" i="89"/>
  <c r="AB265" i="89"/>
  <c r="Z265" i="89"/>
  <c r="X265" i="89"/>
  <c r="V265" i="89"/>
  <c r="T265" i="89"/>
  <c r="R265" i="89"/>
  <c r="P265" i="89"/>
  <c r="CB265" i="89" s="1"/>
  <c r="N265" i="89"/>
  <c r="BX265" i="89" s="1"/>
  <c r="L265" i="89"/>
  <c r="BT265" i="89" s="1"/>
  <c r="J265" i="89"/>
  <c r="BP265" i="89" s="1"/>
  <c r="H265" i="89"/>
  <c r="F265" i="89"/>
  <c r="BH265" i="89" s="1"/>
  <c r="BB264" i="89"/>
  <c r="BC264" i="89" s="1"/>
  <c r="AZ264" i="89"/>
  <c r="AX264" i="89"/>
  <c r="AV264" i="89"/>
  <c r="AT264" i="89"/>
  <c r="AR264" i="89"/>
  <c r="AP264" i="89"/>
  <c r="AN264" i="89"/>
  <c r="AL264" i="89"/>
  <c r="AJ264" i="89"/>
  <c r="AH264" i="89"/>
  <c r="AF264" i="89"/>
  <c r="AD264" i="89"/>
  <c r="AB264" i="89"/>
  <c r="Z264" i="89"/>
  <c r="X264" i="89"/>
  <c r="V264" i="89"/>
  <c r="T264" i="89"/>
  <c r="R264" i="89"/>
  <c r="P264" i="89"/>
  <c r="CB264" i="89" s="1"/>
  <c r="N264" i="89"/>
  <c r="BX264" i="89" s="1"/>
  <c r="L264" i="89"/>
  <c r="BT264" i="89" s="1"/>
  <c r="J264" i="89"/>
  <c r="BP264" i="89" s="1"/>
  <c r="H264" i="89"/>
  <c r="F264" i="89"/>
  <c r="BH264" i="89" s="1"/>
  <c r="BB263" i="89"/>
  <c r="BC263" i="89" s="1"/>
  <c r="AZ263" i="89"/>
  <c r="AX263" i="89"/>
  <c r="AV263" i="89"/>
  <c r="AT263" i="89"/>
  <c r="AR263" i="89"/>
  <c r="AP263" i="89"/>
  <c r="AN263" i="89"/>
  <c r="AL263" i="89"/>
  <c r="AJ263" i="89"/>
  <c r="AH263" i="89"/>
  <c r="AF263" i="89"/>
  <c r="AD263" i="89"/>
  <c r="AB263" i="89"/>
  <c r="Z263" i="89"/>
  <c r="X263" i="89"/>
  <c r="V263" i="89"/>
  <c r="T263" i="89"/>
  <c r="R263" i="89"/>
  <c r="P263" i="89"/>
  <c r="CB263" i="89" s="1"/>
  <c r="N263" i="89"/>
  <c r="BX263" i="89" s="1"/>
  <c r="L263" i="89"/>
  <c r="BT263" i="89" s="1"/>
  <c r="J263" i="89"/>
  <c r="BP263" i="89" s="1"/>
  <c r="H263" i="89"/>
  <c r="F263" i="89"/>
  <c r="BH263" i="89" s="1"/>
  <c r="BB258" i="89"/>
  <c r="BC258" i="89" s="1"/>
  <c r="AZ258" i="89"/>
  <c r="AX258" i="89"/>
  <c r="AV258" i="89"/>
  <c r="AT258" i="89"/>
  <c r="AR258" i="89"/>
  <c r="AP258" i="89"/>
  <c r="AN258" i="89"/>
  <c r="AL258" i="89"/>
  <c r="AJ258" i="89"/>
  <c r="AH258" i="89"/>
  <c r="AF258" i="89"/>
  <c r="AD258" i="89"/>
  <c r="AB258" i="89"/>
  <c r="Z258" i="89"/>
  <c r="X258" i="89"/>
  <c r="V258" i="89"/>
  <c r="T258" i="89"/>
  <c r="R258" i="89"/>
  <c r="P258" i="89"/>
  <c r="CB258" i="89" s="1"/>
  <c r="N258" i="89"/>
  <c r="BX258" i="89" s="1"/>
  <c r="L258" i="89"/>
  <c r="BT258" i="89" s="1"/>
  <c r="J258" i="89"/>
  <c r="BP258" i="89" s="1"/>
  <c r="H258" i="89"/>
  <c r="F258" i="89"/>
  <c r="BH258" i="89" s="1"/>
  <c r="BB257" i="89"/>
  <c r="BC257" i="89" s="1"/>
  <c r="AZ257" i="89"/>
  <c r="AX257" i="89"/>
  <c r="AV257" i="89"/>
  <c r="AT257" i="89"/>
  <c r="AR257" i="89"/>
  <c r="AP257" i="89"/>
  <c r="AN257" i="89"/>
  <c r="AL257" i="89"/>
  <c r="AJ257" i="89"/>
  <c r="AH257" i="89"/>
  <c r="AF257" i="89"/>
  <c r="AD257" i="89"/>
  <c r="AB257" i="89"/>
  <c r="Z257" i="89"/>
  <c r="X257" i="89"/>
  <c r="V257" i="89"/>
  <c r="T257" i="89"/>
  <c r="R257" i="89"/>
  <c r="P257" i="89"/>
  <c r="CB257" i="89" s="1"/>
  <c r="N257" i="89"/>
  <c r="BX257" i="89" s="1"/>
  <c r="L257" i="89"/>
  <c r="BT257" i="89" s="1"/>
  <c r="J257" i="89"/>
  <c r="BP257" i="89" s="1"/>
  <c r="H257" i="89"/>
  <c r="F257" i="89"/>
  <c r="BH257" i="89" s="1"/>
  <c r="BB256" i="89"/>
  <c r="BC256" i="89" s="1"/>
  <c r="AZ256" i="89"/>
  <c r="AX256" i="89"/>
  <c r="AV256" i="89"/>
  <c r="AT256" i="89"/>
  <c r="AR256" i="89"/>
  <c r="AP256" i="89"/>
  <c r="AN256" i="89"/>
  <c r="AL256" i="89"/>
  <c r="AJ256" i="89"/>
  <c r="AH256" i="89"/>
  <c r="AF256" i="89"/>
  <c r="AD256" i="89"/>
  <c r="AB256" i="89"/>
  <c r="Z256" i="89"/>
  <c r="X256" i="89"/>
  <c r="V256" i="89"/>
  <c r="T256" i="89"/>
  <c r="R256" i="89"/>
  <c r="P256" i="89"/>
  <c r="CB256" i="89" s="1"/>
  <c r="N256" i="89"/>
  <c r="BX256" i="89" s="1"/>
  <c r="L256" i="89"/>
  <c r="BT256" i="89" s="1"/>
  <c r="J256" i="89"/>
  <c r="BP256" i="89" s="1"/>
  <c r="H256" i="89"/>
  <c r="F256" i="89"/>
  <c r="BH256" i="89" s="1"/>
  <c r="BB255" i="89"/>
  <c r="BC255" i="89" s="1"/>
  <c r="AZ255" i="89"/>
  <c r="AX255" i="89"/>
  <c r="AV255" i="89"/>
  <c r="AT255" i="89"/>
  <c r="AR255" i="89"/>
  <c r="AP255" i="89"/>
  <c r="AN255" i="89"/>
  <c r="AL255" i="89"/>
  <c r="AJ255" i="89"/>
  <c r="AH255" i="89"/>
  <c r="AF255" i="89"/>
  <c r="AD255" i="89"/>
  <c r="AB255" i="89"/>
  <c r="Z255" i="89"/>
  <c r="X255" i="89"/>
  <c r="V255" i="89"/>
  <c r="T255" i="89"/>
  <c r="R255" i="89"/>
  <c r="P255" i="89"/>
  <c r="CB255" i="89" s="1"/>
  <c r="N255" i="89"/>
  <c r="BX255" i="89" s="1"/>
  <c r="L255" i="89"/>
  <c r="BT255" i="89" s="1"/>
  <c r="J255" i="89"/>
  <c r="BP255" i="89" s="1"/>
  <c r="H255" i="89"/>
  <c r="F255" i="89"/>
  <c r="BH255" i="89" s="1"/>
  <c r="BB254" i="89"/>
  <c r="BC254" i="89" s="1"/>
  <c r="AZ254" i="89"/>
  <c r="AX254" i="89"/>
  <c r="AV254" i="89"/>
  <c r="AT254" i="89"/>
  <c r="AR254" i="89"/>
  <c r="AP254" i="89"/>
  <c r="AN254" i="89"/>
  <c r="AL254" i="89"/>
  <c r="AJ254" i="89"/>
  <c r="AH254" i="89"/>
  <c r="AF254" i="89"/>
  <c r="AD254" i="89"/>
  <c r="AB254" i="89"/>
  <c r="Z254" i="89"/>
  <c r="X254" i="89"/>
  <c r="V254" i="89"/>
  <c r="T254" i="89"/>
  <c r="R254" i="89"/>
  <c r="P254" i="89"/>
  <c r="CB254" i="89" s="1"/>
  <c r="N254" i="89"/>
  <c r="BX254" i="89" s="1"/>
  <c r="L254" i="89"/>
  <c r="BT254" i="89" s="1"/>
  <c r="J254" i="89"/>
  <c r="BP254" i="89" s="1"/>
  <c r="H254" i="89"/>
  <c r="F254" i="89"/>
  <c r="BH254" i="89" s="1"/>
  <c r="BB253" i="89"/>
  <c r="BC253" i="89" s="1"/>
  <c r="AZ253" i="89"/>
  <c r="AX253" i="89"/>
  <c r="AV253" i="89"/>
  <c r="AT253" i="89"/>
  <c r="AR253" i="89"/>
  <c r="AP253" i="89"/>
  <c r="AN253" i="89"/>
  <c r="AL253" i="89"/>
  <c r="AJ253" i="89"/>
  <c r="AH253" i="89"/>
  <c r="AF253" i="89"/>
  <c r="AD253" i="89"/>
  <c r="AB253" i="89"/>
  <c r="Z253" i="89"/>
  <c r="X253" i="89"/>
  <c r="V253" i="89"/>
  <c r="T253" i="89"/>
  <c r="R253" i="89"/>
  <c r="P253" i="89"/>
  <c r="CB253" i="89" s="1"/>
  <c r="N253" i="89"/>
  <c r="BX253" i="89" s="1"/>
  <c r="L253" i="89"/>
  <c r="BT253" i="89" s="1"/>
  <c r="J253" i="89"/>
  <c r="BP253" i="89" s="1"/>
  <c r="H253" i="89"/>
  <c r="F253" i="89"/>
  <c r="BH253" i="89" s="1"/>
  <c r="BB252" i="89"/>
  <c r="BC252" i="89" s="1"/>
  <c r="AZ252" i="89"/>
  <c r="AX252" i="89"/>
  <c r="AV252" i="89"/>
  <c r="AT252" i="89"/>
  <c r="AR252" i="89"/>
  <c r="AP252" i="89"/>
  <c r="AN252" i="89"/>
  <c r="AL252" i="89"/>
  <c r="AJ252" i="89"/>
  <c r="AH252" i="89"/>
  <c r="AF252" i="89"/>
  <c r="AD252" i="89"/>
  <c r="AB252" i="89"/>
  <c r="Z252" i="89"/>
  <c r="X252" i="89"/>
  <c r="V252" i="89"/>
  <c r="T252" i="89"/>
  <c r="R252" i="89"/>
  <c r="P252" i="89"/>
  <c r="CB252" i="89" s="1"/>
  <c r="N252" i="89"/>
  <c r="BX252" i="89" s="1"/>
  <c r="L252" i="89"/>
  <c r="BT252" i="89" s="1"/>
  <c r="J252" i="89"/>
  <c r="BP252" i="89" s="1"/>
  <c r="H252" i="89"/>
  <c r="F252" i="89"/>
  <c r="BH252" i="89" s="1"/>
  <c r="BB251" i="89"/>
  <c r="BC251" i="89" s="1"/>
  <c r="AZ251" i="89"/>
  <c r="AX251" i="89"/>
  <c r="AV251" i="89"/>
  <c r="AT251" i="89"/>
  <c r="AR251" i="89"/>
  <c r="AP251" i="89"/>
  <c r="AN251" i="89"/>
  <c r="AL251" i="89"/>
  <c r="AJ251" i="89"/>
  <c r="AH251" i="89"/>
  <c r="AF251" i="89"/>
  <c r="AD251" i="89"/>
  <c r="AB251" i="89"/>
  <c r="Z251" i="89"/>
  <c r="X251" i="89"/>
  <c r="V251" i="89"/>
  <c r="T251" i="89"/>
  <c r="R251" i="89"/>
  <c r="P251" i="89"/>
  <c r="CB251" i="89" s="1"/>
  <c r="N251" i="89"/>
  <c r="BX251" i="89" s="1"/>
  <c r="L251" i="89"/>
  <c r="BT251" i="89" s="1"/>
  <c r="J251" i="89"/>
  <c r="BP251" i="89" s="1"/>
  <c r="H251" i="89"/>
  <c r="F251" i="89"/>
  <c r="BH251" i="89" s="1"/>
  <c r="BB249" i="89"/>
  <c r="AZ249" i="89"/>
  <c r="AX249" i="89"/>
  <c r="AV249" i="89"/>
  <c r="AT249" i="89"/>
  <c r="AR249" i="89"/>
  <c r="AP249" i="89"/>
  <c r="AN249" i="89"/>
  <c r="AL249" i="89"/>
  <c r="AJ249" i="89"/>
  <c r="AH249" i="89"/>
  <c r="AF249" i="89"/>
  <c r="AD249" i="89"/>
  <c r="AB249" i="89"/>
  <c r="Z249" i="89"/>
  <c r="X249" i="89"/>
  <c r="V249" i="89"/>
  <c r="T249" i="89"/>
  <c r="R249" i="89"/>
  <c r="P249" i="89"/>
  <c r="CB249" i="89" s="1"/>
  <c r="N249" i="89"/>
  <c r="BX249" i="89" s="1"/>
  <c r="L249" i="89"/>
  <c r="BT249" i="89" s="1"/>
  <c r="J249" i="89"/>
  <c r="BP249" i="89" s="1"/>
  <c r="H249" i="89"/>
  <c r="F249" i="89"/>
  <c r="BH249" i="89" s="1"/>
  <c r="AY242" i="89"/>
  <c r="AW242" i="89"/>
  <c r="AU242" i="89"/>
  <c r="AS242" i="89"/>
  <c r="AQ242" i="89"/>
  <c r="AO242" i="89"/>
  <c r="AM242" i="89"/>
  <c r="AK242" i="89"/>
  <c r="AI242" i="89"/>
  <c r="AG242" i="89"/>
  <c r="AE242" i="89"/>
  <c r="AC242" i="89"/>
  <c r="AA242" i="89"/>
  <c r="Y242" i="89"/>
  <c r="W242" i="89"/>
  <c r="U242" i="89"/>
  <c r="S242" i="89"/>
  <c r="Q242" i="89"/>
  <c r="O242" i="89"/>
  <c r="M242" i="89"/>
  <c r="K242" i="89"/>
  <c r="I242" i="89"/>
  <c r="G242" i="89"/>
  <c r="E242" i="89"/>
  <c r="BB239" i="89"/>
  <c r="BC239" i="89" s="1"/>
  <c r="AZ239" i="89"/>
  <c r="AX239" i="89"/>
  <c r="AV239" i="89"/>
  <c r="AT239" i="89"/>
  <c r="AR239" i="89"/>
  <c r="AP239" i="89"/>
  <c r="AN239" i="89"/>
  <c r="AL239" i="89"/>
  <c r="AJ239" i="89"/>
  <c r="AH239" i="89"/>
  <c r="AF239" i="89"/>
  <c r="AD239" i="89"/>
  <c r="AB239" i="89"/>
  <c r="Z239" i="89"/>
  <c r="X239" i="89"/>
  <c r="V239" i="89"/>
  <c r="T239" i="89"/>
  <c r="R239" i="89"/>
  <c r="P239" i="89"/>
  <c r="CB239" i="89" s="1"/>
  <c r="N239" i="89"/>
  <c r="BX239" i="89" s="1"/>
  <c r="L239" i="89"/>
  <c r="BT239" i="89" s="1"/>
  <c r="J239" i="89"/>
  <c r="BP239" i="89" s="1"/>
  <c r="H239" i="89"/>
  <c r="F239" i="89"/>
  <c r="BH239" i="89" s="1"/>
  <c r="BB238" i="89"/>
  <c r="BC238" i="89" s="1"/>
  <c r="AZ238" i="89"/>
  <c r="AX238" i="89"/>
  <c r="AV238" i="89"/>
  <c r="AT238" i="89"/>
  <c r="AR238" i="89"/>
  <c r="AP238" i="89"/>
  <c r="AN238" i="89"/>
  <c r="AL238" i="89"/>
  <c r="AJ238" i="89"/>
  <c r="AH238" i="89"/>
  <c r="AF238" i="89"/>
  <c r="AD238" i="89"/>
  <c r="AB238" i="89"/>
  <c r="Z238" i="89"/>
  <c r="X238" i="89"/>
  <c r="V238" i="89"/>
  <c r="T238" i="89"/>
  <c r="R238" i="89"/>
  <c r="P238" i="89"/>
  <c r="CB238" i="89" s="1"/>
  <c r="N238" i="89"/>
  <c r="BX238" i="89" s="1"/>
  <c r="L238" i="89"/>
  <c r="BT238" i="89" s="1"/>
  <c r="J238" i="89"/>
  <c r="BP238" i="89" s="1"/>
  <c r="H238" i="89"/>
  <c r="F238" i="89"/>
  <c r="BH238" i="89" s="1"/>
  <c r="BB237" i="89"/>
  <c r="BC237" i="89" s="1"/>
  <c r="AZ237" i="89"/>
  <c r="AX237" i="89"/>
  <c r="AV237" i="89"/>
  <c r="AT237" i="89"/>
  <c r="AR237" i="89"/>
  <c r="AP237" i="89"/>
  <c r="AN237" i="89"/>
  <c r="AL237" i="89"/>
  <c r="AJ237" i="89"/>
  <c r="AH237" i="89"/>
  <c r="AF237" i="89"/>
  <c r="AD237" i="89"/>
  <c r="AB237" i="89"/>
  <c r="Z237" i="89"/>
  <c r="X237" i="89"/>
  <c r="V237" i="89"/>
  <c r="T237" i="89"/>
  <c r="R237" i="89"/>
  <c r="P237" i="89"/>
  <c r="CB237" i="89" s="1"/>
  <c r="N237" i="89"/>
  <c r="BX237" i="89" s="1"/>
  <c r="L237" i="89"/>
  <c r="BT237" i="89" s="1"/>
  <c r="J237" i="89"/>
  <c r="BP237" i="89" s="1"/>
  <c r="H237" i="89"/>
  <c r="F237" i="89"/>
  <c r="BH237" i="89" s="1"/>
  <c r="BC236" i="89"/>
  <c r="AZ236" i="89"/>
  <c r="AX236" i="89"/>
  <c r="AV236" i="89"/>
  <c r="AT236" i="89"/>
  <c r="AR236" i="89"/>
  <c r="AP236" i="89"/>
  <c r="AN236" i="89"/>
  <c r="AL236" i="89"/>
  <c r="AJ236" i="89"/>
  <c r="AH236" i="89"/>
  <c r="AF236" i="89"/>
  <c r="AD236" i="89"/>
  <c r="AB236" i="89"/>
  <c r="Z236" i="89"/>
  <c r="X236" i="89"/>
  <c r="V236" i="89"/>
  <c r="T236" i="89"/>
  <c r="R236" i="89"/>
  <c r="P236" i="89"/>
  <c r="CB236" i="89" s="1"/>
  <c r="N236" i="89"/>
  <c r="BX236" i="89" s="1"/>
  <c r="L236" i="89"/>
  <c r="BT236" i="89" s="1"/>
  <c r="J236" i="89"/>
  <c r="BP236" i="89" s="1"/>
  <c r="H236" i="89"/>
  <c r="F236" i="89"/>
  <c r="BH236" i="89" s="1"/>
  <c r="BB235" i="89"/>
  <c r="BC235" i="89" s="1"/>
  <c r="AZ235" i="89"/>
  <c r="AX235" i="89"/>
  <c r="AV235" i="89"/>
  <c r="AT235" i="89"/>
  <c r="AR235" i="89"/>
  <c r="AP235" i="89"/>
  <c r="AN235" i="89"/>
  <c r="AL235" i="89"/>
  <c r="AJ235" i="89"/>
  <c r="AH235" i="89"/>
  <c r="AF235" i="89"/>
  <c r="AD235" i="89"/>
  <c r="AB235" i="89"/>
  <c r="Z235" i="89"/>
  <c r="X235" i="89"/>
  <c r="V235" i="89"/>
  <c r="T235" i="89"/>
  <c r="R235" i="89"/>
  <c r="P235" i="89"/>
  <c r="CB235" i="89" s="1"/>
  <c r="N235" i="89"/>
  <c r="BX235" i="89" s="1"/>
  <c r="L235" i="89"/>
  <c r="BT235" i="89" s="1"/>
  <c r="J235" i="89"/>
  <c r="BP235" i="89" s="1"/>
  <c r="H235" i="89"/>
  <c r="F235" i="89"/>
  <c r="BH235" i="89" s="1"/>
  <c r="BB234" i="89"/>
  <c r="BC234" i="89" s="1"/>
  <c r="AZ234" i="89"/>
  <c r="AX234" i="89"/>
  <c r="AV234" i="89"/>
  <c r="AT234" i="89"/>
  <c r="AR234" i="89"/>
  <c r="AP234" i="89"/>
  <c r="AN234" i="89"/>
  <c r="AL234" i="89"/>
  <c r="AJ234" i="89"/>
  <c r="AH234" i="89"/>
  <c r="AF234" i="89"/>
  <c r="AD234" i="89"/>
  <c r="AB234" i="89"/>
  <c r="Z234" i="89"/>
  <c r="X234" i="89"/>
  <c r="V234" i="89"/>
  <c r="T234" i="89"/>
  <c r="R234" i="89"/>
  <c r="P234" i="89"/>
  <c r="CB234" i="89" s="1"/>
  <c r="N234" i="89"/>
  <c r="BX234" i="89" s="1"/>
  <c r="L234" i="89"/>
  <c r="BT234" i="89" s="1"/>
  <c r="J234" i="89"/>
  <c r="BP234" i="89" s="1"/>
  <c r="H234" i="89"/>
  <c r="F234" i="89"/>
  <c r="BH234" i="89" s="1"/>
  <c r="BB233" i="89"/>
  <c r="BC233" i="89" s="1"/>
  <c r="AZ233" i="89"/>
  <c r="AX233" i="89"/>
  <c r="AV233" i="89"/>
  <c r="AT233" i="89"/>
  <c r="AR233" i="89"/>
  <c r="AP233" i="89"/>
  <c r="AN233" i="89"/>
  <c r="AL233" i="89"/>
  <c r="AJ233" i="89"/>
  <c r="AH233" i="89"/>
  <c r="AF233" i="89"/>
  <c r="AD233" i="89"/>
  <c r="AB233" i="89"/>
  <c r="Z233" i="89"/>
  <c r="X233" i="89"/>
  <c r="V233" i="89"/>
  <c r="T233" i="89"/>
  <c r="R233" i="89"/>
  <c r="P233" i="89"/>
  <c r="CB233" i="89" s="1"/>
  <c r="N233" i="89"/>
  <c r="BX233" i="89" s="1"/>
  <c r="L233" i="89"/>
  <c r="BT233" i="89" s="1"/>
  <c r="J233" i="89"/>
  <c r="BP233" i="89" s="1"/>
  <c r="H233" i="89"/>
  <c r="F233" i="89"/>
  <c r="BH233" i="89" s="1"/>
  <c r="BB232" i="89"/>
  <c r="BC232" i="89" s="1"/>
  <c r="AZ232" i="89"/>
  <c r="AX232" i="89"/>
  <c r="AV232" i="89"/>
  <c r="AT232" i="89"/>
  <c r="AR232" i="89"/>
  <c r="AP232" i="89"/>
  <c r="AN232" i="89"/>
  <c r="AL232" i="89"/>
  <c r="AJ232" i="89"/>
  <c r="AH232" i="89"/>
  <c r="AF232" i="89"/>
  <c r="AD232" i="89"/>
  <c r="AB232" i="89"/>
  <c r="Z232" i="89"/>
  <c r="X232" i="89"/>
  <c r="V232" i="89"/>
  <c r="T232" i="89"/>
  <c r="R232" i="89"/>
  <c r="P232" i="89"/>
  <c r="CB232" i="89" s="1"/>
  <c r="N232" i="89"/>
  <c r="BX232" i="89" s="1"/>
  <c r="L232" i="89"/>
  <c r="BT232" i="89" s="1"/>
  <c r="J232" i="89"/>
  <c r="BP232" i="89" s="1"/>
  <c r="H232" i="89"/>
  <c r="F232" i="89"/>
  <c r="BH232" i="89" s="1"/>
  <c r="BB231" i="89"/>
  <c r="BC231" i="89" s="1"/>
  <c r="AZ231" i="89"/>
  <c r="AX231" i="89"/>
  <c r="AV231" i="89"/>
  <c r="AT231" i="89"/>
  <c r="AR231" i="89"/>
  <c r="AP231" i="89"/>
  <c r="AN231" i="89"/>
  <c r="AL231" i="89"/>
  <c r="AJ231" i="89"/>
  <c r="AH231" i="89"/>
  <c r="AF231" i="89"/>
  <c r="AD231" i="89"/>
  <c r="AB231" i="89"/>
  <c r="Z231" i="89"/>
  <c r="X231" i="89"/>
  <c r="V231" i="89"/>
  <c r="T231" i="89"/>
  <c r="R231" i="89"/>
  <c r="P231" i="89"/>
  <c r="CB231" i="89" s="1"/>
  <c r="N231" i="89"/>
  <c r="BX231" i="89" s="1"/>
  <c r="L231" i="89"/>
  <c r="BT231" i="89" s="1"/>
  <c r="J231" i="89"/>
  <c r="BP231" i="89" s="1"/>
  <c r="H231" i="89"/>
  <c r="F231" i="89"/>
  <c r="BH231" i="89" s="1"/>
  <c r="BB230" i="89"/>
  <c r="BC230" i="89" s="1"/>
  <c r="AZ230" i="89"/>
  <c r="AX230" i="89"/>
  <c r="AV230" i="89"/>
  <c r="AT230" i="89"/>
  <c r="AR230" i="89"/>
  <c r="AP230" i="89"/>
  <c r="AN230" i="89"/>
  <c r="AL230" i="89"/>
  <c r="AJ230" i="89"/>
  <c r="AH230" i="89"/>
  <c r="AF230" i="89"/>
  <c r="AD230" i="89"/>
  <c r="AB230" i="89"/>
  <c r="Z230" i="89"/>
  <c r="X230" i="89"/>
  <c r="V230" i="89"/>
  <c r="T230" i="89"/>
  <c r="R230" i="89"/>
  <c r="P230" i="89"/>
  <c r="CB230" i="89" s="1"/>
  <c r="N230" i="89"/>
  <c r="BX230" i="89" s="1"/>
  <c r="L230" i="89"/>
  <c r="BT230" i="89" s="1"/>
  <c r="J230" i="89"/>
  <c r="BP230" i="89" s="1"/>
  <c r="H230" i="89"/>
  <c r="F230" i="89"/>
  <c r="BH230" i="89" s="1"/>
  <c r="BB229" i="89"/>
  <c r="BC229" i="89" s="1"/>
  <c r="AZ229" i="89"/>
  <c r="AX229" i="89"/>
  <c r="AV229" i="89"/>
  <c r="AT229" i="89"/>
  <c r="AR229" i="89"/>
  <c r="AP229" i="89"/>
  <c r="AN229" i="89"/>
  <c r="AL229" i="89"/>
  <c r="AJ229" i="89"/>
  <c r="AH229" i="89"/>
  <c r="AF229" i="89"/>
  <c r="AD229" i="89"/>
  <c r="AB229" i="89"/>
  <c r="Z229" i="89"/>
  <c r="X229" i="89"/>
  <c r="V229" i="89"/>
  <c r="T229" i="89"/>
  <c r="R229" i="89"/>
  <c r="P229" i="89"/>
  <c r="CB229" i="89" s="1"/>
  <c r="N229" i="89"/>
  <c r="BX229" i="89" s="1"/>
  <c r="L229" i="89"/>
  <c r="BT229" i="89" s="1"/>
  <c r="J229" i="89"/>
  <c r="BP229" i="89" s="1"/>
  <c r="H229" i="89"/>
  <c r="F229" i="89"/>
  <c r="BH229" i="89" s="1"/>
  <c r="BB228" i="89"/>
  <c r="BC228" i="89" s="1"/>
  <c r="AZ228" i="89"/>
  <c r="AX228" i="89"/>
  <c r="AV228" i="89"/>
  <c r="AT228" i="89"/>
  <c r="AR228" i="89"/>
  <c r="AP228" i="89"/>
  <c r="AN228" i="89"/>
  <c r="AL228" i="89"/>
  <c r="AJ228" i="89"/>
  <c r="AH228" i="89"/>
  <c r="AF228" i="89"/>
  <c r="AD228" i="89"/>
  <c r="AB228" i="89"/>
  <c r="Z228" i="89"/>
  <c r="X228" i="89"/>
  <c r="V228" i="89"/>
  <c r="T228" i="89"/>
  <c r="R228" i="89"/>
  <c r="P228" i="89"/>
  <c r="CB228" i="89" s="1"/>
  <c r="N228" i="89"/>
  <c r="BX228" i="89" s="1"/>
  <c r="L228" i="89"/>
  <c r="BT228" i="89" s="1"/>
  <c r="J228" i="89"/>
  <c r="BP228" i="89" s="1"/>
  <c r="H228" i="89"/>
  <c r="F228" i="89"/>
  <c r="BH228" i="89" s="1"/>
  <c r="BB227" i="89"/>
  <c r="BC227" i="89" s="1"/>
  <c r="AZ227" i="89"/>
  <c r="AX227" i="89"/>
  <c r="AV227" i="89"/>
  <c r="AT227" i="89"/>
  <c r="AR227" i="89"/>
  <c r="AP227" i="89"/>
  <c r="AN227" i="89"/>
  <c r="AL227" i="89"/>
  <c r="AJ227" i="89"/>
  <c r="AH227" i="89"/>
  <c r="AF227" i="89"/>
  <c r="AD227" i="89"/>
  <c r="AB227" i="89"/>
  <c r="Z227" i="89"/>
  <c r="X227" i="89"/>
  <c r="V227" i="89"/>
  <c r="T227" i="89"/>
  <c r="R227" i="89"/>
  <c r="P227" i="89"/>
  <c r="CB227" i="89" s="1"/>
  <c r="N227" i="89"/>
  <c r="BX227" i="89" s="1"/>
  <c r="L227" i="89"/>
  <c r="BT227" i="89" s="1"/>
  <c r="J227" i="89"/>
  <c r="BP227" i="89" s="1"/>
  <c r="H227" i="89"/>
  <c r="F227" i="89"/>
  <c r="BH227" i="89" s="1"/>
  <c r="BB226" i="89"/>
  <c r="BC226" i="89" s="1"/>
  <c r="AZ226" i="89"/>
  <c r="AX226" i="89"/>
  <c r="AV226" i="89"/>
  <c r="AT226" i="89"/>
  <c r="AR226" i="89"/>
  <c r="AP226" i="89"/>
  <c r="AN226" i="89"/>
  <c r="AL226" i="89"/>
  <c r="AJ226" i="89"/>
  <c r="AH226" i="89"/>
  <c r="AF226" i="89"/>
  <c r="AD226" i="89"/>
  <c r="AB226" i="89"/>
  <c r="Z226" i="89"/>
  <c r="X226" i="89"/>
  <c r="V226" i="89"/>
  <c r="T226" i="89"/>
  <c r="R226" i="89"/>
  <c r="P226" i="89"/>
  <c r="CB226" i="89" s="1"/>
  <c r="N226" i="89"/>
  <c r="BX226" i="89" s="1"/>
  <c r="L226" i="89"/>
  <c r="BT226" i="89" s="1"/>
  <c r="J226" i="89"/>
  <c r="BP226" i="89" s="1"/>
  <c r="H226" i="89"/>
  <c r="F226" i="89"/>
  <c r="BH226" i="89" s="1"/>
  <c r="BB225" i="89"/>
  <c r="BC225" i="89" s="1"/>
  <c r="AZ225" i="89"/>
  <c r="AX225" i="89"/>
  <c r="AV225" i="89"/>
  <c r="AT225" i="89"/>
  <c r="AR225" i="89"/>
  <c r="AP225" i="89"/>
  <c r="AN225" i="89"/>
  <c r="AL225" i="89"/>
  <c r="AJ225" i="89"/>
  <c r="AH225" i="89"/>
  <c r="AF225" i="89"/>
  <c r="AD225" i="89"/>
  <c r="AB225" i="89"/>
  <c r="Z225" i="89"/>
  <c r="X225" i="89"/>
  <c r="V225" i="89"/>
  <c r="T225" i="89"/>
  <c r="R225" i="89"/>
  <c r="P225" i="89"/>
  <c r="CB225" i="89" s="1"/>
  <c r="N225" i="89"/>
  <c r="BX225" i="89" s="1"/>
  <c r="L225" i="89"/>
  <c r="BT225" i="89" s="1"/>
  <c r="J225" i="89"/>
  <c r="BP225" i="89" s="1"/>
  <c r="H225" i="89"/>
  <c r="F225" i="89"/>
  <c r="BH225" i="89" s="1"/>
  <c r="BB224" i="89"/>
  <c r="BC224" i="89" s="1"/>
  <c r="AZ224" i="89"/>
  <c r="AX224" i="89"/>
  <c r="AV224" i="89"/>
  <c r="AT224" i="89"/>
  <c r="AR224" i="89"/>
  <c r="AP224" i="89"/>
  <c r="AN224" i="89"/>
  <c r="AL224" i="89"/>
  <c r="AJ224" i="89"/>
  <c r="AH224" i="89"/>
  <c r="AF224" i="89"/>
  <c r="AD224" i="89"/>
  <c r="AB224" i="89"/>
  <c r="Z224" i="89"/>
  <c r="X224" i="89"/>
  <c r="V224" i="89"/>
  <c r="T224" i="89"/>
  <c r="R224" i="89"/>
  <c r="P224" i="89"/>
  <c r="CB224" i="89" s="1"/>
  <c r="N224" i="89"/>
  <c r="BX224" i="89" s="1"/>
  <c r="L224" i="89"/>
  <c r="BT224" i="89" s="1"/>
  <c r="J224" i="89"/>
  <c r="BP224" i="89" s="1"/>
  <c r="H224" i="89"/>
  <c r="F224" i="89"/>
  <c r="BH224" i="89" s="1"/>
  <c r="BB223" i="89"/>
  <c r="BC223" i="89" s="1"/>
  <c r="AZ223" i="89"/>
  <c r="AX223" i="89"/>
  <c r="AV223" i="89"/>
  <c r="AT223" i="89"/>
  <c r="AR223" i="89"/>
  <c r="AP223" i="89"/>
  <c r="AN223" i="89"/>
  <c r="AL223" i="89"/>
  <c r="AJ223" i="89"/>
  <c r="AH223" i="89"/>
  <c r="AF223" i="89"/>
  <c r="AD223" i="89"/>
  <c r="AB223" i="89"/>
  <c r="Z223" i="89"/>
  <c r="X223" i="89"/>
  <c r="V223" i="89"/>
  <c r="T223" i="89"/>
  <c r="R223" i="89"/>
  <c r="P223" i="89"/>
  <c r="CB223" i="89" s="1"/>
  <c r="N223" i="89"/>
  <c r="BX223" i="89" s="1"/>
  <c r="L223" i="89"/>
  <c r="BT223" i="89" s="1"/>
  <c r="J223" i="89"/>
  <c r="BP223" i="89" s="1"/>
  <c r="H223" i="89"/>
  <c r="F223" i="89"/>
  <c r="BH223" i="89" s="1"/>
  <c r="BB222" i="89"/>
  <c r="BC222" i="89" s="1"/>
  <c r="AZ222" i="89"/>
  <c r="AX222" i="89"/>
  <c r="AV222" i="89"/>
  <c r="AT222" i="89"/>
  <c r="AR222" i="89"/>
  <c r="AP222" i="89"/>
  <c r="AN222" i="89"/>
  <c r="AL222" i="89"/>
  <c r="AJ222" i="89"/>
  <c r="AH222" i="89"/>
  <c r="AF222" i="89"/>
  <c r="AD222" i="89"/>
  <c r="AB222" i="89"/>
  <c r="Z222" i="89"/>
  <c r="X222" i="89"/>
  <c r="V222" i="89"/>
  <c r="T222" i="89"/>
  <c r="R222" i="89"/>
  <c r="P222" i="89"/>
  <c r="CB222" i="89" s="1"/>
  <c r="N222" i="89"/>
  <c r="BX222" i="89" s="1"/>
  <c r="L222" i="89"/>
  <c r="BT222" i="89" s="1"/>
  <c r="J222" i="89"/>
  <c r="BP222" i="89" s="1"/>
  <c r="H222" i="89"/>
  <c r="F222" i="89"/>
  <c r="BH222" i="89" s="1"/>
  <c r="BB221" i="89"/>
  <c r="BC221" i="89" s="1"/>
  <c r="AZ221" i="89"/>
  <c r="AX221" i="89"/>
  <c r="AV221" i="89"/>
  <c r="AT221" i="89"/>
  <c r="AR221" i="89"/>
  <c r="AP221" i="89"/>
  <c r="AN221" i="89"/>
  <c r="AL221" i="89"/>
  <c r="AJ221" i="89"/>
  <c r="AH221" i="89"/>
  <c r="AF221" i="89"/>
  <c r="AD221" i="89"/>
  <c r="AB221" i="89"/>
  <c r="Z221" i="89"/>
  <c r="X221" i="89"/>
  <c r="V221" i="89"/>
  <c r="T221" i="89"/>
  <c r="R221" i="89"/>
  <c r="P221" i="89"/>
  <c r="CB221" i="89" s="1"/>
  <c r="N221" i="89"/>
  <c r="BX221" i="89" s="1"/>
  <c r="L221" i="89"/>
  <c r="BT221" i="89" s="1"/>
  <c r="J221" i="89"/>
  <c r="BP221" i="89" s="1"/>
  <c r="H221" i="89"/>
  <c r="F221" i="89"/>
  <c r="BH221" i="89" s="1"/>
  <c r="BB220" i="89"/>
  <c r="BC220" i="89" s="1"/>
  <c r="AZ220" i="89"/>
  <c r="AX220" i="89"/>
  <c r="AV220" i="89"/>
  <c r="AT220" i="89"/>
  <c r="AR220" i="89"/>
  <c r="AP220" i="89"/>
  <c r="AN220" i="89"/>
  <c r="AL220" i="89"/>
  <c r="AJ220" i="89"/>
  <c r="AH220" i="89"/>
  <c r="AF220" i="89"/>
  <c r="AD220" i="89"/>
  <c r="AB220" i="89"/>
  <c r="Z220" i="89"/>
  <c r="X220" i="89"/>
  <c r="V220" i="89"/>
  <c r="T220" i="89"/>
  <c r="R220" i="89"/>
  <c r="P220" i="89"/>
  <c r="CB220" i="89" s="1"/>
  <c r="N220" i="89"/>
  <c r="BX220" i="89" s="1"/>
  <c r="L220" i="89"/>
  <c r="BT220" i="89" s="1"/>
  <c r="J220" i="89"/>
  <c r="BP220" i="89" s="1"/>
  <c r="H220" i="89"/>
  <c r="F220" i="89"/>
  <c r="BH220" i="89" s="1"/>
  <c r="BB218" i="89"/>
  <c r="BC218" i="89" s="1"/>
  <c r="AZ218" i="89"/>
  <c r="AX218" i="89"/>
  <c r="AV218" i="89"/>
  <c r="AT218" i="89"/>
  <c r="AR218" i="89"/>
  <c r="AP218" i="89"/>
  <c r="AN218" i="89"/>
  <c r="AL218" i="89"/>
  <c r="AJ218" i="89"/>
  <c r="AH218" i="89"/>
  <c r="AF218" i="89"/>
  <c r="AD218" i="89"/>
  <c r="AB218" i="89"/>
  <c r="Z218" i="89"/>
  <c r="X218" i="89"/>
  <c r="V218" i="89"/>
  <c r="T218" i="89"/>
  <c r="R218" i="89"/>
  <c r="P218" i="89"/>
  <c r="CB218" i="89" s="1"/>
  <c r="N218" i="89"/>
  <c r="BX218" i="89" s="1"/>
  <c r="L218" i="89"/>
  <c r="BT218" i="89" s="1"/>
  <c r="J218" i="89"/>
  <c r="BP218" i="89" s="1"/>
  <c r="H218" i="89"/>
  <c r="F218" i="89"/>
  <c r="BH218" i="89" s="1"/>
  <c r="BB217" i="89"/>
  <c r="BC217" i="89" s="1"/>
  <c r="AZ217" i="89"/>
  <c r="AX217" i="89"/>
  <c r="AV217" i="89"/>
  <c r="AT217" i="89"/>
  <c r="AR217" i="89"/>
  <c r="AP217" i="89"/>
  <c r="AN217" i="89"/>
  <c r="AL217" i="89"/>
  <c r="AJ217" i="89"/>
  <c r="AH217" i="89"/>
  <c r="AF217" i="89"/>
  <c r="AD217" i="89"/>
  <c r="AB217" i="89"/>
  <c r="Z217" i="89"/>
  <c r="X217" i="89"/>
  <c r="V217" i="89"/>
  <c r="T217" i="89"/>
  <c r="R217" i="89"/>
  <c r="P217" i="89"/>
  <c r="CB217" i="89" s="1"/>
  <c r="N217" i="89"/>
  <c r="BX217" i="89" s="1"/>
  <c r="L217" i="89"/>
  <c r="BT217" i="89" s="1"/>
  <c r="J217" i="89"/>
  <c r="BP217" i="89" s="1"/>
  <c r="H217" i="89"/>
  <c r="F217" i="89"/>
  <c r="BH217" i="89" s="1"/>
  <c r="BB216" i="89"/>
  <c r="BC216" i="89" s="1"/>
  <c r="AZ216" i="89"/>
  <c r="AX216" i="89"/>
  <c r="AV216" i="89"/>
  <c r="AT216" i="89"/>
  <c r="AR216" i="89"/>
  <c r="AP216" i="89"/>
  <c r="AN216" i="89"/>
  <c r="AL216" i="89"/>
  <c r="AJ216" i="89"/>
  <c r="AH216" i="89"/>
  <c r="AF216" i="89"/>
  <c r="AD216" i="89"/>
  <c r="AB216" i="89"/>
  <c r="Z216" i="89"/>
  <c r="X216" i="89"/>
  <c r="V216" i="89"/>
  <c r="T216" i="89"/>
  <c r="R216" i="89"/>
  <c r="P216" i="89"/>
  <c r="CB216" i="89" s="1"/>
  <c r="N216" i="89"/>
  <c r="BX216" i="89" s="1"/>
  <c r="L216" i="89"/>
  <c r="BT216" i="89" s="1"/>
  <c r="J216" i="89"/>
  <c r="BP216" i="89" s="1"/>
  <c r="H216" i="89"/>
  <c r="F216" i="89"/>
  <c r="BH216" i="89" s="1"/>
  <c r="BB215" i="89"/>
  <c r="BC215" i="89" s="1"/>
  <c r="AZ215" i="89"/>
  <c r="AX215" i="89"/>
  <c r="AV215" i="89"/>
  <c r="AT215" i="89"/>
  <c r="AR215" i="89"/>
  <c r="AP215" i="89"/>
  <c r="AN215" i="89"/>
  <c r="AL215" i="89"/>
  <c r="AJ215" i="89"/>
  <c r="AH215" i="89"/>
  <c r="AF215" i="89"/>
  <c r="AD215" i="89"/>
  <c r="AB215" i="89"/>
  <c r="Z215" i="89"/>
  <c r="X215" i="89"/>
  <c r="V215" i="89"/>
  <c r="T215" i="89"/>
  <c r="R215" i="89"/>
  <c r="P215" i="89"/>
  <c r="CB215" i="89" s="1"/>
  <c r="N215" i="89"/>
  <c r="BX215" i="89" s="1"/>
  <c r="L215" i="89"/>
  <c r="BT215" i="89" s="1"/>
  <c r="J215" i="89"/>
  <c r="BP215" i="89" s="1"/>
  <c r="H215" i="89"/>
  <c r="F215" i="89"/>
  <c r="BH215" i="89" s="1"/>
  <c r="BB214" i="89"/>
  <c r="BC214" i="89" s="1"/>
  <c r="AZ214" i="89"/>
  <c r="AX214" i="89"/>
  <c r="AV214" i="89"/>
  <c r="AT214" i="89"/>
  <c r="AR214" i="89"/>
  <c r="AP214" i="89"/>
  <c r="AN214" i="89"/>
  <c r="AL214" i="89"/>
  <c r="AJ214" i="89"/>
  <c r="AH214" i="89"/>
  <c r="AF214" i="89"/>
  <c r="AD214" i="89"/>
  <c r="AB214" i="89"/>
  <c r="Z214" i="89"/>
  <c r="X214" i="89"/>
  <c r="V214" i="89"/>
  <c r="T214" i="89"/>
  <c r="R214" i="89"/>
  <c r="P214" i="89"/>
  <c r="CB214" i="89" s="1"/>
  <c r="N214" i="89"/>
  <c r="BX214" i="89" s="1"/>
  <c r="L214" i="89"/>
  <c r="BT214" i="89" s="1"/>
  <c r="J214" i="89"/>
  <c r="BP214" i="89" s="1"/>
  <c r="H214" i="89"/>
  <c r="F214" i="89"/>
  <c r="BH214" i="89" s="1"/>
  <c r="BB213" i="89"/>
  <c r="BC213" i="89" s="1"/>
  <c r="AZ213" i="89"/>
  <c r="AX213" i="89"/>
  <c r="AV213" i="89"/>
  <c r="AT213" i="89"/>
  <c r="AR213" i="89"/>
  <c r="AP213" i="89"/>
  <c r="AN213" i="89"/>
  <c r="AL213" i="89"/>
  <c r="AJ213" i="89"/>
  <c r="AH213" i="89"/>
  <c r="AF213" i="89"/>
  <c r="AD213" i="89"/>
  <c r="AB213" i="89"/>
  <c r="Z213" i="89"/>
  <c r="X213" i="89"/>
  <c r="V213" i="89"/>
  <c r="T213" i="89"/>
  <c r="R213" i="89"/>
  <c r="P213" i="89"/>
  <c r="CB213" i="89" s="1"/>
  <c r="N213" i="89"/>
  <c r="BX213" i="89" s="1"/>
  <c r="L213" i="89"/>
  <c r="BT213" i="89" s="1"/>
  <c r="J213" i="89"/>
  <c r="BP213" i="89" s="1"/>
  <c r="H213" i="89"/>
  <c r="F213" i="89"/>
  <c r="BH213" i="89" s="1"/>
  <c r="BB212" i="89"/>
  <c r="BC212" i="89" s="1"/>
  <c r="AZ212" i="89"/>
  <c r="AX212" i="89"/>
  <c r="AV212" i="89"/>
  <c r="AT212" i="89"/>
  <c r="AR212" i="89"/>
  <c r="AP212" i="89"/>
  <c r="AN212" i="89"/>
  <c r="AL212" i="89"/>
  <c r="AJ212" i="89"/>
  <c r="AH212" i="89"/>
  <c r="AF212" i="89"/>
  <c r="AD212" i="89"/>
  <c r="AB212" i="89"/>
  <c r="Z212" i="89"/>
  <c r="X212" i="89"/>
  <c r="V212" i="89"/>
  <c r="T212" i="89"/>
  <c r="R212" i="89"/>
  <c r="P212" i="89"/>
  <c r="CB212" i="89" s="1"/>
  <c r="N212" i="89"/>
  <c r="BX212" i="89" s="1"/>
  <c r="L212" i="89"/>
  <c r="BT212" i="89" s="1"/>
  <c r="J212" i="89"/>
  <c r="BP212" i="89" s="1"/>
  <c r="H212" i="89"/>
  <c r="F212" i="89"/>
  <c r="BH212" i="89" s="1"/>
  <c r="BB211" i="89"/>
  <c r="BC211" i="89" s="1"/>
  <c r="AZ211" i="89"/>
  <c r="AX211" i="89"/>
  <c r="AV211" i="89"/>
  <c r="AT211" i="89"/>
  <c r="AR211" i="89"/>
  <c r="AP211" i="89"/>
  <c r="AN211" i="89"/>
  <c r="AL211" i="89"/>
  <c r="AJ211" i="89"/>
  <c r="AH211" i="89"/>
  <c r="AF211" i="89"/>
  <c r="AD211" i="89"/>
  <c r="AB211" i="89"/>
  <c r="Z211" i="89"/>
  <c r="X211" i="89"/>
  <c r="V211" i="89"/>
  <c r="T211" i="89"/>
  <c r="R211" i="89"/>
  <c r="P211" i="89"/>
  <c r="CB211" i="89" s="1"/>
  <c r="N211" i="89"/>
  <c r="BX211" i="89" s="1"/>
  <c r="L211" i="89"/>
  <c r="BT211" i="89" s="1"/>
  <c r="J211" i="89"/>
  <c r="BP211" i="89" s="1"/>
  <c r="H211" i="89"/>
  <c r="F211" i="89"/>
  <c r="BH211" i="89" s="1"/>
  <c r="BB210" i="89"/>
  <c r="BC210" i="89" s="1"/>
  <c r="AZ210" i="89"/>
  <c r="AX210" i="89"/>
  <c r="AV210" i="89"/>
  <c r="AT210" i="89"/>
  <c r="AR210" i="89"/>
  <c r="AP210" i="89"/>
  <c r="AN210" i="89"/>
  <c r="AL210" i="89"/>
  <c r="AJ210" i="89"/>
  <c r="AH210" i="89"/>
  <c r="AF210" i="89"/>
  <c r="AD210" i="89"/>
  <c r="AB210" i="89"/>
  <c r="Z210" i="89"/>
  <c r="X210" i="89"/>
  <c r="V210" i="89"/>
  <c r="T210" i="89"/>
  <c r="R210" i="89"/>
  <c r="P210" i="89"/>
  <c r="CB210" i="89" s="1"/>
  <c r="N210" i="89"/>
  <c r="BX210" i="89" s="1"/>
  <c r="L210" i="89"/>
  <c r="BT210" i="89" s="1"/>
  <c r="J210" i="89"/>
  <c r="BP210" i="89" s="1"/>
  <c r="H210" i="89"/>
  <c r="F210" i="89"/>
  <c r="BH210" i="89" s="1"/>
  <c r="BB209" i="89"/>
  <c r="AZ209" i="89"/>
  <c r="AX209" i="89"/>
  <c r="AV209" i="89"/>
  <c r="AT209" i="89"/>
  <c r="AR209" i="89"/>
  <c r="AP209" i="89"/>
  <c r="AN209" i="89"/>
  <c r="AL209" i="89"/>
  <c r="AJ209" i="89"/>
  <c r="AH209" i="89"/>
  <c r="AF209" i="89"/>
  <c r="AD209" i="89"/>
  <c r="AB209" i="89"/>
  <c r="Z209" i="89"/>
  <c r="X209" i="89"/>
  <c r="V209" i="89"/>
  <c r="T209" i="89"/>
  <c r="R209" i="89"/>
  <c r="P209" i="89"/>
  <c r="CB209" i="89" s="1"/>
  <c r="N209" i="89"/>
  <c r="BX209" i="89" s="1"/>
  <c r="L209" i="89"/>
  <c r="BT209" i="89" s="1"/>
  <c r="J209" i="89"/>
  <c r="BP209" i="89" s="1"/>
  <c r="H209" i="89"/>
  <c r="F209" i="89"/>
  <c r="BH209" i="89" s="1"/>
  <c r="AY202" i="89"/>
  <c r="AW202" i="89"/>
  <c r="AU202" i="89"/>
  <c r="AS202" i="89"/>
  <c r="AQ202" i="89"/>
  <c r="AO202" i="89"/>
  <c r="AM202" i="89"/>
  <c r="AK202" i="89"/>
  <c r="AI202" i="89"/>
  <c r="AG202" i="89"/>
  <c r="AE202" i="89"/>
  <c r="AC202" i="89"/>
  <c r="AA202" i="89"/>
  <c r="Y202" i="89"/>
  <c r="W202" i="89"/>
  <c r="U202" i="89"/>
  <c r="S202" i="89"/>
  <c r="Q202" i="89"/>
  <c r="O202" i="89"/>
  <c r="M202" i="89"/>
  <c r="K202" i="89"/>
  <c r="I202" i="89"/>
  <c r="G202" i="89"/>
  <c r="E202" i="89"/>
  <c r="BB199" i="89"/>
  <c r="BC199" i="89" s="1"/>
  <c r="AZ199" i="89"/>
  <c r="AX199" i="89"/>
  <c r="AV199" i="89"/>
  <c r="AT199" i="89"/>
  <c r="AR199" i="89"/>
  <c r="AP199" i="89"/>
  <c r="AN199" i="89"/>
  <c r="AL199" i="89"/>
  <c r="AJ199" i="89"/>
  <c r="AH199" i="89"/>
  <c r="AF199" i="89"/>
  <c r="AD199" i="89"/>
  <c r="AB199" i="89"/>
  <c r="Z199" i="89"/>
  <c r="X199" i="89"/>
  <c r="V199" i="89"/>
  <c r="T199" i="89"/>
  <c r="R199" i="89"/>
  <c r="P199" i="89"/>
  <c r="CB199" i="89" s="1"/>
  <c r="N199" i="89"/>
  <c r="BX199" i="89" s="1"/>
  <c r="L199" i="89"/>
  <c r="BT199" i="89" s="1"/>
  <c r="F199" i="89"/>
  <c r="BH199" i="89" s="1"/>
  <c r="BB198" i="89"/>
  <c r="BC198" i="89" s="1"/>
  <c r="AZ198" i="89"/>
  <c r="AX198" i="89"/>
  <c r="AV198" i="89"/>
  <c r="AT198" i="89"/>
  <c r="AR198" i="89"/>
  <c r="AP198" i="89"/>
  <c r="AN198" i="89"/>
  <c r="AL198" i="89"/>
  <c r="AJ198" i="89"/>
  <c r="AH198" i="89"/>
  <c r="AF198" i="89"/>
  <c r="AD198" i="89"/>
  <c r="AB198" i="89"/>
  <c r="Z198" i="89"/>
  <c r="X198" i="89"/>
  <c r="V198" i="89"/>
  <c r="T198" i="89"/>
  <c r="R198" i="89"/>
  <c r="P198" i="89"/>
  <c r="CB198" i="89" s="1"/>
  <c r="N198" i="89"/>
  <c r="BX198" i="89" s="1"/>
  <c r="L198" i="89"/>
  <c r="BT198" i="89" s="1"/>
  <c r="F198" i="89"/>
  <c r="BH198" i="89" s="1"/>
  <c r="BB197" i="89"/>
  <c r="BC197" i="89" s="1"/>
  <c r="AZ197" i="89"/>
  <c r="AX197" i="89"/>
  <c r="AV197" i="89"/>
  <c r="AT197" i="89"/>
  <c r="AR197" i="89"/>
  <c r="AP197" i="89"/>
  <c r="AN197" i="89"/>
  <c r="AL197" i="89"/>
  <c r="AJ197" i="89"/>
  <c r="AH197" i="89"/>
  <c r="AF197" i="89"/>
  <c r="AD197" i="89"/>
  <c r="AB197" i="89"/>
  <c r="Z197" i="89"/>
  <c r="X197" i="89"/>
  <c r="V197" i="89"/>
  <c r="T197" i="89"/>
  <c r="R197" i="89"/>
  <c r="P197" i="89"/>
  <c r="CB197" i="89" s="1"/>
  <c r="N197" i="89"/>
  <c r="BX197" i="89" s="1"/>
  <c r="L197" i="89"/>
  <c r="BT197" i="89" s="1"/>
  <c r="F197" i="89"/>
  <c r="BH197" i="89" s="1"/>
  <c r="BB196" i="89"/>
  <c r="BC196" i="89" s="1"/>
  <c r="AZ196" i="89"/>
  <c r="AX196" i="89"/>
  <c r="AV196" i="89"/>
  <c r="AT196" i="89"/>
  <c r="AR196" i="89"/>
  <c r="AP196" i="89"/>
  <c r="AN196" i="89"/>
  <c r="AL196" i="89"/>
  <c r="AJ196" i="89"/>
  <c r="AH196" i="89"/>
  <c r="AF196" i="89"/>
  <c r="AD196" i="89"/>
  <c r="AB196" i="89"/>
  <c r="Z196" i="89"/>
  <c r="X196" i="89"/>
  <c r="V196" i="89"/>
  <c r="T196" i="89"/>
  <c r="R196" i="89"/>
  <c r="P196" i="89"/>
  <c r="CB196" i="89" s="1"/>
  <c r="N196" i="89"/>
  <c r="BX196" i="89" s="1"/>
  <c r="L196" i="89"/>
  <c r="BT196" i="89" s="1"/>
  <c r="F196" i="89"/>
  <c r="BH196" i="89" s="1"/>
  <c r="BB195" i="89"/>
  <c r="BC195" i="89" s="1"/>
  <c r="AZ195" i="89"/>
  <c r="AX195" i="89"/>
  <c r="AV195" i="89"/>
  <c r="AT195" i="89"/>
  <c r="AR195" i="89"/>
  <c r="AP195" i="89"/>
  <c r="AN195" i="89"/>
  <c r="AL195" i="89"/>
  <c r="AJ195" i="89"/>
  <c r="AH195" i="89"/>
  <c r="AF195" i="89"/>
  <c r="AD195" i="89"/>
  <c r="AB195" i="89"/>
  <c r="Z195" i="89"/>
  <c r="X195" i="89"/>
  <c r="V195" i="89"/>
  <c r="T195" i="89"/>
  <c r="R195" i="89"/>
  <c r="P195" i="89"/>
  <c r="CB195" i="89" s="1"/>
  <c r="N195" i="89"/>
  <c r="BX195" i="89" s="1"/>
  <c r="L195" i="89"/>
  <c r="BT195" i="89" s="1"/>
  <c r="F195" i="89"/>
  <c r="BH195" i="89" s="1"/>
  <c r="BB194" i="89"/>
  <c r="BC194" i="89" s="1"/>
  <c r="AZ194" i="89"/>
  <c r="AX194" i="89"/>
  <c r="AV194" i="89"/>
  <c r="AT194" i="89"/>
  <c r="AR194" i="89"/>
  <c r="AP194" i="89"/>
  <c r="AN194" i="89"/>
  <c r="AL194" i="89"/>
  <c r="AJ194" i="89"/>
  <c r="AH194" i="89"/>
  <c r="AF194" i="89"/>
  <c r="AD194" i="89"/>
  <c r="AB194" i="89"/>
  <c r="Z194" i="89"/>
  <c r="X194" i="89"/>
  <c r="V194" i="89"/>
  <c r="T194" i="89"/>
  <c r="R194" i="89"/>
  <c r="P194" i="89"/>
  <c r="CB194" i="89" s="1"/>
  <c r="N194" i="89"/>
  <c r="BX194" i="89" s="1"/>
  <c r="L194" i="89"/>
  <c r="BT194" i="89" s="1"/>
  <c r="F194" i="89"/>
  <c r="BH194" i="89" s="1"/>
  <c r="BB193" i="89"/>
  <c r="BC193" i="89" s="1"/>
  <c r="AZ193" i="89"/>
  <c r="AX193" i="89"/>
  <c r="AV193" i="89"/>
  <c r="AT193" i="89"/>
  <c r="AR193" i="89"/>
  <c r="AP193" i="89"/>
  <c r="AN193" i="89"/>
  <c r="AL193" i="89"/>
  <c r="AJ193" i="89"/>
  <c r="AH193" i="89"/>
  <c r="AF193" i="89"/>
  <c r="AD193" i="89"/>
  <c r="AB193" i="89"/>
  <c r="Z193" i="89"/>
  <c r="X193" i="89"/>
  <c r="V193" i="89"/>
  <c r="T193" i="89"/>
  <c r="R193" i="89"/>
  <c r="P193" i="89"/>
  <c r="CB193" i="89" s="1"/>
  <c r="N193" i="89"/>
  <c r="BX193" i="89" s="1"/>
  <c r="L193" i="89"/>
  <c r="BT193" i="89" s="1"/>
  <c r="F193" i="89"/>
  <c r="BH193" i="89" s="1"/>
  <c r="BB192" i="89"/>
  <c r="BC192" i="89" s="1"/>
  <c r="AZ192" i="89"/>
  <c r="AX192" i="89"/>
  <c r="AV192" i="89"/>
  <c r="AT192" i="89"/>
  <c r="AR192" i="89"/>
  <c r="AP192" i="89"/>
  <c r="AN192" i="89"/>
  <c r="AL192" i="89"/>
  <c r="AJ192" i="89"/>
  <c r="AH192" i="89"/>
  <c r="AF192" i="89"/>
  <c r="AD192" i="89"/>
  <c r="AB192" i="89"/>
  <c r="Z192" i="89"/>
  <c r="X192" i="89"/>
  <c r="V192" i="89"/>
  <c r="T192" i="89"/>
  <c r="R192" i="89"/>
  <c r="P192" i="89"/>
  <c r="CB192" i="89" s="1"/>
  <c r="N192" i="89"/>
  <c r="BX192" i="89" s="1"/>
  <c r="L192" i="89"/>
  <c r="BT192" i="89" s="1"/>
  <c r="F192" i="89"/>
  <c r="BH192" i="89" s="1"/>
  <c r="BB191" i="89"/>
  <c r="BC191" i="89" s="1"/>
  <c r="AZ191" i="89"/>
  <c r="AX191" i="89"/>
  <c r="AV191" i="89"/>
  <c r="AT191" i="89"/>
  <c r="AR191" i="89"/>
  <c r="AP191" i="89"/>
  <c r="AN191" i="89"/>
  <c r="AL191" i="89"/>
  <c r="AJ191" i="89"/>
  <c r="AH191" i="89"/>
  <c r="AF191" i="89"/>
  <c r="AD191" i="89"/>
  <c r="AB191" i="89"/>
  <c r="Z191" i="89"/>
  <c r="X191" i="89"/>
  <c r="V191" i="89"/>
  <c r="T191" i="89"/>
  <c r="R191" i="89"/>
  <c r="P191" i="89"/>
  <c r="CB191" i="89" s="1"/>
  <c r="N191" i="89"/>
  <c r="BX191" i="89" s="1"/>
  <c r="L191" i="89"/>
  <c r="BT191" i="89" s="1"/>
  <c r="F191" i="89"/>
  <c r="BH191" i="89" s="1"/>
  <c r="BB190" i="89"/>
  <c r="BC190" i="89" s="1"/>
  <c r="AZ190" i="89"/>
  <c r="AX190" i="89"/>
  <c r="AV190" i="89"/>
  <c r="AT190" i="89"/>
  <c r="AR190" i="89"/>
  <c r="AP190" i="89"/>
  <c r="AN190" i="89"/>
  <c r="AL190" i="89"/>
  <c r="AJ190" i="89"/>
  <c r="AH190" i="89"/>
  <c r="AF190" i="89"/>
  <c r="AD190" i="89"/>
  <c r="AB190" i="89"/>
  <c r="Z190" i="89"/>
  <c r="X190" i="89"/>
  <c r="V190" i="89"/>
  <c r="T190" i="89"/>
  <c r="R190" i="89"/>
  <c r="P190" i="89"/>
  <c r="CB190" i="89" s="1"/>
  <c r="N190" i="89"/>
  <c r="BX190" i="89" s="1"/>
  <c r="L190" i="89"/>
  <c r="BT190" i="89" s="1"/>
  <c r="F190" i="89"/>
  <c r="BH190" i="89" s="1"/>
  <c r="BB189" i="89"/>
  <c r="BC189" i="89" s="1"/>
  <c r="AZ189" i="89"/>
  <c r="AX189" i="89"/>
  <c r="AV189" i="89"/>
  <c r="AT189" i="89"/>
  <c r="AR189" i="89"/>
  <c r="AP189" i="89"/>
  <c r="AN189" i="89"/>
  <c r="AL189" i="89"/>
  <c r="AJ189" i="89"/>
  <c r="AH189" i="89"/>
  <c r="AF189" i="89"/>
  <c r="AD189" i="89"/>
  <c r="AB189" i="89"/>
  <c r="Z189" i="89"/>
  <c r="X189" i="89"/>
  <c r="V189" i="89"/>
  <c r="T189" i="89"/>
  <c r="R189" i="89"/>
  <c r="P189" i="89"/>
  <c r="CB189" i="89" s="1"/>
  <c r="N189" i="89"/>
  <c r="BX189" i="89" s="1"/>
  <c r="L189" i="89"/>
  <c r="BT189" i="89" s="1"/>
  <c r="F189" i="89"/>
  <c r="BH189" i="89" s="1"/>
  <c r="BB188" i="89"/>
  <c r="BC188" i="89" s="1"/>
  <c r="AZ188" i="89"/>
  <c r="AX188" i="89"/>
  <c r="AV188" i="89"/>
  <c r="AT188" i="89"/>
  <c r="AR188" i="89"/>
  <c r="AP188" i="89"/>
  <c r="AN188" i="89"/>
  <c r="AL188" i="89"/>
  <c r="AJ188" i="89"/>
  <c r="AH188" i="89"/>
  <c r="AF188" i="89"/>
  <c r="AD188" i="89"/>
  <c r="AB188" i="89"/>
  <c r="Z188" i="89"/>
  <c r="X188" i="89"/>
  <c r="V188" i="89"/>
  <c r="T188" i="89"/>
  <c r="R188" i="89"/>
  <c r="P188" i="89"/>
  <c r="CB188" i="89" s="1"/>
  <c r="N188" i="89"/>
  <c r="BX188" i="89" s="1"/>
  <c r="L188" i="89"/>
  <c r="BT188" i="89" s="1"/>
  <c r="F188" i="89"/>
  <c r="BH188" i="89" s="1"/>
  <c r="BB187" i="89"/>
  <c r="BC187" i="89" s="1"/>
  <c r="AZ187" i="89"/>
  <c r="AX187" i="89"/>
  <c r="AV187" i="89"/>
  <c r="AT187" i="89"/>
  <c r="AR187" i="89"/>
  <c r="AP187" i="89"/>
  <c r="AN187" i="89"/>
  <c r="AL187" i="89"/>
  <c r="AJ187" i="89"/>
  <c r="AH187" i="89"/>
  <c r="AF187" i="89"/>
  <c r="AD187" i="89"/>
  <c r="AB187" i="89"/>
  <c r="Z187" i="89"/>
  <c r="X187" i="89"/>
  <c r="V187" i="89"/>
  <c r="T187" i="89"/>
  <c r="R187" i="89"/>
  <c r="P187" i="89"/>
  <c r="CB187" i="89" s="1"/>
  <c r="N187" i="89"/>
  <c r="BX187" i="89" s="1"/>
  <c r="L187" i="89"/>
  <c r="BT187" i="89" s="1"/>
  <c r="F187" i="89"/>
  <c r="BH187" i="89" s="1"/>
  <c r="BB186" i="89"/>
  <c r="BC186" i="89" s="1"/>
  <c r="AZ186" i="89"/>
  <c r="AX186" i="89"/>
  <c r="AV186" i="89"/>
  <c r="AT186" i="89"/>
  <c r="AR186" i="89"/>
  <c r="AP186" i="89"/>
  <c r="AN186" i="89"/>
  <c r="AL186" i="89"/>
  <c r="AJ186" i="89"/>
  <c r="AH186" i="89"/>
  <c r="AF186" i="89"/>
  <c r="AD186" i="89"/>
  <c r="AB186" i="89"/>
  <c r="Z186" i="89"/>
  <c r="X186" i="89"/>
  <c r="V186" i="89"/>
  <c r="T186" i="89"/>
  <c r="R186" i="89"/>
  <c r="P186" i="89"/>
  <c r="CB186" i="89" s="1"/>
  <c r="N186" i="89"/>
  <c r="BX186" i="89" s="1"/>
  <c r="L186" i="89"/>
  <c r="BT186" i="89" s="1"/>
  <c r="F186" i="89"/>
  <c r="BH186" i="89" s="1"/>
  <c r="BB185" i="89"/>
  <c r="BC185" i="89" s="1"/>
  <c r="AZ185" i="89"/>
  <c r="AX185" i="89"/>
  <c r="AV185" i="89"/>
  <c r="AT185" i="89"/>
  <c r="AR185" i="89"/>
  <c r="AP185" i="89"/>
  <c r="AN185" i="89"/>
  <c r="AL185" i="89"/>
  <c r="AJ185" i="89"/>
  <c r="AH185" i="89"/>
  <c r="AF185" i="89"/>
  <c r="AD185" i="89"/>
  <c r="AB185" i="89"/>
  <c r="Z185" i="89"/>
  <c r="X185" i="89"/>
  <c r="V185" i="89"/>
  <c r="T185" i="89"/>
  <c r="R185" i="89"/>
  <c r="P185" i="89"/>
  <c r="CB185" i="89" s="1"/>
  <c r="N185" i="89"/>
  <c r="BX185" i="89" s="1"/>
  <c r="L185" i="89"/>
  <c r="BT185" i="89" s="1"/>
  <c r="F185" i="89"/>
  <c r="BH185" i="89" s="1"/>
  <c r="BB184" i="89"/>
  <c r="BC184" i="89" s="1"/>
  <c r="AZ184" i="89"/>
  <c r="AX184" i="89"/>
  <c r="AV184" i="89"/>
  <c r="AT184" i="89"/>
  <c r="AR184" i="89"/>
  <c r="AP184" i="89"/>
  <c r="AN184" i="89"/>
  <c r="AL184" i="89"/>
  <c r="AJ184" i="89"/>
  <c r="AH184" i="89"/>
  <c r="AF184" i="89"/>
  <c r="AD184" i="89"/>
  <c r="AB184" i="89"/>
  <c r="Z184" i="89"/>
  <c r="X184" i="89"/>
  <c r="V184" i="89"/>
  <c r="T184" i="89"/>
  <c r="R184" i="89"/>
  <c r="P184" i="89"/>
  <c r="CB184" i="89" s="1"/>
  <c r="N184" i="89"/>
  <c r="BX184" i="89" s="1"/>
  <c r="L184" i="89"/>
  <c r="BT184" i="89" s="1"/>
  <c r="F184" i="89"/>
  <c r="BH184" i="89" s="1"/>
  <c r="BB183" i="89"/>
  <c r="BC183" i="89" s="1"/>
  <c r="AZ183" i="89"/>
  <c r="AX183" i="89"/>
  <c r="AV183" i="89"/>
  <c r="AT183" i="89"/>
  <c r="AR183" i="89"/>
  <c r="AP183" i="89"/>
  <c r="AN183" i="89"/>
  <c r="AL183" i="89"/>
  <c r="AJ183" i="89"/>
  <c r="AH183" i="89"/>
  <c r="AF183" i="89"/>
  <c r="AD183" i="89"/>
  <c r="AB183" i="89"/>
  <c r="Z183" i="89"/>
  <c r="X183" i="89"/>
  <c r="V183" i="89"/>
  <c r="T183" i="89"/>
  <c r="R183" i="89"/>
  <c r="P183" i="89"/>
  <c r="CB183" i="89" s="1"/>
  <c r="N183" i="89"/>
  <c r="BX183" i="89" s="1"/>
  <c r="L183" i="89"/>
  <c r="BT183" i="89" s="1"/>
  <c r="F183" i="89"/>
  <c r="BH183" i="89" s="1"/>
  <c r="BB182" i="89"/>
  <c r="BC182" i="89" s="1"/>
  <c r="AZ182" i="89"/>
  <c r="AX182" i="89"/>
  <c r="AV182" i="89"/>
  <c r="AT182" i="89"/>
  <c r="AR182" i="89"/>
  <c r="AP182" i="89"/>
  <c r="AN182" i="89"/>
  <c r="AL182" i="89"/>
  <c r="AJ182" i="89"/>
  <c r="AH182" i="89"/>
  <c r="AF182" i="89"/>
  <c r="AD182" i="89"/>
  <c r="AB182" i="89"/>
  <c r="Z182" i="89"/>
  <c r="X182" i="89"/>
  <c r="V182" i="89"/>
  <c r="T182" i="89"/>
  <c r="R182" i="89"/>
  <c r="P182" i="89"/>
  <c r="CB182" i="89" s="1"/>
  <c r="N182" i="89"/>
  <c r="BX182" i="89" s="1"/>
  <c r="L182" i="89"/>
  <c r="BT182" i="89" s="1"/>
  <c r="F182" i="89"/>
  <c r="BH182" i="89" s="1"/>
  <c r="BB181" i="89"/>
  <c r="BC181" i="89" s="1"/>
  <c r="AZ181" i="89"/>
  <c r="AX181" i="89"/>
  <c r="AV181" i="89"/>
  <c r="AT181" i="89"/>
  <c r="AR181" i="89"/>
  <c r="AP181" i="89"/>
  <c r="AN181" i="89"/>
  <c r="AL181" i="89"/>
  <c r="AJ181" i="89"/>
  <c r="AH181" i="89"/>
  <c r="AF181" i="89"/>
  <c r="AD181" i="89"/>
  <c r="AB181" i="89"/>
  <c r="Z181" i="89"/>
  <c r="X181" i="89"/>
  <c r="V181" i="89"/>
  <c r="T181" i="89"/>
  <c r="R181" i="89"/>
  <c r="P181" i="89"/>
  <c r="CB181" i="89" s="1"/>
  <c r="N181" i="89"/>
  <c r="BX181" i="89" s="1"/>
  <c r="L181" i="89"/>
  <c r="BT181" i="89" s="1"/>
  <c r="F181" i="89"/>
  <c r="BH181" i="89" s="1"/>
  <c r="BB180" i="89"/>
  <c r="BC180" i="89" s="1"/>
  <c r="AZ180" i="89"/>
  <c r="AX180" i="89"/>
  <c r="AV180" i="89"/>
  <c r="AT180" i="89"/>
  <c r="AR180" i="89"/>
  <c r="AP180" i="89"/>
  <c r="AN180" i="89"/>
  <c r="AL180" i="89"/>
  <c r="AJ180" i="89"/>
  <c r="AH180" i="89"/>
  <c r="AF180" i="89"/>
  <c r="AD180" i="89"/>
  <c r="AB180" i="89"/>
  <c r="Z180" i="89"/>
  <c r="X180" i="89"/>
  <c r="V180" i="89"/>
  <c r="T180" i="89"/>
  <c r="R180" i="89"/>
  <c r="P180" i="89"/>
  <c r="CB180" i="89" s="1"/>
  <c r="N180" i="89"/>
  <c r="BX180" i="89" s="1"/>
  <c r="L180" i="89"/>
  <c r="BT180" i="89" s="1"/>
  <c r="F180" i="89"/>
  <c r="BH180" i="89" s="1"/>
  <c r="BB179" i="89"/>
  <c r="BC179" i="89" s="1"/>
  <c r="AZ179" i="89"/>
  <c r="AX179" i="89"/>
  <c r="AV179" i="89"/>
  <c r="AT179" i="89"/>
  <c r="AR179" i="89"/>
  <c r="AP179" i="89"/>
  <c r="AN179" i="89"/>
  <c r="AL179" i="89"/>
  <c r="AJ179" i="89"/>
  <c r="AH179" i="89"/>
  <c r="AF179" i="89"/>
  <c r="AD179" i="89"/>
  <c r="AB179" i="89"/>
  <c r="Z179" i="89"/>
  <c r="X179" i="89"/>
  <c r="V179" i="89"/>
  <c r="T179" i="89"/>
  <c r="R179" i="89"/>
  <c r="P179" i="89"/>
  <c r="CB179" i="89" s="1"/>
  <c r="N179" i="89"/>
  <c r="BX179" i="89" s="1"/>
  <c r="L179" i="89"/>
  <c r="BT179" i="89" s="1"/>
  <c r="F179" i="89"/>
  <c r="BH179" i="89" s="1"/>
  <c r="BB178" i="89"/>
  <c r="BC178" i="89" s="1"/>
  <c r="AZ178" i="89"/>
  <c r="AX178" i="89"/>
  <c r="AV178" i="89"/>
  <c r="AT178" i="89"/>
  <c r="AR178" i="89"/>
  <c r="AP178" i="89"/>
  <c r="AN178" i="89"/>
  <c r="AL178" i="89"/>
  <c r="AJ178" i="89"/>
  <c r="AH178" i="89"/>
  <c r="AF178" i="89"/>
  <c r="AD178" i="89"/>
  <c r="AB178" i="89"/>
  <c r="Z178" i="89"/>
  <c r="X178" i="89"/>
  <c r="V178" i="89"/>
  <c r="T178" i="89"/>
  <c r="R178" i="89"/>
  <c r="P178" i="89"/>
  <c r="CB178" i="89" s="1"/>
  <c r="N178" i="89"/>
  <c r="BX178" i="89" s="1"/>
  <c r="L178" i="89"/>
  <c r="BT178" i="89" s="1"/>
  <c r="F178" i="89"/>
  <c r="BH178" i="89" s="1"/>
  <c r="BB177" i="89"/>
  <c r="BC177" i="89" s="1"/>
  <c r="AZ177" i="89"/>
  <c r="AX177" i="89"/>
  <c r="AV177" i="89"/>
  <c r="AT177" i="89"/>
  <c r="AR177" i="89"/>
  <c r="AP177" i="89"/>
  <c r="AN177" i="89"/>
  <c r="AL177" i="89"/>
  <c r="AJ177" i="89"/>
  <c r="AH177" i="89"/>
  <c r="AF177" i="89"/>
  <c r="AD177" i="89"/>
  <c r="AB177" i="89"/>
  <c r="Z177" i="89"/>
  <c r="X177" i="89"/>
  <c r="V177" i="89"/>
  <c r="T177" i="89"/>
  <c r="R177" i="89"/>
  <c r="P177" i="89"/>
  <c r="CB177" i="89" s="1"/>
  <c r="N177" i="89"/>
  <c r="BX177" i="89" s="1"/>
  <c r="L177" i="89"/>
  <c r="BT177" i="89" s="1"/>
  <c r="F177" i="89"/>
  <c r="BH177" i="89" s="1"/>
  <c r="BB176" i="89"/>
  <c r="BC176" i="89" s="1"/>
  <c r="AZ176" i="89"/>
  <c r="AX176" i="89"/>
  <c r="AV176" i="89"/>
  <c r="AT176" i="89"/>
  <c r="AR176" i="89"/>
  <c r="AP176" i="89"/>
  <c r="AN176" i="89"/>
  <c r="AL176" i="89"/>
  <c r="AJ176" i="89"/>
  <c r="AH176" i="89"/>
  <c r="AF176" i="89"/>
  <c r="AD176" i="89"/>
  <c r="AB176" i="89"/>
  <c r="Z176" i="89"/>
  <c r="X176" i="89"/>
  <c r="V176" i="89"/>
  <c r="T176" i="89"/>
  <c r="R176" i="89"/>
  <c r="P176" i="89"/>
  <c r="CB176" i="89" s="1"/>
  <c r="N176" i="89"/>
  <c r="BX176" i="89" s="1"/>
  <c r="L176" i="89"/>
  <c r="BT176" i="89" s="1"/>
  <c r="F176" i="89"/>
  <c r="BH176" i="89" s="1"/>
  <c r="BB175" i="89"/>
  <c r="BC175" i="89" s="1"/>
  <c r="AZ175" i="89"/>
  <c r="AX175" i="89"/>
  <c r="AV175" i="89"/>
  <c r="AT175" i="89"/>
  <c r="AR175" i="89"/>
  <c r="AP175" i="89"/>
  <c r="AN175" i="89"/>
  <c r="AL175" i="89"/>
  <c r="AJ175" i="89"/>
  <c r="AH175" i="89"/>
  <c r="AF175" i="89"/>
  <c r="AD175" i="89"/>
  <c r="AB175" i="89"/>
  <c r="Z175" i="89"/>
  <c r="X175" i="89"/>
  <c r="V175" i="89"/>
  <c r="T175" i="89"/>
  <c r="R175" i="89"/>
  <c r="P175" i="89"/>
  <c r="CB175" i="89" s="1"/>
  <c r="N175" i="89"/>
  <c r="BX175" i="89" s="1"/>
  <c r="L175" i="89"/>
  <c r="BT175" i="89" s="1"/>
  <c r="F175" i="89"/>
  <c r="BH175" i="89" s="1"/>
  <c r="BB174" i="89"/>
  <c r="BC174" i="89" s="1"/>
  <c r="AZ174" i="89"/>
  <c r="AX174" i="89"/>
  <c r="AV174" i="89"/>
  <c r="AT174" i="89"/>
  <c r="AR174" i="89"/>
  <c r="AP174" i="89"/>
  <c r="AN174" i="89"/>
  <c r="AL174" i="89"/>
  <c r="AJ174" i="89"/>
  <c r="AH174" i="89"/>
  <c r="AF174" i="89"/>
  <c r="AD174" i="89"/>
  <c r="AB174" i="89"/>
  <c r="Z174" i="89"/>
  <c r="X174" i="89"/>
  <c r="V174" i="89"/>
  <c r="T174" i="89"/>
  <c r="R174" i="89"/>
  <c r="P174" i="89"/>
  <c r="CB174" i="89" s="1"/>
  <c r="N174" i="89"/>
  <c r="BX174" i="89" s="1"/>
  <c r="L174" i="89"/>
  <c r="BT174" i="89" s="1"/>
  <c r="F174" i="89"/>
  <c r="BH174" i="89" s="1"/>
  <c r="BB173" i="89"/>
  <c r="BC173" i="89" s="1"/>
  <c r="AZ173" i="89"/>
  <c r="AX173" i="89"/>
  <c r="AV173" i="89"/>
  <c r="AT173" i="89"/>
  <c r="AR173" i="89"/>
  <c r="AP173" i="89"/>
  <c r="AN173" i="89"/>
  <c r="AL173" i="89"/>
  <c r="AJ173" i="89"/>
  <c r="AH173" i="89"/>
  <c r="AF173" i="89"/>
  <c r="AD173" i="89"/>
  <c r="AB173" i="89"/>
  <c r="Z173" i="89"/>
  <c r="X173" i="89"/>
  <c r="V173" i="89"/>
  <c r="T173" i="89"/>
  <c r="R173" i="89"/>
  <c r="P173" i="89"/>
  <c r="CB173" i="89" s="1"/>
  <c r="N173" i="89"/>
  <c r="BX173" i="89" s="1"/>
  <c r="L173" i="89"/>
  <c r="BT173" i="89" s="1"/>
  <c r="F173" i="89"/>
  <c r="BH173" i="89" s="1"/>
  <c r="BB172" i="89"/>
  <c r="BC172" i="89" s="1"/>
  <c r="AZ172" i="89"/>
  <c r="AX172" i="89"/>
  <c r="AV172" i="89"/>
  <c r="AT172" i="89"/>
  <c r="AR172" i="89"/>
  <c r="AP172" i="89"/>
  <c r="AN172" i="89"/>
  <c r="AL172" i="89"/>
  <c r="AJ172" i="89"/>
  <c r="AH172" i="89"/>
  <c r="AF172" i="89"/>
  <c r="AD172" i="89"/>
  <c r="AB172" i="89"/>
  <c r="Z172" i="89"/>
  <c r="X172" i="89"/>
  <c r="V172" i="89"/>
  <c r="T172" i="89"/>
  <c r="R172" i="89"/>
  <c r="P172" i="89"/>
  <c r="CB172" i="89" s="1"/>
  <c r="N172" i="89"/>
  <c r="BX172" i="89" s="1"/>
  <c r="L172" i="89"/>
  <c r="BT172" i="89" s="1"/>
  <c r="F172" i="89"/>
  <c r="BH172" i="89" s="1"/>
  <c r="BB171" i="89"/>
  <c r="BC171" i="89" s="1"/>
  <c r="AZ171" i="89"/>
  <c r="AX171" i="89"/>
  <c r="AV171" i="89"/>
  <c r="AT171" i="89"/>
  <c r="AR171" i="89"/>
  <c r="AP171" i="89"/>
  <c r="AN171" i="89"/>
  <c r="AL171" i="89"/>
  <c r="AJ171" i="89"/>
  <c r="AH171" i="89"/>
  <c r="AF171" i="89"/>
  <c r="AD171" i="89"/>
  <c r="AB171" i="89"/>
  <c r="Z171" i="89"/>
  <c r="X171" i="89"/>
  <c r="V171" i="89"/>
  <c r="T171" i="89"/>
  <c r="R171" i="89"/>
  <c r="P171" i="89"/>
  <c r="CB171" i="89" s="1"/>
  <c r="N171" i="89"/>
  <c r="BX171" i="89" s="1"/>
  <c r="L171" i="89"/>
  <c r="BT171" i="89" s="1"/>
  <c r="F171" i="89"/>
  <c r="BH171" i="89" s="1"/>
  <c r="BB170" i="89"/>
  <c r="BC170" i="89" s="1"/>
  <c r="AZ170" i="89"/>
  <c r="AX170" i="89"/>
  <c r="AV170" i="89"/>
  <c r="AT170" i="89"/>
  <c r="AR170" i="89"/>
  <c r="AP170" i="89"/>
  <c r="AN170" i="89"/>
  <c r="AL170" i="89"/>
  <c r="AJ170" i="89"/>
  <c r="AH170" i="89"/>
  <c r="AF170" i="89"/>
  <c r="AD170" i="89"/>
  <c r="AB170" i="89"/>
  <c r="Z170" i="89"/>
  <c r="X170" i="89"/>
  <c r="V170" i="89"/>
  <c r="T170" i="89"/>
  <c r="R170" i="89"/>
  <c r="P170" i="89"/>
  <c r="CB170" i="89" s="1"/>
  <c r="N170" i="89"/>
  <c r="BX170" i="89" s="1"/>
  <c r="L170" i="89"/>
  <c r="BT170" i="89" s="1"/>
  <c r="F170" i="89"/>
  <c r="BH170" i="89" s="1"/>
  <c r="BB169" i="89"/>
  <c r="AZ169" i="89"/>
  <c r="AX169" i="89"/>
  <c r="AV169" i="89"/>
  <c r="AT169" i="89"/>
  <c r="AR169" i="89"/>
  <c r="AP169" i="89"/>
  <c r="AN169" i="89"/>
  <c r="AL169" i="89"/>
  <c r="AJ169" i="89"/>
  <c r="AH169" i="89"/>
  <c r="AF169" i="89"/>
  <c r="AD169" i="89"/>
  <c r="AB169" i="89"/>
  <c r="Z169" i="89"/>
  <c r="X169" i="89"/>
  <c r="V169" i="89"/>
  <c r="T169" i="89"/>
  <c r="R169" i="89"/>
  <c r="P169" i="89"/>
  <c r="CB169" i="89" s="1"/>
  <c r="N169" i="89"/>
  <c r="BX169" i="89" s="1"/>
  <c r="L169" i="89"/>
  <c r="BT169" i="89" s="1"/>
  <c r="J169" i="89"/>
  <c r="BP169" i="89" s="1"/>
  <c r="BP202" i="89" s="1"/>
  <c r="H169" i="89"/>
  <c r="F169" i="89"/>
  <c r="BH169" i="89" s="1"/>
  <c r="AY162" i="89"/>
  <c r="AW162" i="89"/>
  <c r="AU162" i="89"/>
  <c r="AS162" i="89"/>
  <c r="AQ162" i="89"/>
  <c r="AO162" i="89"/>
  <c r="AM162" i="89"/>
  <c r="AK162" i="89"/>
  <c r="AI162" i="89"/>
  <c r="AG162" i="89"/>
  <c r="AE162" i="89"/>
  <c r="AC162" i="89"/>
  <c r="AA162" i="89"/>
  <c r="Y162" i="89"/>
  <c r="W162" i="89"/>
  <c r="U162" i="89"/>
  <c r="Q162" i="89"/>
  <c r="O162" i="89"/>
  <c r="M162" i="89"/>
  <c r="K162" i="89"/>
  <c r="I162" i="89"/>
  <c r="G162" i="89"/>
  <c r="BB159" i="89"/>
  <c r="BC159" i="89" s="1"/>
  <c r="AZ159" i="89"/>
  <c r="AX159" i="89"/>
  <c r="AV159" i="89"/>
  <c r="AT159" i="89"/>
  <c r="AR159" i="89"/>
  <c r="AP159" i="89"/>
  <c r="AN159" i="89"/>
  <c r="AL159" i="89"/>
  <c r="AJ159" i="89"/>
  <c r="AH159" i="89"/>
  <c r="AF159" i="89"/>
  <c r="AD159" i="89"/>
  <c r="AB159" i="89"/>
  <c r="Z159" i="89"/>
  <c r="X159" i="89"/>
  <c r="V159" i="89"/>
  <c r="T159" i="89"/>
  <c r="R159" i="89"/>
  <c r="N159" i="89"/>
  <c r="BX159" i="89" s="1"/>
  <c r="L159" i="89"/>
  <c r="BT159" i="89" s="1"/>
  <c r="J159" i="89"/>
  <c r="BP159" i="89" s="1"/>
  <c r="H159" i="89"/>
  <c r="F159" i="89"/>
  <c r="BH159" i="89" s="1"/>
  <c r="BB158" i="89"/>
  <c r="BC158" i="89" s="1"/>
  <c r="AZ158" i="89"/>
  <c r="AX158" i="89"/>
  <c r="AV158" i="89"/>
  <c r="AT158" i="89"/>
  <c r="AR158" i="89"/>
  <c r="AP158" i="89"/>
  <c r="AN158" i="89"/>
  <c r="AL158" i="89"/>
  <c r="AJ158" i="89"/>
  <c r="AH158" i="89"/>
  <c r="AF158" i="89"/>
  <c r="AD158" i="89"/>
  <c r="AB158" i="89"/>
  <c r="Z158" i="89"/>
  <c r="X158" i="89"/>
  <c r="V158" i="89"/>
  <c r="T158" i="89"/>
  <c r="R158" i="89"/>
  <c r="N158" i="89"/>
  <c r="BX158" i="89" s="1"/>
  <c r="L158" i="89"/>
  <c r="BT158" i="89" s="1"/>
  <c r="J158" i="89"/>
  <c r="BP158" i="89" s="1"/>
  <c r="H158" i="89"/>
  <c r="F158" i="89"/>
  <c r="BH158" i="89" s="1"/>
  <c r="BB157" i="89"/>
  <c r="BC157" i="89" s="1"/>
  <c r="AZ157" i="89"/>
  <c r="AX157" i="89"/>
  <c r="AV157" i="89"/>
  <c r="AT157" i="89"/>
  <c r="AR157" i="89"/>
  <c r="AP157" i="89"/>
  <c r="AN157" i="89"/>
  <c r="AL157" i="89"/>
  <c r="AJ157" i="89"/>
  <c r="AH157" i="89"/>
  <c r="AF157" i="89"/>
  <c r="AD157" i="89"/>
  <c r="AB157" i="89"/>
  <c r="Z157" i="89"/>
  <c r="X157" i="89"/>
  <c r="V157" i="89"/>
  <c r="T157" i="89"/>
  <c r="R157" i="89"/>
  <c r="N157" i="89"/>
  <c r="BX157" i="89" s="1"/>
  <c r="L157" i="89"/>
  <c r="BT157" i="89" s="1"/>
  <c r="J157" i="89"/>
  <c r="BP157" i="89" s="1"/>
  <c r="H157" i="89"/>
  <c r="F157" i="89"/>
  <c r="BH157" i="89" s="1"/>
  <c r="BB156" i="89"/>
  <c r="BC156" i="89" s="1"/>
  <c r="AZ156" i="89"/>
  <c r="AX156" i="89"/>
  <c r="AV156" i="89"/>
  <c r="AT156" i="89"/>
  <c r="AR156" i="89"/>
  <c r="AP156" i="89"/>
  <c r="AN156" i="89"/>
  <c r="AL156" i="89"/>
  <c r="AJ156" i="89"/>
  <c r="AH156" i="89"/>
  <c r="AF156" i="89"/>
  <c r="AD156" i="89"/>
  <c r="AB156" i="89"/>
  <c r="Z156" i="89"/>
  <c r="X156" i="89"/>
  <c r="V156" i="89"/>
  <c r="T156" i="89"/>
  <c r="R156" i="89"/>
  <c r="N156" i="89"/>
  <c r="BX156" i="89" s="1"/>
  <c r="L156" i="89"/>
  <c r="BT156" i="89" s="1"/>
  <c r="J156" i="89"/>
  <c r="BP156" i="89" s="1"/>
  <c r="H156" i="89"/>
  <c r="F156" i="89"/>
  <c r="BH156" i="89" s="1"/>
  <c r="BB155" i="89"/>
  <c r="BC155" i="89" s="1"/>
  <c r="AZ155" i="89"/>
  <c r="AX155" i="89"/>
  <c r="AV155" i="89"/>
  <c r="AT155" i="89"/>
  <c r="AR155" i="89"/>
  <c r="AP155" i="89"/>
  <c r="AN155" i="89"/>
  <c r="AL155" i="89"/>
  <c r="AJ155" i="89"/>
  <c r="AH155" i="89"/>
  <c r="AF155" i="89"/>
  <c r="AD155" i="89"/>
  <c r="AB155" i="89"/>
  <c r="Z155" i="89"/>
  <c r="X155" i="89"/>
  <c r="V155" i="89"/>
  <c r="T155" i="89"/>
  <c r="R155" i="89"/>
  <c r="N155" i="89"/>
  <c r="BX155" i="89" s="1"/>
  <c r="L155" i="89"/>
  <c r="BT155" i="89" s="1"/>
  <c r="J155" i="89"/>
  <c r="BP155" i="89" s="1"/>
  <c r="H155" i="89"/>
  <c r="F155" i="89"/>
  <c r="BH155" i="89" s="1"/>
  <c r="BB154" i="89"/>
  <c r="BC154" i="89" s="1"/>
  <c r="AZ154" i="89"/>
  <c r="AX154" i="89"/>
  <c r="AV154" i="89"/>
  <c r="AT154" i="89"/>
  <c r="AR154" i="89"/>
  <c r="AP154" i="89"/>
  <c r="AN154" i="89"/>
  <c r="AL154" i="89"/>
  <c r="AJ154" i="89"/>
  <c r="AH154" i="89"/>
  <c r="AF154" i="89"/>
  <c r="AD154" i="89"/>
  <c r="AB154" i="89"/>
  <c r="Z154" i="89"/>
  <c r="X154" i="89"/>
  <c r="V154" i="89"/>
  <c r="T154" i="89"/>
  <c r="R154" i="89"/>
  <c r="N154" i="89"/>
  <c r="BX154" i="89" s="1"/>
  <c r="L154" i="89"/>
  <c r="BT154" i="89" s="1"/>
  <c r="J154" i="89"/>
  <c r="BP154" i="89" s="1"/>
  <c r="H154" i="89"/>
  <c r="F154" i="89"/>
  <c r="BH154" i="89" s="1"/>
  <c r="BB153" i="89"/>
  <c r="BC153" i="89" s="1"/>
  <c r="AZ153" i="89"/>
  <c r="AX153" i="89"/>
  <c r="AV153" i="89"/>
  <c r="AT153" i="89"/>
  <c r="AR153" i="89"/>
  <c r="AP153" i="89"/>
  <c r="AN153" i="89"/>
  <c r="AL153" i="89"/>
  <c r="AJ153" i="89"/>
  <c r="AH153" i="89"/>
  <c r="AF153" i="89"/>
  <c r="AD153" i="89"/>
  <c r="AB153" i="89"/>
  <c r="Z153" i="89"/>
  <c r="X153" i="89"/>
  <c r="V153" i="89"/>
  <c r="T153" i="89"/>
  <c r="R153" i="89"/>
  <c r="N153" i="89"/>
  <c r="BX153" i="89" s="1"/>
  <c r="L153" i="89"/>
  <c r="BT153" i="89" s="1"/>
  <c r="J153" i="89"/>
  <c r="BP153" i="89" s="1"/>
  <c r="H153" i="89"/>
  <c r="F153" i="89"/>
  <c r="BH153" i="89" s="1"/>
  <c r="BB152" i="89"/>
  <c r="BC152" i="89" s="1"/>
  <c r="AZ152" i="89"/>
  <c r="AX152" i="89"/>
  <c r="AV152" i="89"/>
  <c r="AT152" i="89"/>
  <c r="AR152" i="89"/>
  <c r="AP152" i="89"/>
  <c r="AN152" i="89"/>
  <c r="AL152" i="89"/>
  <c r="AJ152" i="89"/>
  <c r="AH152" i="89"/>
  <c r="AF152" i="89"/>
  <c r="AD152" i="89"/>
  <c r="AB152" i="89"/>
  <c r="Z152" i="89"/>
  <c r="X152" i="89"/>
  <c r="V152" i="89"/>
  <c r="T152" i="89"/>
  <c r="R152" i="89"/>
  <c r="N152" i="89"/>
  <c r="BX152" i="89" s="1"/>
  <c r="L152" i="89"/>
  <c r="BT152" i="89" s="1"/>
  <c r="J152" i="89"/>
  <c r="BP152" i="89" s="1"/>
  <c r="H152" i="89"/>
  <c r="F152" i="89"/>
  <c r="BH152" i="89" s="1"/>
  <c r="BB151" i="89"/>
  <c r="BC151" i="89" s="1"/>
  <c r="AZ151" i="89"/>
  <c r="AX151" i="89"/>
  <c r="AV151" i="89"/>
  <c r="AT151" i="89"/>
  <c r="AR151" i="89"/>
  <c r="AP151" i="89"/>
  <c r="AN151" i="89"/>
  <c r="AL151" i="89"/>
  <c r="AJ151" i="89"/>
  <c r="AH151" i="89"/>
  <c r="AF151" i="89"/>
  <c r="AD151" i="89"/>
  <c r="AB151" i="89"/>
  <c r="Z151" i="89"/>
  <c r="X151" i="89"/>
  <c r="V151" i="89"/>
  <c r="T151" i="89"/>
  <c r="R151" i="89"/>
  <c r="N151" i="89"/>
  <c r="BX151" i="89" s="1"/>
  <c r="L151" i="89"/>
  <c r="BT151" i="89" s="1"/>
  <c r="J151" i="89"/>
  <c r="BP151" i="89" s="1"/>
  <c r="H151" i="89"/>
  <c r="F151" i="89"/>
  <c r="BH151" i="89" s="1"/>
  <c r="BB150" i="89"/>
  <c r="BC150" i="89" s="1"/>
  <c r="AZ150" i="89"/>
  <c r="AX150" i="89"/>
  <c r="AV150" i="89"/>
  <c r="AT150" i="89"/>
  <c r="AR150" i="89"/>
  <c r="AP150" i="89"/>
  <c r="AN150" i="89"/>
  <c r="AL150" i="89"/>
  <c r="AJ150" i="89"/>
  <c r="AH150" i="89"/>
  <c r="AF150" i="89"/>
  <c r="AD150" i="89"/>
  <c r="AB150" i="89"/>
  <c r="Z150" i="89"/>
  <c r="X150" i="89"/>
  <c r="V150" i="89"/>
  <c r="T150" i="89"/>
  <c r="R150" i="89"/>
  <c r="N150" i="89"/>
  <c r="BX150" i="89" s="1"/>
  <c r="L150" i="89"/>
  <c r="BT150" i="89" s="1"/>
  <c r="J150" i="89"/>
  <c r="BP150" i="89" s="1"/>
  <c r="H150" i="89"/>
  <c r="F150" i="89"/>
  <c r="BH150" i="89" s="1"/>
  <c r="BB149" i="89"/>
  <c r="BC149" i="89" s="1"/>
  <c r="AZ149" i="89"/>
  <c r="AX149" i="89"/>
  <c r="AV149" i="89"/>
  <c r="AT149" i="89"/>
  <c r="AR149" i="89"/>
  <c r="AP149" i="89"/>
  <c r="AN149" i="89"/>
  <c r="AL149" i="89"/>
  <c r="AJ149" i="89"/>
  <c r="AH149" i="89"/>
  <c r="AF149" i="89"/>
  <c r="AD149" i="89"/>
  <c r="AB149" i="89"/>
  <c r="Z149" i="89"/>
  <c r="X149" i="89"/>
  <c r="V149" i="89"/>
  <c r="T149" i="89"/>
  <c r="R149" i="89"/>
  <c r="N149" i="89"/>
  <c r="BX149" i="89" s="1"/>
  <c r="L149" i="89"/>
  <c r="BT149" i="89" s="1"/>
  <c r="J149" i="89"/>
  <c r="BP149" i="89" s="1"/>
  <c r="H149" i="89"/>
  <c r="F149" i="89"/>
  <c r="BH149" i="89" s="1"/>
  <c r="BB148" i="89"/>
  <c r="BC148" i="89" s="1"/>
  <c r="AZ148" i="89"/>
  <c r="AX148" i="89"/>
  <c r="AV148" i="89"/>
  <c r="AT148" i="89"/>
  <c r="AR148" i="89"/>
  <c r="AP148" i="89"/>
  <c r="AN148" i="89"/>
  <c r="AL148" i="89"/>
  <c r="AJ148" i="89"/>
  <c r="AH148" i="89"/>
  <c r="AF148" i="89"/>
  <c r="AD148" i="89"/>
  <c r="AB148" i="89"/>
  <c r="Z148" i="89"/>
  <c r="X148" i="89"/>
  <c r="V148" i="89"/>
  <c r="T148" i="89"/>
  <c r="R148" i="89"/>
  <c r="N148" i="89"/>
  <c r="BX148" i="89" s="1"/>
  <c r="L148" i="89"/>
  <c r="BT148" i="89" s="1"/>
  <c r="J148" i="89"/>
  <c r="BP148" i="89" s="1"/>
  <c r="H148" i="89"/>
  <c r="F148" i="89"/>
  <c r="BH148" i="89" s="1"/>
  <c r="BB147" i="89"/>
  <c r="BC147" i="89" s="1"/>
  <c r="AZ147" i="89"/>
  <c r="AX147" i="89"/>
  <c r="AV147" i="89"/>
  <c r="AT147" i="89"/>
  <c r="AR147" i="89"/>
  <c r="AP147" i="89"/>
  <c r="AN147" i="89"/>
  <c r="AL147" i="89"/>
  <c r="AJ147" i="89"/>
  <c r="AH147" i="89"/>
  <c r="AF147" i="89"/>
  <c r="AD147" i="89"/>
  <c r="AB147" i="89"/>
  <c r="Z147" i="89"/>
  <c r="X147" i="89"/>
  <c r="V147" i="89"/>
  <c r="T147" i="89"/>
  <c r="R147" i="89"/>
  <c r="N147" i="89"/>
  <c r="BX147" i="89" s="1"/>
  <c r="L147" i="89"/>
  <c r="BT147" i="89" s="1"/>
  <c r="J147" i="89"/>
  <c r="BP147" i="89" s="1"/>
  <c r="H147" i="89"/>
  <c r="F147" i="89"/>
  <c r="BH147" i="89" s="1"/>
  <c r="BB146" i="89"/>
  <c r="BC146" i="89" s="1"/>
  <c r="AZ146" i="89"/>
  <c r="AX146" i="89"/>
  <c r="AV146" i="89"/>
  <c r="AT146" i="89"/>
  <c r="AR146" i="89"/>
  <c r="AP146" i="89"/>
  <c r="AN146" i="89"/>
  <c r="AL146" i="89"/>
  <c r="AJ146" i="89"/>
  <c r="AH146" i="89"/>
  <c r="AF146" i="89"/>
  <c r="AD146" i="89"/>
  <c r="AB146" i="89"/>
  <c r="Z146" i="89"/>
  <c r="X146" i="89"/>
  <c r="V146" i="89"/>
  <c r="T146" i="89"/>
  <c r="R146" i="89"/>
  <c r="N146" i="89"/>
  <c r="BX146" i="89" s="1"/>
  <c r="L146" i="89"/>
  <c r="BT146" i="89" s="1"/>
  <c r="J146" i="89"/>
  <c r="BP146" i="89" s="1"/>
  <c r="H146" i="89"/>
  <c r="F146" i="89"/>
  <c r="BH146" i="89" s="1"/>
  <c r="BB145" i="89"/>
  <c r="BC145" i="89" s="1"/>
  <c r="AZ145" i="89"/>
  <c r="AX145" i="89"/>
  <c r="AV145" i="89"/>
  <c r="AT145" i="89"/>
  <c r="AR145" i="89"/>
  <c r="AP145" i="89"/>
  <c r="AN145" i="89"/>
  <c r="AL145" i="89"/>
  <c r="AJ145" i="89"/>
  <c r="AH145" i="89"/>
  <c r="AF145" i="89"/>
  <c r="AD145" i="89"/>
  <c r="AB145" i="89"/>
  <c r="Z145" i="89"/>
  <c r="X145" i="89"/>
  <c r="V145" i="89"/>
  <c r="T145" i="89"/>
  <c r="R145" i="89"/>
  <c r="N145" i="89"/>
  <c r="BX145" i="89" s="1"/>
  <c r="L145" i="89"/>
  <c r="BT145" i="89" s="1"/>
  <c r="J145" i="89"/>
  <c r="BP145" i="89" s="1"/>
  <c r="H145" i="89"/>
  <c r="F145" i="89"/>
  <c r="BH145" i="89" s="1"/>
  <c r="BB144" i="89"/>
  <c r="BC144" i="89" s="1"/>
  <c r="AZ144" i="89"/>
  <c r="AX144" i="89"/>
  <c r="AV144" i="89"/>
  <c r="AT144" i="89"/>
  <c r="AR144" i="89"/>
  <c r="AP144" i="89"/>
  <c r="AN144" i="89"/>
  <c r="AL144" i="89"/>
  <c r="AJ144" i="89"/>
  <c r="AH144" i="89"/>
  <c r="AF144" i="89"/>
  <c r="AD144" i="89"/>
  <c r="AB144" i="89"/>
  <c r="Z144" i="89"/>
  <c r="X144" i="89"/>
  <c r="V144" i="89"/>
  <c r="T144" i="89"/>
  <c r="R144" i="89"/>
  <c r="N144" i="89"/>
  <c r="BX144" i="89" s="1"/>
  <c r="L144" i="89"/>
  <c r="BT144" i="89" s="1"/>
  <c r="J144" i="89"/>
  <c r="BP144" i="89" s="1"/>
  <c r="H144" i="89"/>
  <c r="F144" i="89"/>
  <c r="BH144" i="89" s="1"/>
  <c r="BB143" i="89"/>
  <c r="BC143" i="89" s="1"/>
  <c r="AZ143" i="89"/>
  <c r="AX143" i="89"/>
  <c r="AV143" i="89"/>
  <c r="AT143" i="89"/>
  <c r="AR143" i="89"/>
  <c r="AP143" i="89"/>
  <c r="AN143" i="89"/>
  <c r="AL143" i="89"/>
  <c r="AJ143" i="89"/>
  <c r="AH143" i="89"/>
  <c r="AF143" i="89"/>
  <c r="AD143" i="89"/>
  <c r="AB143" i="89"/>
  <c r="Z143" i="89"/>
  <c r="X143" i="89"/>
  <c r="V143" i="89"/>
  <c r="T143" i="89"/>
  <c r="R143" i="89"/>
  <c r="N143" i="89"/>
  <c r="BX143" i="89" s="1"/>
  <c r="L143" i="89"/>
  <c r="BT143" i="89" s="1"/>
  <c r="J143" i="89"/>
  <c r="BP143" i="89" s="1"/>
  <c r="H143" i="89"/>
  <c r="F143" i="89"/>
  <c r="BH143" i="89" s="1"/>
  <c r="BB142" i="89"/>
  <c r="BC142" i="89" s="1"/>
  <c r="AZ142" i="89"/>
  <c r="AX142" i="89"/>
  <c r="AV142" i="89"/>
  <c r="AT142" i="89"/>
  <c r="AR142" i="89"/>
  <c r="AP142" i="89"/>
  <c r="AN142" i="89"/>
  <c r="AL142" i="89"/>
  <c r="AJ142" i="89"/>
  <c r="AH142" i="89"/>
  <c r="AF142" i="89"/>
  <c r="AD142" i="89"/>
  <c r="AB142" i="89"/>
  <c r="Z142" i="89"/>
  <c r="X142" i="89"/>
  <c r="V142" i="89"/>
  <c r="T142" i="89"/>
  <c r="R142" i="89"/>
  <c r="N142" i="89"/>
  <c r="BX142" i="89" s="1"/>
  <c r="L142" i="89"/>
  <c r="BT142" i="89" s="1"/>
  <c r="J142" i="89"/>
  <c r="BP142" i="89" s="1"/>
  <c r="H142" i="89"/>
  <c r="F142" i="89"/>
  <c r="BH142" i="89" s="1"/>
  <c r="BB141" i="89"/>
  <c r="BC141" i="89" s="1"/>
  <c r="AZ141" i="89"/>
  <c r="AX141" i="89"/>
  <c r="AV141" i="89"/>
  <c r="AT141" i="89"/>
  <c r="AR141" i="89"/>
  <c r="AP141" i="89"/>
  <c r="AN141" i="89"/>
  <c r="AL141" i="89"/>
  <c r="AJ141" i="89"/>
  <c r="AH141" i="89"/>
  <c r="AF141" i="89"/>
  <c r="AD141" i="89"/>
  <c r="AB141" i="89"/>
  <c r="Z141" i="89"/>
  <c r="X141" i="89"/>
  <c r="V141" i="89"/>
  <c r="T141" i="89"/>
  <c r="R141" i="89"/>
  <c r="N141" i="89"/>
  <c r="BX141" i="89" s="1"/>
  <c r="L141" i="89"/>
  <c r="BT141" i="89" s="1"/>
  <c r="J141" i="89"/>
  <c r="BP141" i="89" s="1"/>
  <c r="H141" i="89"/>
  <c r="F141" i="89"/>
  <c r="BH141" i="89" s="1"/>
  <c r="BB140" i="89"/>
  <c r="BC140" i="89" s="1"/>
  <c r="AZ140" i="89"/>
  <c r="AX140" i="89"/>
  <c r="AV140" i="89"/>
  <c r="AT140" i="89"/>
  <c r="AR140" i="89"/>
  <c r="AP140" i="89"/>
  <c r="AN140" i="89"/>
  <c r="AL140" i="89"/>
  <c r="AJ140" i="89"/>
  <c r="AH140" i="89"/>
  <c r="AF140" i="89"/>
  <c r="AD140" i="89"/>
  <c r="AB140" i="89"/>
  <c r="Z140" i="89"/>
  <c r="X140" i="89"/>
  <c r="V140" i="89"/>
  <c r="T140" i="89"/>
  <c r="R140" i="89"/>
  <c r="N140" i="89"/>
  <c r="BX140" i="89" s="1"/>
  <c r="L140" i="89"/>
  <c r="BT140" i="89" s="1"/>
  <c r="J140" i="89"/>
  <c r="BP140" i="89" s="1"/>
  <c r="H140" i="89"/>
  <c r="F140" i="89"/>
  <c r="BH140" i="89" s="1"/>
  <c r="BB138" i="89"/>
  <c r="BC138" i="89" s="1"/>
  <c r="AZ138" i="89"/>
  <c r="AX138" i="89"/>
  <c r="AV138" i="89"/>
  <c r="AT138" i="89"/>
  <c r="AR138" i="89"/>
  <c r="AP138" i="89"/>
  <c r="AN138" i="89"/>
  <c r="AL138" i="89"/>
  <c r="AJ138" i="89"/>
  <c r="AH138" i="89"/>
  <c r="AF138" i="89"/>
  <c r="AD138" i="89"/>
  <c r="AB138" i="89"/>
  <c r="Z138" i="89"/>
  <c r="X138" i="89"/>
  <c r="V138" i="89"/>
  <c r="T138" i="89"/>
  <c r="R138" i="89"/>
  <c r="N138" i="89"/>
  <c r="BX138" i="89" s="1"/>
  <c r="L138" i="89"/>
  <c r="BT138" i="89" s="1"/>
  <c r="J138" i="89"/>
  <c r="BP138" i="89" s="1"/>
  <c r="H138" i="89"/>
  <c r="F138" i="89"/>
  <c r="BH138" i="89" s="1"/>
  <c r="BB139" i="89"/>
  <c r="BC139" i="89" s="1"/>
  <c r="AZ139" i="89"/>
  <c r="AX139" i="89"/>
  <c r="AV139" i="89"/>
  <c r="AT139" i="89"/>
  <c r="AR139" i="89"/>
  <c r="AP139" i="89"/>
  <c r="AN139" i="89"/>
  <c r="AL139" i="89"/>
  <c r="AJ139" i="89"/>
  <c r="AH139" i="89"/>
  <c r="AF139" i="89"/>
  <c r="AD139" i="89"/>
  <c r="AB139" i="89"/>
  <c r="Z139" i="89"/>
  <c r="X139" i="89"/>
  <c r="V139" i="89"/>
  <c r="T139" i="89"/>
  <c r="R139" i="89"/>
  <c r="N139" i="89"/>
  <c r="BX139" i="89" s="1"/>
  <c r="L139" i="89"/>
  <c r="BT139" i="89" s="1"/>
  <c r="J139" i="89"/>
  <c r="BP139" i="89" s="1"/>
  <c r="H139" i="89"/>
  <c r="F139" i="89"/>
  <c r="BH139" i="89" s="1"/>
  <c r="BB136" i="89"/>
  <c r="BC136" i="89" s="1"/>
  <c r="AZ136" i="89"/>
  <c r="AX136" i="89"/>
  <c r="AV136" i="89"/>
  <c r="AT136" i="89"/>
  <c r="AR136" i="89"/>
  <c r="AP136" i="89"/>
  <c r="AN136" i="89"/>
  <c r="AL136" i="89"/>
  <c r="AJ136" i="89"/>
  <c r="AH136" i="89"/>
  <c r="AF136" i="89"/>
  <c r="AD136" i="89"/>
  <c r="AB136" i="89"/>
  <c r="Z136" i="89"/>
  <c r="X136" i="89"/>
  <c r="V136" i="89"/>
  <c r="T136" i="89"/>
  <c r="R136" i="89"/>
  <c r="N136" i="89"/>
  <c r="BX136" i="89" s="1"/>
  <c r="L136" i="89"/>
  <c r="BT136" i="89" s="1"/>
  <c r="J136" i="89"/>
  <c r="BP136" i="89" s="1"/>
  <c r="H136" i="89"/>
  <c r="F136" i="89"/>
  <c r="BH136" i="89" s="1"/>
  <c r="BB133" i="89"/>
  <c r="BC133" i="89" s="1"/>
  <c r="AZ133" i="89"/>
  <c r="AX133" i="89"/>
  <c r="AV133" i="89"/>
  <c r="AT133" i="89"/>
  <c r="AR133" i="89"/>
  <c r="AP133" i="89"/>
  <c r="AN133" i="89"/>
  <c r="AL133" i="89"/>
  <c r="AJ133" i="89"/>
  <c r="AH133" i="89"/>
  <c r="AF133" i="89"/>
  <c r="AD133" i="89"/>
  <c r="AB133" i="89"/>
  <c r="Z133" i="89"/>
  <c r="X133" i="89"/>
  <c r="V133" i="89"/>
  <c r="T133" i="89"/>
  <c r="R133" i="89"/>
  <c r="N133" i="89"/>
  <c r="BX133" i="89" s="1"/>
  <c r="L133" i="89"/>
  <c r="BT133" i="89" s="1"/>
  <c r="J133" i="89"/>
  <c r="BP133" i="89" s="1"/>
  <c r="H133" i="89"/>
  <c r="F133" i="89"/>
  <c r="BH133" i="89" s="1"/>
  <c r="BB134" i="89"/>
  <c r="BC134" i="89" s="1"/>
  <c r="AZ134" i="89"/>
  <c r="AX134" i="89"/>
  <c r="AV134" i="89"/>
  <c r="AT134" i="89"/>
  <c r="AR134" i="89"/>
  <c r="AP134" i="89"/>
  <c r="AN134" i="89"/>
  <c r="AL134" i="89"/>
  <c r="AJ134" i="89"/>
  <c r="AH134" i="89"/>
  <c r="AF134" i="89"/>
  <c r="AD134" i="89"/>
  <c r="AB134" i="89"/>
  <c r="Z134" i="89"/>
  <c r="X134" i="89"/>
  <c r="V134" i="89"/>
  <c r="T134" i="89"/>
  <c r="R134" i="89"/>
  <c r="N134" i="89"/>
  <c r="BX134" i="89" s="1"/>
  <c r="L134" i="89"/>
  <c r="BT134" i="89" s="1"/>
  <c r="J134" i="89"/>
  <c r="BP134" i="89" s="1"/>
  <c r="H134" i="89"/>
  <c r="F134" i="89"/>
  <c r="BH134" i="89" s="1"/>
  <c r="BB132" i="89"/>
  <c r="BC132" i="89" s="1"/>
  <c r="AZ132" i="89"/>
  <c r="AX132" i="89"/>
  <c r="AV132" i="89"/>
  <c r="AT132" i="89"/>
  <c r="AR132" i="89"/>
  <c r="AP132" i="89"/>
  <c r="AN132" i="89"/>
  <c r="AL132" i="89"/>
  <c r="AJ132" i="89"/>
  <c r="AH132" i="89"/>
  <c r="AF132" i="89"/>
  <c r="AD132" i="89"/>
  <c r="AB132" i="89"/>
  <c r="Z132" i="89"/>
  <c r="X132" i="89"/>
  <c r="V132" i="89"/>
  <c r="T132" i="89"/>
  <c r="R132" i="89"/>
  <c r="N132" i="89"/>
  <c r="BX132" i="89" s="1"/>
  <c r="L132" i="89"/>
  <c r="BT132" i="89" s="1"/>
  <c r="J132" i="89"/>
  <c r="BP132" i="89" s="1"/>
  <c r="H132" i="89"/>
  <c r="F132" i="89"/>
  <c r="BH132" i="89" s="1"/>
  <c r="BB130" i="89"/>
  <c r="BC130" i="89" s="1"/>
  <c r="AZ130" i="89"/>
  <c r="AX130" i="89"/>
  <c r="AV130" i="89"/>
  <c r="AT130" i="89"/>
  <c r="AR130" i="89"/>
  <c r="AP130" i="89"/>
  <c r="AN130" i="89"/>
  <c r="AL130" i="89"/>
  <c r="AJ130" i="89"/>
  <c r="AH130" i="89"/>
  <c r="AF130" i="89"/>
  <c r="AD130" i="89"/>
  <c r="AB130" i="89"/>
  <c r="Z130" i="89"/>
  <c r="X130" i="89"/>
  <c r="V130" i="89"/>
  <c r="T130" i="89"/>
  <c r="R130" i="89"/>
  <c r="N130" i="89"/>
  <c r="BX130" i="89" s="1"/>
  <c r="L130" i="89"/>
  <c r="BT130" i="89" s="1"/>
  <c r="J130" i="89"/>
  <c r="BP130" i="89" s="1"/>
  <c r="H130" i="89"/>
  <c r="F130" i="89"/>
  <c r="BH130" i="89" s="1"/>
  <c r="BB129" i="89"/>
  <c r="BC129" i="89" s="1"/>
  <c r="AZ129" i="89"/>
  <c r="AX129" i="89"/>
  <c r="AV129" i="89"/>
  <c r="AT129" i="89"/>
  <c r="AR129" i="89"/>
  <c r="AP129" i="89"/>
  <c r="AN129" i="89"/>
  <c r="AL129" i="89"/>
  <c r="AJ129" i="89"/>
  <c r="AH129" i="89"/>
  <c r="AF129" i="89"/>
  <c r="AD129" i="89"/>
  <c r="AB129" i="89"/>
  <c r="Z129" i="89"/>
  <c r="X129" i="89"/>
  <c r="V129" i="89"/>
  <c r="T129" i="89"/>
  <c r="R129" i="89"/>
  <c r="N129" i="89"/>
  <c r="BX129" i="89" s="1"/>
  <c r="L129" i="89"/>
  <c r="BT129" i="89" s="1"/>
  <c r="J129" i="89"/>
  <c r="BP129" i="89" s="1"/>
  <c r="H129" i="89"/>
  <c r="F129" i="89"/>
  <c r="BH129" i="89" s="1"/>
  <c r="BB128" i="89"/>
  <c r="BC128" i="89" s="1"/>
  <c r="AZ128" i="89"/>
  <c r="AX128" i="89"/>
  <c r="AV128" i="89"/>
  <c r="AT128" i="89"/>
  <c r="AR128" i="89"/>
  <c r="AP128" i="89"/>
  <c r="AN128" i="89"/>
  <c r="AL128" i="89"/>
  <c r="AJ128" i="89"/>
  <c r="AH128" i="89"/>
  <c r="AF128" i="89"/>
  <c r="AD128" i="89"/>
  <c r="AB128" i="89"/>
  <c r="Z128" i="89"/>
  <c r="X128" i="89"/>
  <c r="V128" i="89"/>
  <c r="T128" i="89"/>
  <c r="R128" i="89"/>
  <c r="N128" i="89"/>
  <c r="BX128" i="89" s="1"/>
  <c r="L128" i="89"/>
  <c r="BT128" i="89" s="1"/>
  <c r="J128" i="89"/>
  <c r="BP128" i="89" s="1"/>
  <c r="H128" i="89"/>
  <c r="F128" i="89"/>
  <c r="BH128" i="89" s="1"/>
  <c r="BB127" i="89"/>
  <c r="BC127" i="89" s="1"/>
  <c r="AZ127" i="89"/>
  <c r="AX127" i="89"/>
  <c r="AV127" i="89"/>
  <c r="AT127" i="89"/>
  <c r="AR127" i="89"/>
  <c r="AP127" i="89"/>
  <c r="AN127" i="89"/>
  <c r="AL127" i="89"/>
  <c r="AJ127" i="89"/>
  <c r="AH127" i="89"/>
  <c r="AF127" i="89"/>
  <c r="AD127" i="89"/>
  <c r="AB127" i="89"/>
  <c r="Z127" i="89"/>
  <c r="X127" i="89"/>
  <c r="V127" i="89"/>
  <c r="T127" i="89"/>
  <c r="R127" i="89"/>
  <c r="N127" i="89"/>
  <c r="BX127" i="89" s="1"/>
  <c r="L127" i="89"/>
  <c r="BT127" i="89" s="1"/>
  <c r="J127" i="89"/>
  <c r="BP127" i="89" s="1"/>
  <c r="H127" i="89"/>
  <c r="F127" i="89"/>
  <c r="BH127" i="89" s="1"/>
  <c r="BB126" i="89"/>
  <c r="S162" i="89" s="1"/>
  <c r="AZ126" i="89"/>
  <c r="AX126" i="89"/>
  <c r="AV126" i="89"/>
  <c r="AT126" i="89"/>
  <c r="AR126" i="89"/>
  <c r="AP126" i="89"/>
  <c r="AN126" i="89"/>
  <c r="AL126" i="89"/>
  <c r="AJ126" i="89"/>
  <c r="AH126" i="89"/>
  <c r="AF126" i="89"/>
  <c r="AD126" i="89"/>
  <c r="AB126" i="89"/>
  <c r="Z126" i="89"/>
  <c r="X126" i="89"/>
  <c r="V126" i="89"/>
  <c r="T126" i="89"/>
  <c r="R126" i="89"/>
  <c r="P126" i="89"/>
  <c r="CB126" i="89" s="1"/>
  <c r="CB162" i="89" s="1"/>
  <c r="N126" i="89"/>
  <c r="BX126" i="89" s="1"/>
  <c r="L126" i="89"/>
  <c r="BT126" i="89" s="1"/>
  <c r="J126" i="89"/>
  <c r="BP126" i="89" s="1"/>
  <c r="H126" i="89"/>
  <c r="F126" i="89"/>
  <c r="BH126" i="89" s="1"/>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s="1"/>
  <c r="BB31" i="89"/>
  <c r="BB32" i="89"/>
  <c r="BB33" i="89"/>
  <c r="BB34" i="89"/>
  <c r="BC34" i="89" s="1"/>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F6"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6" i="86"/>
  <c r="S47" i="86" s="1"/>
  <c r="K40" i="86"/>
  <c r="K39" i="86"/>
  <c r="K38" i="86"/>
  <c r="K37" i="86"/>
  <c r="T11" i="86"/>
  <c r="J11" i="86" s="1"/>
  <c r="E71" i="86" s="1"/>
  <c r="M46" i="86"/>
  <c r="K44" i="86"/>
  <c r="I44" i="86" s="1"/>
  <c r="F44" i="86" s="1"/>
  <c r="C44" i="86" s="1"/>
  <c r="D44" i="86" s="1"/>
  <c r="K43" i="86"/>
  <c r="K42" i="86"/>
  <c r="K41" i="86"/>
  <c r="K26" i="86"/>
  <c r="I26" i="86" s="1"/>
  <c r="F26" i="86" s="1"/>
  <c r="K25" i="86"/>
  <c r="K24" i="86"/>
  <c r="I24" i="86" s="1"/>
  <c r="F24" i="86" s="1"/>
  <c r="C24" i="86" s="1"/>
  <c r="K23" i="86"/>
  <c r="K22" i="86"/>
  <c r="H22" i="86" s="1"/>
  <c r="K21" i="86"/>
  <c r="K20" i="86"/>
  <c r="K19" i="86"/>
  <c r="K18" i="86"/>
  <c r="K17" i="86"/>
  <c r="K16" i="86"/>
  <c r="K15" i="86"/>
  <c r="K14" i="86"/>
  <c r="K13" i="86"/>
  <c r="K12" i="86"/>
  <c r="I12" i="86" s="1"/>
  <c r="F12" i="86" s="1"/>
  <c r="C12" i="86" s="1"/>
  <c r="P46" i="86"/>
  <c r="P47" i="86" s="1"/>
  <c r="R46" i="86"/>
  <c r="C73" i="86" s="1"/>
  <c r="BX162" i="89" l="1"/>
  <c r="CB202" i="89"/>
  <c r="BX287" i="89"/>
  <c r="CB332" i="89"/>
  <c r="BX202" i="89"/>
  <c r="BL209" i="89"/>
  <c r="CB242" i="89"/>
  <c r="CB424" i="89" s="1"/>
  <c r="BL213" i="89"/>
  <c r="BL217" i="89"/>
  <c r="BL222" i="89"/>
  <c r="BL226" i="89"/>
  <c r="BL230" i="89"/>
  <c r="BL234" i="89"/>
  <c r="BL238" i="89"/>
  <c r="BL252" i="89"/>
  <c r="BL256" i="89"/>
  <c r="BL264" i="89"/>
  <c r="BL268" i="89"/>
  <c r="BL272" i="89"/>
  <c r="BL276" i="89"/>
  <c r="BL280" i="89"/>
  <c r="BL284" i="89"/>
  <c r="BX332" i="89"/>
  <c r="BX373" i="89"/>
  <c r="BL169" i="89"/>
  <c r="BL202" i="89" s="1"/>
  <c r="CJ202" i="89"/>
  <c r="BL210" i="89"/>
  <c r="BL214" i="89"/>
  <c r="BL218" i="89"/>
  <c r="BL223" i="89"/>
  <c r="BL227" i="89"/>
  <c r="BL231" i="89"/>
  <c r="BL235" i="89"/>
  <c r="BL239" i="89"/>
  <c r="BX425" i="89"/>
  <c r="BL253" i="89"/>
  <c r="BL257" i="89"/>
  <c r="BL265" i="89"/>
  <c r="BL269" i="89"/>
  <c r="BL273" i="89"/>
  <c r="BL277" i="89"/>
  <c r="BL281" i="89"/>
  <c r="BL294" i="89"/>
  <c r="BL332" i="89" s="1"/>
  <c r="BL423" i="89" s="1"/>
  <c r="CJ332" i="89"/>
  <c r="BL339" i="89"/>
  <c r="BL373" i="89" s="1"/>
  <c r="CJ373" i="89"/>
  <c r="BL126" i="89"/>
  <c r="BT242" i="89"/>
  <c r="BT424" i="89" s="1"/>
  <c r="BL211" i="89"/>
  <c r="BL215" i="89"/>
  <c r="BL220" i="89"/>
  <c r="BL224" i="89"/>
  <c r="BL228" i="89"/>
  <c r="BL232" i="89"/>
  <c r="BL236" i="89"/>
  <c r="BL249" i="89"/>
  <c r="CB287" i="89"/>
  <c r="CB425" i="89" s="1"/>
  <c r="BL254" i="89"/>
  <c r="BL258" i="89"/>
  <c r="BL266" i="89"/>
  <c r="BL270" i="89"/>
  <c r="BL274" i="89"/>
  <c r="BL278" i="89"/>
  <c r="BL282" i="89"/>
  <c r="CB339" i="89"/>
  <c r="CB373" i="89" s="1"/>
  <c r="DB339" i="89"/>
  <c r="BZ373" i="89"/>
  <c r="BZ417" i="89" s="1"/>
  <c r="CJ413" i="89"/>
  <c r="CB413" i="89"/>
  <c r="BL127" i="89"/>
  <c r="BL128" i="89"/>
  <c r="BL129" i="89"/>
  <c r="BL130" i="89"/>
  <c r="BL132" i="89"/>
  <c r="BL134" i="89"/>
  <c r="BL133" i="89"/>
  <c r="BL136" i="89"/>
  <c r="BL139" i="89"/>
  <c r="BL138" i="89"/>
  <c r="BL140" i="89"/>
  <c r="BL141" i="89"/>
  <c r="BL142" i="89"/>
  <c r="BL143" i="89"/>
  <c r="BL144" i="89"/>
  <c r="BL145" i="89"/>
  <c r="BL146" i="89"/>
  <c r="BL147" i="89"/>
  <c r="BL148" i="89"/>
  <c r="BL149" i="89"/>
  <c r="BL150" i="89"/>
  <c r="BL151" i="89"/>
  <c r="BL152" i="89"/>
  <c r="BL153" i="89"/>
  <c r="BL154" i="89"/>
  <c r="BL155" i="89"/>
  <c r="BL156" i="89"/>
  <c r="BL157" i="89"/>
  <c r="BL158" i="89"/>
  <c r="BL159" i="89"/>
  <c r="BX242" i="89"/>
  <c r="BX424" i="89" s="1"/>
  <c r="BL212" i="89"/>
  <c r="BL216" i="89"/>
  <c r="BL221" i="89"/>
  <c r="BL225" i="89"/>
  <c r="BL229" i="89"/>
  <c r="BL233" i="89"/>
  <c r="BL237" i="89"/>
  <c r="BL251" i="89"/>
  <c r="BL255" i="89"/>
  <c r="BL263" i="89"/>
  <c r="BL267" i="89"/>
  <c r="BL271" i="89"/>
  <c r="BL275" i="89"/>
  <c r="BL279" i="89"/>
  <c r="BL283" i="89"/>
  <c r="BX413" i="89"/>
  <c r="BH332" i="89"/>
  <c r="BT373" i="89"/>
  <c r="BH162" i="89"/>
  <c r="R47" i="86"/>
  <c r="BH242" i="89"/>
  <c r="BT287" i="89"/>
  <c r="BP294" i="89"/>
  <c r="BP332" i="89" s="1"/>
  <c r="BP423" i="89" s="1"/>
  <c r="BT413" i="89"/>
  <c r="BL413" i="89"/>
  <c r="BP162" i="89"/>
  <c r="BT202" i="89"/>
  <c r="BH202" i="89"/>
  <c r="BP242" i="89"/>
  <c r="BP424" i="89" s="1"/>
  <c r="BH287" i="89"/>
  <c r="BP287" i="89"/>
  <c r="BT332" i="89"/>
  <c r="BT162" i="89"/>
  <c r="AN39" i="89"/>
  <c r="AM40" i="89" s="1"/>
  <c r="BP413" i="89"/>
  <c r="T39" i="89"/>
  <c r="G417" i="89"/>
  <c r="J46" i="86"/>
  <c r="J47" i="86" s="1"/>
  <c r="J48" i="86" s="1"/>
  <c r="O417" i="89"/>
  <c r="W417" i="89"/>
  <c r="AE417" i="89"/>
  <c r="AM417" i="89"/>
  <c r="AU417" i="89"/>
  <c r="I417" i="89"/>
  <c r="Q417" i="89"/>
  <c r="Y417" i="89"/>
  <c r="AG417" i="89"/>
  <c r="AO417" i="89"/>
  <c r="AW417" i="89"/>
  <c r="K417" i="89"/>
  <c r="S417" i="89"/>
  <c r="AA417" i="89"/>
  <c r="AI417" i="89"/>
  <c r="AQ417" i="89"/>
  <c r="AY417" i="89"/>
  <c r="M417" i="89"/>
  <c r="U417" i="89"/>
  <c r="AC417" i="89"/>
  <c r="AK417" i="89"/>
  <c r="AS417" i="89"/>
  <c r="L47" i="86"/>
  <c r="L48" i="86" s="1"/>
  <c r="E417" i="89"/>
  <c r="M47" i="86"/>
  <c r="Q47" i="86"/>
  <c r="Q48" i="86" s="1"/>
  <c r="L39" i="89"/>
  <c r="K40" i="89" s="1"/>
  <c r="AF39" i="89"/>
  <c r="AE40" i="89" s="1"/>
  <c r="AX39" i="89"/>
  <c r="H332" i="89"/>
  <c r="G333" i="89" s="1"/>
  <c r="L332" i="89"/>
  <c r="K333" i="89" s="1"/>
  <c r="P332" i="89"/>
  <c r="O333" i="89" s="1"/>
  <c r="T332" i="89"/>
  <c r="S333" i="89" s="1"/>
  <c r="X332" i="89"/>
  <c r="W333" i="89" s="1"/>
  <c r="AB332" i="89"/>
  <c r="AA333" i="89" s="1"/>
  <c r="AF332" i="89"/>
  <c r="AE333" i="89" s="1"/>
  <c r="AJ332" i="89"/>
  <c r="AI333" i="89" s="1"/>
  <c r="AN332" i="89"/>
  <c r="AM333" i="89" s="1"/>
  <c r="AR332" i="89"/>
  <c r="AQ333" i="89" s="1"/>
  <c r="AV332" i="89"/>
  <c r="AU333" i="89" s="1"/>
  <c r="AZ332" i="89"/>
  <c r="AY333" i="89" s="1"/>
  <c r="F373" i="89"/>
  <c r="J373" i="89"/>
  <c r="I374" i="89" s="1"/>
  <c r="N373" i="89"/>
  <c r="M374" i="89" s="1"/>
  <c r="R373" i="89"/>
  <c r="Q374" i="89" s="1"/>
  <c r="V373" i="89"/>
  <c r="U374" i="89" s="1"/>
  <c r="Z373" i="89"/>
  <c r="Y374" i="89" s="1"/>
  <c r="AD373" i="89"/>
  <c r="AC374" i="89" s="1"/>
  <c r="AH373" i="89"/>
  <c r="AG374" i="89" s="1"/>
  <c r="AL373" i="89"/>
  <c r="AK374" i="89" s="1"/>
  <c r="AP373" i="89"/>
  <c r="AO374" i="89" s="1"/>
  <c r="AT373" i="89"/>
  <c r="AS374" i="89" s="1"/>
  <c r="AX373" i="89"/>
  <c r="AW374" i="89" s="1"/>
  <c r="BB373" i="89"/>
  <c r="R49" i="86" s="1"/>
  <c r="R61" i="86" s="1"/>
  <c r="H413" i="89"/>
  <c r="L413" i="89"/>
  <c r="P413" i="89"/>
  <c r="T413" i="89"/>
  <c r="X413" i="89"/>
  <c r="AB413" i="89"/>
  <c r="AF413" i="89"/>
  <c r="AJ413" i="89"/>
  <c r="AN413" i="89"/>
  <c r="AR413" i="89"/>
  <c r="AV413" i="89"/>
  <c r="S40" i="89"/>
  <c r="F413" i="89"/>
  <c r="J413" i="89"/>
  <c r="N413" i="89"/>
  <c r="R413" i="89"/>
  <c r="V413" i="89"/>
  <c r="Z413" i="89"/>
  <c r="AD413" i="89"/>
  <c r="AH413" i="89"/>
  <c r="AL413" i="89"/>
  <c r="AP413" i="89"/>
  <c r="AT413" i="89"/>
  <c r="AX413" i="89"/>
  <c r="BB413" i="89"/>
  <c r="S49" i="86" s="1"/>
  <c r="S61" i="86" s="1"/>
  <c r="P39" i="89"/>
  <c r="O40" i="89" s="1"/>
  <c r="X39" i="89"/>
  <c r="W40" i="89" s="1"/>
  <c r="AJ39" i="89"/>
  <c r="AI40" i="89" s="1"/>
  <c r="AR39" i="89"/>
  <c r="AQ40" i="89" s="1"/>
  <c r="AZ413" i="89"/>
  <c r="K11" i="86"/>
  <c r="I11" i="86" s="1"/>
  <c r="P48" i="86"/>
  <c r="S48" i="86"/>
  <c r="F22" i="86"/>
  <c r="C22" i="86" s="1"/>
  <c r="D22" i="86" s="1"/>
  <c r="C26" i="86"/>
  <c r="D26" i="86" s="1"/>
  <c r="K10" i="86"/>
  <c r="K49" i="86"/>
  <c r="H119" i="89"/>
  <c r="G120" i="89" s="1"/>
  <c r="L119" i="89"/>
  <c r="K120" i="89" s="1"/>
  <c r="P119" i="89"/>
  <c r="O120" i="89" s="1"/>
  <c r="T119" i="89"/>
  <c r="S120" i="89" s="1"/>
  <c r="X119" i="89"/>
  <c r="W120" i="89" s="1"/>
  <c r="AB119" i="89"/>
  <c r="AA120" i="89" s="1"/>
  <c r="AF119" i="89"/>
  <c r="AE120" i="89" s="1"/>
  <c r="AJ119" i="89"/>
  <c r="AI120" i="89" s="1"/>
  <c r="AN119" i="89"/>
  <c r="AM120" i="89" s="1"/>
  <c r="AR119" i="89"/>
  <c r="AQ120" i="89" s="1"/>
  <c r="AV119" i="89"/>
  <c r="AU120" i="89" s="1"/>
  <c r="AZ119" i="89"/>
  <c r="AY120" i="89" s="1"/>
  <c r="F162" i="89"/>
  <c r="E163" i="89" s="1"/>
  <c r="J162" i="89"/>
  <c r="I163" i="89" s="1"/>
  <c r="N162" i="89"/>
  <c r="M163" i="89" s="1"/>
  <c r="R162" i="89"/>
  <c r="Q163" i="89" s="1"/>
  <c r="V162" i="89"/>
  <c r="U163" i="89" s="1"/>
  <c r="Z162" i="89"/>
  <c r="Y163" i="89" s="1"/>
  <c r="AD162" i="89"/>
  <c r="AC163" i="89" s="1"/>
  <c r="AH162" i="89"/>
  <c r="AG163" i="89" s="1"/>
  <c r="AL162" i="89"/>
  <c r="AK163" i="89" s="1"/>
  <c r="AP162" i="89"/>
  <c r="AO163" i="89" s="1"/>
  <c r="AT162" i="89"/>
  <c r="AS163" i="89" s="1"/>
  <c r="AX162" i="89"/>
  <c r="AW163" i="89" s="1"/>
  <c r="BB162" i="89"/>
  <c r="M49" i="86" s="1"/>
  <c r="H202" i="89"/>
  <c r="G203" i="89" s="1"/>
  <c r="L202" i="89"/>
  <c r="K203" i="89" s="1"/>
  <c r="P202" i="89"/>
  <c r="O203" i="89" s="1"/>
  <c r="T202" i="89"/>
  <c r="S203" i="89" s="1"/>
  <c r="X202" i="89"/>
  <c r="W203" i="89" s="1"/>
  <c r="AB202" i="89"/>
  <c r="AA203" i="89" s="1"/>
  <c r="AF202" i="89"/>
  <c r="AE203" i="89" s="1"/>
  <c r="AJ202" i="89"/>
  <c r="AI203" i="89" s="1"/>
  <c r="AN202" i="89"/>
  <c r="AM203" i="89" s="1"/>
  <c r="AR202" i="89"/>
  <c r="AQ203" i="89" s="1"/>
  <c r="AV202" i="89"/>
  <c r="AU203" i="89" s="1"/>
  <c r="AZ202" i="89"/>
  <c r="AY203" i="89" s="1"/>
  <c r="F242" i="89"/>
  <c r="J242" i="89"/>
  <c r="I243" i="89" s="1"/>
  <c r="N242" i="89"/>
  <c r="M243" i="89" s="1"/>
  <c r="R242" i="89"/>
  <c r="Q243" i="89" s="1"/>
  <c r="V242" i="89"/>
  <c r="U243" i="89" s="1"/>
  <c r="Z242" i="89"/>
  <c r="Y243" i="89" s="1"/>
  <c r="AD242" i="89"/>
  <c r="AC243" i="89" s="1"/>
  <c r="AH242" i="89"/>
  <c r="AG243" i="89" s="1"/>
  <c r="AL242" i="89"/>
  <c r="AK243" i="89" s="1"/>
  <c r="AP242" i="89"/>
  <c r="AO243" i="89" s="1"/>
  <c r="AT242" i="89"/>
  <c r="AS243" i="89" s="1"/>
  <c r="AX242" i="89"/>
  <c r="AW243" i="89" s="1"/>
  <c r="BB242" i="89"/>
  <c r="O49" i="86" s="1"/>
  <c r="H287" i="89"/>
  <c r="G288" i="89" s="1"/>
  <c r="L287" i="89"/>
  <c r="P287" i="89"/>
  <c r="T287" i="89"/>
  <c r="X287" i="89"/>
  <c r="AB287" i="89"/>
  <c r="AF287" i="89"/>
  <c r="AJ287" i="89"/>
  <c r="AN287" i="89"/>
  <c r="AR287" i="89"/>
  <c r="AV287" i="89"/>
  <c r="AZ287" i="89"/>
  <c r="F332" i="89"/>
  <c r="J332" i="89"/>
  <c r="I333" i="89" s="1"/>
  <c r="N332" i="89"/>
  <c r="M333" i="89" s="1"/>
  <c r="R332" i="89"/>
  <c r="Q333" i="89" s="1"/>
  <c r="V332" i="89"/>
  <c r="U333" i="89" s="1"/>
  <c r="Z332" i="89"/>
  <c r="Y333" i="89" s="1"/>
  <c r="AD332" i="89"/>
  <c r="AC333" i="89" s="1"/>
  <c r="AH332" i="89"/>
  <c r="AG333" i="89" s="1"/>
  <c r="AL332" i="89"/>
  <c r="AK333" i="89" s="1"/>
  <c r="AP332" i="89"/>
  <c r="AO333" i="89" s="1"/>
  <c r="AT332" i="89"/>
  <c r="AS333" i="89" s="1"/>
  <c r="AX332" i="89"/>
  <c r="AW333" i="89" s="1"/>
  <c r="BB332" i="89"/>
  <c r="Q49" i="86" s="1"/>
  <c r="Q61" i="86" s="1"/>
  <c r="AW40" i="89"/>
  <c r="AB39" i="89"/>
  <c r="AA40" i="89" s="1"/>
  <c r="F119" i="89"/>
  <c r="J119" i="89"/>
  <c r="I120" i="89" s="1"/>
  <c r="N119" i="89"/>
  <c r="M120" i="89" s="1"/>
  <c r="R119" i="89"/>
  <c r="Q120" i="89" s="1"/>
  <c r="V119" i="89"/>
  <c r="U120" i="89" s="1"/>
  <c r="Z119" i="89"/>
  <c r="Y120" i="89" s="1"/>
  <c r="AD119" i="89"/>
  <c r="AC120" i="89" s="1"/>
  <c r="AH119" i="89"/>
  <c r="AG120" i="89" s="1"/>
  <c r="AL119" i="89"/>
  <c r="AK120" i="89" s="1"/>
  <c r="AP119" i="89"/>
  <c r="AO120" i="89" s="1"/>
  <c r="AT119" i="89"/>
  <c r="AS120" i="89" s="1"/>
  <c r="AX119" i="89"/>
  <c r="AW120" i="89" s="1"/>
  <c r="BB119" i="89"/>
  <c r="H162" i="89"/>
  <c r="G163" i="89" s="1"/>
  <c r="L162" i="89"/>
  <c r="K163" i="89" s="1"/>
  <c r="P162" i="89"/>
  <c r="O163" i="89" s="1"/>
  <c r="T162" i="89"/>
  <c r="S163" i="89" s="1"/>
  <c r="X162" i="89"/>
  <c r="W163" i="89" s="1"/>
  <c r="AB162" i="89"/>
  <c r="AA163" i="89" s="1"/>
  <c r="AF162" i="89"/>
  <c r="AE163" i="89" s="1"/>
  <c r="AJ162" i="89"/>
  <c r="AI163" i="89" s="1"/>
  <c r="AN162" i="89"/>
  <c r="AM163" i="89" s="1"/>
  <c r="AR162" i="89"/>
  <c r="AQ163" i="89" s="1"/>
  <c r="AV162" i="89"/>
  <c r="AU163" i="89" s="1"/>
  <c r="AZ162" i="89"/>
  <c r="AY163" i="89" s="1"/>
  <c r="F202" i="89"/>
  <c r="J202" i="89"/>
  <c r="I203" i="89" s="1"/>
  <c r="N202" i="89"/>
  <c r="M203" i="89" s="1"/>
  <c r="R202" i="89"/>
  <c r="Q203" i="89" s="1"/>
  <c r="V202" i="89"/>
  <c r="U203" i="89" s="1"/>
  <c r="Z202" i="89"/>
  <c r="Y203" i="89" s="1"/>
  <c r="AD202" i="89"/>
  <c r="AC203" i="89" s="1"/>
  <c r="AH202" i="89"/>
  <c r="AG203" i="89" s="1"/>
  <c r="AL202" i="89"/>
  <c r="AK203" i="89" s="1"/>
  <c r="AP202" i="89"/>
  <c r="AO203" i="89" s="1"/>
  <c r="AT202" i="89"/>
  <c r="AS203" i="89" s="1"/>
  <c r="AX202" i="89"/>
  <c r="AW203" i="89" s="1"/>
  <c r="BB202" i="89"/>
  <c r="H242" i="89"/>
  <c r="G243" i="89" s="1"/>
  <c r="L242" i="89"/>
  <c r="K243" i="89" s="1"/>
  <c r="P242" i="89"/>
  <c r="O243" i="89" s="1"/>
  <c r="T242" i="89"/>
  <c r="S243" i="89" s="1"/>
  <c r="X242" i="89"/>
  <c r="W243" i="89" s="1"/>
  <c r="AB242" i="89"/>
  <c r="AA243" i="89" s="1"/>
  <c r="AF242" i="89"/>
  <c r="AE243" i="89" s="1"/>
  <c r="AJ242" i="89"/>
  <c r="AI243" i="89" s="1"/>
  <c r="AN242" i="89"/>
  <c r="AM243" i="89" s="1"/>
  <c r="AR242" i="89"/>
  <c r="AQ243" i="89" s="1"/>
  <c r="AV242" i="89"/>
  <c r="AU243" i="89" s="1"/>
  <c r="AZ242" i="89"/>
  <c r="AY243" i="89" s="1"/>
  <c r="F287" i="89"/>
  <c r="J287" i="89"/>
  <c r="N287" i="89"/>
  <c r="R287" i="89"/>
  <c r="V287" i="89"/>
  <c r="Z287" i="89"/>
  <c r="AD287" i="89"/>
  <c r="AH287" i="89"/>
  <c r="AL287" i="89"/>
  <c r="AP287" i="89"/>
  <c r="AT287" i="89"/>
  <c r="AX287" i="89"/>
  <c r="BB287" i="89"/>
  <c r="P49" i="86" s="1"/>
  <c r="P61" i="86" s="1"/>
  <c r="BC294" i="89"/>
  <c r="BC332" i="89" s="1"/>
  <c r="Q50" i="86" s="1"/>
  <c r="Q60" i="86" s="1"/>
  <c r="H373" i="89"/>
  <c r="G374" i="89" s="1"/>
  <c r="L373" i="89"/>
  <c r="K374" i="89" s="1"/>
  <c r="P373" i="89"/>
  <c r="O374" i="89" s="1"/>
  <c r="T373" i="89"/>
  <c r="S374" i="89" s="1"/>
  <c r="X373" i="89"/>
  <c r="W374" i="89" s="1"/>
  <c r="AB373" i="89"/>
  <c r="AA374" i="89" s="1"/>
  <c r="AF373" i="89"/>
  <c r="AE374" i="89" s="1"/>
  <c r="AJ373" i="89"/>
  <c r="AI374" i="89" s="1"/>
  <c r="AN373" i="89"/>
  <c r="AM374" i="89" s="1"/>
  <c r="AR373" i="89"/>
  <c r="AQ374" i="89" s="1"/>
  <c r="AV373" i="89"/>
  <c r="AU374" i="89" s="1"/>
  <c r="AZ373" i="89"/>
  <c r="AY374" i="89" s="1"/>
  <c r="BC380" i="89"/>
  <c r="BC413" i="89" s="1"/>
  <c r="BC339" i="89"/>
  <c r="BC373" i="89" s="1"/>
  <c r="BC249" i="89"/>
  <c r="BC287" i="89" s="1"/>
  <c r="BC209" i="89"/>
  <c r="BC242" i="89" s="1"/>
  <c r="BC169" i="89"/>
  <c r="BC202" i="89" s="1"/>
  <c r="BC126" i="89"/>
  <c r="BC162" i="89" s="1"/>
  <c r="BC119" i="89"/>
  <c r="H39" i="89"/>
  <c r="BB39" i="89"/>
  <c r="J49" i="86" s="1"/>
  <c r="J61" i="86" s="1"/>
  <c r="AV39" i="89"/>
  <c r="AU40" i="89" s="1"/>
  <c r="F39" i="89"/>
  <c r="E40" i="89" s="1"/>
  <c r="J39" i="89"/>
  <c r="I40" i="89" s="1"/>
  <c r="N39" i="89"/>
  <c r="M40" i="89" s="1"/>
  <c r="R39" i="89"/>
  <c r="Q40" i="89" s="1"/>
  <c r="V39" i="89"/>
  <c r="U40" i="89" s="1"/>
  <c r="Z39" i="89"/>
  <c r="Y40" i="89" s="1"/>
  <c r="AD39" i="89"/>
  <c r="AC40" i="89" s="1"/>
  <c r="AH39" i="89"/>
  <c r="AG40" i="89" s="1"/>
  <c r="AL39" i="89"/>
  <c r="AK40" i="89" s="1"/>
  <c r="AP39" i="89"/>
  <c r="AO40" i="89" s="1"/>
  <c r="AT39" i="89"/>
  <c r="AS40" i="89" s="1"/>
  <c r="AZ39" i="89"/>
  <c r="AY40" i="89" s="1"/>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G18" i="86"/>
  <c r="F18" i="86" s="1"/>
  <c r="H20" i="86"/>
  <c r="F20" i="86" s="1"/>
  <c r="D24" i="86"/>
  <c r="I37" i="86"/>
  <c r="F37" i="86" s="1"/>
  <c r="C37" i="86" s="1"/>
  <c r="D37" i="86" s="1"/>
  <c r="I38" i="86"/>
  <c r="F38" i="86" s="1"/>
  <c r="C38" i="86" s="1"/>
  <c r="D38" i="86" s="1"/>
  <c r="I39" i="86"/>
  <c r="F39" i="86" s="1"/>
  <c r="C39" i="86" s="1"/>
  <c r="D39" i="86" s="1"/>
  <c r="I40" i="86"/>
  <c r="F40" i="86" s="1"/>
  <c r="C40" i="86" s="1"/>
  <c r="D40" i="86" s="1"/>
  <c r="I41" i="86"/>
  <c r="F41" i="86" s="1"/>
  <c r="C41" i="86" s="1"/>
  <c r="D41" i="86" s="1"/>
  <c r="I42" i="86"/>
  <c r="F42" i="86" s="1"/>
  <c r="C42" i="86" s="1"/>
  <c r="D42" i="86" s="1"/>
  <c r="I43" i="86"/>
  <c r="F43" i="86" s="1"/>
  <c r="C43" i="86" s="1"/>
  <c r="D43" i="86" s="1"/>
  <c r="G14" i="86"/>
  <c r="F14" i="86" s="1"/>
  <c r="G16" i="86"/>
  <c r="F16" i="86" s="1"/>
  <c r="K45" i="86"/>
  <c r="D12" i="86"/>
  <c r="G13" i="86"/>
  <c r="H15" i="86"/>
  <c r="G17" i="86"/>
  <c r="F17" i="86" s="1"/>
  <c r="G19" i="86"/>
  <c r="F19" i="86" s="1"/>
  <c r="H21" i="86"/>
  <c r="F21" i="86" s="1"/>
  <c r="I23" i="86"/>
  <c r="F23" i="86" s="1"/>
  <c r="I25" i="86"/>
  <c r="F25" i="86" s="1"/>
  <c r="BH423" i="89" l="1"/>
  <c r="BL162" i="89"/>
  <c r="BL242" i="89"/>
  <c r="BL424" i="89" s="1"/>
  <c r="BT425" i="89"/>
  <c r="CB423" i="89"/>
  <c r="CJ423" i="89"/>
  <c r="CB427" i="89"/>
  <c r="CJ287" i="89"/>
  <c r="BX423" i="89"/>
  <c r="BX427" i="89" s="1"/>
  <c r="BL287" i="89"/>
  <c r="BL425" i="89" s="1"/>
  <c r="CJ162" i="89"/>
  <c r="CJ242" i="89"/>
  <c r="CJ424" i="89" s="1"/>
  <c r="C71" i="86"/>
  <c r="F71" i="86" s="1"/>
  <c r="BH425" i="89"/>
  <c r="BP425" i="89"/>
  <c r="BP427" i="89" s="1"/>
  <c r="O10" i="86"/>
  <c r="O9" i="86" s="1"/>
  <c r="E72" i="86" s="1"/>
  <c r="N49" i="86"/>
  <c r="N61" i="86" s="1"/>
  <c r="BT423" i="89"/>
  <c r="BT427" i="89" s="1"/>
  <c r="M61" i="86"/>
  <c r="E288" i="89"/>
  <c r="E374" i="89"/>
  <c r="E203" i="89"/>
  <c r="E333" i="89"/>
  <c r="E243" i="89"/>
  <c r="Q51" i="86"/>
  <c r="Q52" i="86" s="1"/>
  <c r="AS288" i="89"/>
  <c r="AT417" i="89"/>
  <c r="AC288" i="89"/>
  <c r="AD417" i="89"/>
  <c r="M288" i="89"/>
  <c r="N417" i="89"/>
  <c r="AY288" i="89"/>
  <c r="AZ417" i="89"/>
  <c r="AI288" i="89"/>
  <c r="AJ417" i="89"/>
  <c r="S288" i="89"/>
  <c r="T417" i="89"/>
  <c r="S418" i="89" s="1"/>
  <c r="AO288" i="89"/>
  <c r="AP417" i="89"/>
  <c r="Y288" i="89"/>
  <c r="Z417" i="89"/>
  <c r="I288" i="89"/>
  <c r="J417" i="89"/>
  <c r="AU288" i="89"/>
  <c r="AV417" i="89"/>
  <c r="AE288" i="89"/>
  <c r="AF417" i="89"/>
  <c r="O288" i="89"/>
  <c r="P417" i="89"/>
  <c r="AK288" i="89"/>
  <c r="AL417" i="89"/>
  <c r="U288" i="89"/>
  <c r="V417" i="89"/>
  <c r="AQ288" i="89"/>
  <c r="AR417" i="89"/>
  <c r="AA288" i="89"/>
  <c r="AB417" i="89"/>
  <c r="K288" i="89"/>
  <c r="L417" i="89"/>
  <c r="K418" i="89" s="1"/>
  <c r="AW288" i="89"/>
  <c r="AX417" i="89"/>
  <c r="AG288" i="89"/>
  <c r="AH417" i="89"/>
  <c r="Q288" i="89"/>
  <c r="R417" i="89"/>
  <c r="AM288" i="89"/>
  <c r="AN417" i="89"/>
  <c r="W288" i="89"/>
  <c r="X417" i="89"/>
  <c r="G40" i="89"/>
  <c r="H417" i="89"/>
  <c r="L49" i="86"/>
  <c r="BB417" i="89"/>
  <c r="E120" i="89"/>
  <c r="F417" i="89"/>
  <c r="E418" i="89" s="1"/>
  <c r="AY414" i="89"/>
  <c r="AW414" i="89"/>
  <c r="AO414" i="89"/>
  <c r="AG414" i="89"/>
  <c r="Y414" i="89"/>
  <c r="Q414" i="89"/>
  <c r="I414" i="89"/>
  <c r="AU414" i="89"/>
  <c r="AM414" i="89"/>
  <c r="AE414" i="89"/>
  <c r="W414" i="89"/>
  <c r="O414" i="89"/>
  <c r="G414" i="89"/>
  <c r="AS414" i="89"/>
  <c r="AK414" i="89"/>
  <c r="AC414" i="89"/>
  <c r="U414" i="89"/>
  <c r="M414" i="89"/>
  <c r="E414" i="89"/>
  <c r="AQ414" i="89"/>
  <c r="AI414" i="89"/>
  <c r="AA414" i="89"/>
  <c r="S414" i="89"/>
  <c r="K414" i="89"/>
  <c r="H45" i="86"/>
  <c r="F45" i="86" s="1"/>
  <c r="C45" i="86" s="1"/>
  <c r="K46" i="86"/>
  <c r="G46" i="86"/>
  <c r="M48" i="86"/>
  <c r="F73" i="86"/>
  <c r="R48" i="86"/>
  <c r="O46" i="86"/>
  <c r="O47" i="86" s="1"/>
  <c r="H10" i="86"/>
  <c r="F10" i="86" s="1"/>
  <c r="I46" i="86"/>
  <c r="BB333" i="89"/>
  <c r="K50" i="86"/>
  <c r="BB120" i="89"/>
  <c r="L50" i="86"/>
  <c r="L60" i="86" s="1"/>
  <c r="BB163" i="89"/>
  <c r="M50" i="86"/>
  <c r="BB203" i="89"/>
  <c r="N50" i="86"/>
  <c r="BB243" i="89"/>
  <c r="O50" i="86"/>
  <c r="BB288" i="89"/>
  <c r="P50" i="86"/>
  <c r="BB374" i="89"/>
  <c r="R50" i="86"/>
  <c r="BB414" i="89"/>
  <c r="S50" i="86"/>
  <c r="BC9" i="89"/>
  <c r="BC15" i="89"/>
  <c r="C21" i="86"/>
  <c r="D21" i="86" s="1"/>
  <c r="C23" i="86"/>
  <c r="D23" i="86" s="1"/>
  <c r="C19" i="86"/>
  <c r="D19" i="86" s="1"/>
  <c r="F15" i="86"/>
  <c r="C14" i="86"/>
  <c r="D14" i="86" s="1"/>
  <c r="C18" i="86"/>
  <c r="D18" i="86" s="1"/>
  <c r="C25" i="86"/>
  <c r="D25" i="86" s="1"/>
  <c r="C17" i="86"/>
  <c r="D17" i="86" s="1"/>
  <c r="F13" i="86"/>
  <c r="C16" i="86"/>
  <c r="D16" i="86" s="1"/>
  <c r="C20" i="86"/>
  <c r="D20" i="86" s="1"/>
  <c r="F11" i="86"/>
  <c r="H9" i="86"/>
  <c r="BL427" i="89" l="1"/>
  <c r="CJ425" i="89"/>
  <c r="CJ427" i="89" s="1"/>
  <c r="C72" i="86"/>
  <c r="D71" i="86" s="1"/>
  <c r="E75" i="86"/>
  <c r="R60" i="86"/>
  <c r="Q54" i="86"/>
  <c r="L61" i="86"/>
  <c r="R51" i="86"/>
  <c r="R52" i="86" s="1"/>
  <c r="O51" i="86"/>
  <c r="M51" i="86"/>
  <c r="M52" i="86" s="1"/>
  <c r="M60" i="86"/>
  <c r="K51" i="86"/>
  <c r="O61" i="86"/>
  <c r="S51" i="86"/>
  <c r="S52" i="86" s="1"/>
  <c r="S60" i="86"/>
  <c r="P51" i="86"/>
  <c r="P52" i="86" s="1"/>
  <c r="P60" i="86"/>
  <c r="N51" i="86"/>
  <c r="N52" i="86" s="1"/>
  <c r="N60" i="86"/>
  <c r="K47" i="86"/>
  <c r="K48" i="86" s="1"/>
  <c r="K60" i="86" s="1"/>
  <c r="D73" i="86"/>
  <c r="K61" i="86"/>
  <c r="AA418" i="89"/>
  <c r="AI418" i="89"/>
  <c r="AQ418" i="89"/>
  <c r="M418" i="89"/>
  <c r="U418" i="89"/>
  <c r="AC418" i="89"/>
  <c r="AK418" i="89"/>
  <c r="AS418" i="89"/>
  <c r="G418" i="89"/>
  <c r="O418" i="89"/>
  <c r="W418" i="89"/>
  <c r="AE418" i="89"/>
  <c r="AM418" i="89"/>
  <c r="AU418" i="89"/>
  <c r="I418" i="89"/>
  <c r="Q418" i="89"/>
  <c r="Y418" i="89"/>
  <c r="AG418" i="89"/>
  <c r="AO418" i="89"/>
  <c r="AW418" i="89"/>
  <c r="AY418" i="89"/>
  <c r="D45" i="86"/>
  <c r="H46" i="86"/>
  <c r="C10" i="86"/>
  <c r="D10" i="86" s="1"/>
  <c r="BC39" i="89"/>
  <c r="L51" i="86"/>
  <c r="L52" i="86" s="1"/>
  <c r="C13" i="86"/>
  <c r="D13" i="86" s="1"/>
  <c r="C15" i="86"/>
  <c r="D15" i="86" s="1"/>
  <c r="C11" i="86"/>
  <c r="F9" i="86"/>
  <c r="C9" i="86" s="1"/>
  <c r="F72" i="86" l="1"/>
  <c r="R54" i="86"/>
  <c r="L54" i="86"/>
  <c r="N54" i="86"/>
  <c r="P54" i="86"/>
  <c r="S54" i="86"/>
  <c r="K52" i="86"/>
  <c r="C46" i="86"/>
  <c r="M54" i="86"/>
  <c r="F46" i="86"/>
  <c r="J50" i="86"/>
  <c r="BC417" i="89"/>
  <c r="BB418" i="89" s="1"/>
  <c r="D72" i="86"/>
  <c r="O48" i="86"/>
  <c r="O60" i="86" s="1"/>
  <c r="O52" i="86"/>
  <c r="C75" i="86"/>
  <c r="F75" i="86" s="1"/>
  <c r="BB40" i="89"/>
  <c r="D11" i="86"/>
  <c r="J60" i="86" l="1"/>
  <c r="T50" i="86"/>
  <c r="K54" i="86"/>
  <c r="O54" i="86"/>
  <c r="J51" i="86"/>
  <c r="J52" i="86" s="1"/>
  <c r="T52" i="86" s="1"/>
  <c r="D9" i="86"/>
  <c r="D46" i="86" s="1"/>
  <c r="T54" i="86" l="1"/>
  <c r="J54" i="86"/>
  <c r="BF417" i="89"/>
  <c r="BH118" i="89"/>
  <c r="BH119" i="89" s="1"/>
  <c r="BH424" i="89" s="1"/>
  <c r="BH427" i="89" s="1"/>
  <c r="CE119" i="89" l="1"/>
  <c r="CE424" i="89" s="1"/>
  <c r="CE427" i="89" s="1"/>
</calcChain>
</file>

<file path=xl/sharedStrings.xml><?xml version="1.0" encoding="utf-8"?>
<sst xmlns="http://schemas.openxmlformats.org/spreadsheetml/2006/main" count="1777" uniqueCount="263">
  <si>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</si>
  <si>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</si>
  <si>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</si>
  <si>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</si>
  <si>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</si>
  <si>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</si>
  <si>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</si>
  <si>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</si>
  <si>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</si>
  <si>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</si>
  <si>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</si>
  <si>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</si>
  <si>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</si>
  <si>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</si>
  <si>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</si>
  <si>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</si>
  <si>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</si>
  <si>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</si>
  <si>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</si>
  <si>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</si>
  <si>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</si>
  <si>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</si>
  <si>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</si>
  <si>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</si>
  <si>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</si>
  <si>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</si>
  <si>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</si>
  <si>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</si>
  <si>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</si>
  <si>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</si>
  <si>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</si>
  <si>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</si>
  <si>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</si>
  <si>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</si>
  <si>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</si>
  <si>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</si>
  <si>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</si>
  <si>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</si>
  <si>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</si>
  <si>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</si>
  <si>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</si>
  <si>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</si>
  <si>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</si>
  <si>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</si>
  <si>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Grundvertrag TP2</t>
  </si>
  <si>
    <t>Grundvertrag TP3</t>
  </si>
  <si>
    <t>Grundvertrag TP2-PGV</t>
  </si>
  <si>
    <t>Grundvertrag TP3-PGV</t>
  </si>
  <si>
    <t>NO8-(TP1 - 2.1 Antirezirkulation)</t>
  </si>
  <si>
    <t>NO8-(TP1 - 2.3 Erdseitige Bewehrungen)</t>
  </si>
  <si>
    <t>NO8-(TP3 - 2.8 ZU Brücke)</t>
  </si>
  <si>
    <t>NO9-(TP 1 – Tunnel / Geotechnik: Tunnel)</t>
  </si>
  <si>
    <t>NO9-(TP 1 – Tunnel / Geotechnik: Schutzbauten)</t>
  </si>
  <si>
    <t>NO9-(TP 1 – Tunnel / Geotechnik: Rutschhänge)</t>
  </si>
  <si>
    <t>NO9-(TP 1 – Tunnel / Geotechnik: Stützbauwerke)</t>
  </si>
  <si>
    <t>NO9-(TP 2 – Trasse / Umwelt: Lärm)</t>
  </si>
  <si>
    <t>NO9-(TP 2 – Trasse / Umwelt: Verkehr / Umwelt)</t>
  </si>
  <si>
    <t>NO9-(TP 2 – Trasse / Umwelt: Trasse / Umwelt)</t>
  </si>
  <si>
    <t>NO9-(TP 3 – Kunstbauten:  K (Objektbearbeitung JS))</t>
  </si>
  <si>
    <t>NO9-(TP 3 – Kunstbauten:  K (Objektbearbeitung AeBo))</t>
  </si>
  <si>
    <t>NO9-(TP 3 – Kunstbauten:  K (Wildtierquerung))</t>
  </si>
  <si>
    <t>NO9-(Reserve)</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</si>
  <si>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</si>
  <si>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</si>
  <si>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</si>
  <si>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</si>
  <si>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</si>
  <si>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</si>
  <si>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</si>
  <si>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</si>
  <si>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</si>
  <si>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</si>
  <si>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</si>
  <si>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</si>
  <si>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</si>
  <si>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</si>
  <si>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</si>
  <si>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</si>
  <si>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</si>
  <si>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</si>
  <si>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</si>
  <si>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</si>
  <si>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</si>
  <si>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</si>
  <si>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</si>
  <si>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</si>
  <si>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</si>
  <si>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</si>
  <si>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</si>
  <si>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</si>
  <si>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</si>
  <si>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</si>
  <si>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</si>
  <si>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</si>
  <si>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</si>
  <si>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</si>
  <si>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</si>
  <si>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NO eingereicht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</si>
  <si>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</si>
  <si>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</si>
  <si>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</si>
  <si>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</si>
  <si>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</si>
  <si>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</si>
  <si>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</si>
  <si>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</si>
  <si>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</si>
  <si>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</si>
  <si>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</si>
  <si>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</si>
  <si>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</si>
  <si>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</si>
  <si>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</si>
  <si>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</si>
  <si>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</si>
  <si>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</si>
  <si>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ca. 10%</t>
  </si>
  <si>
    <t>Kostenkontrolle der INGE für die Phase MP/DP inkl. PGV</t>
  </si>
  <si>
    <t>Total INGE für die Phase MP/DP inkl. PGV</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</si>
  <si>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</si>
  <si>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</si>
  <si>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</si>
  <si>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</si>
  <si>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</si>
  <si>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</si>
  <si>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</si>
  <si>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</si>
  <si>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</si>
  <si>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</si>
  <si>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</si>
  <si>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</si>
  <si>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</si>
  <si>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</si>
  <si>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</si>
  <si>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</si>
  <si>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</si>
  <si>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</si>
  <si>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</si>
  <si>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</si>
  <si>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</si>
  <si>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</si>
  <si>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</si>
  <si>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</si>
  <si>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INGE-Aufteilung der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</si>
  <si>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</si>
  <si>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</si>
  <si>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</si>
  <si>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</si>
  <si>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</si>
  <si>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</si>
  <si>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</si>
  <si>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</si>
  <si>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</si>
  <si>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</si>
  <si>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</si>
  <si>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</si>
  <si>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</si>
  <si>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</si>
  <si>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</si>
  <si>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</si>
  <si>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</si>
  <si>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</si>
  <si>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</si>
  <si>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</si>
  <si>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</si>
  <si>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</si>
  <si>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</si>
  <si>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</si>
  <si>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</si>
  <si>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</si>
  <si>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</si>
  <si>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</si>
  <si>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</si>
  <si>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</si>
  <si>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</si>
  <si>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</si>
  <si>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</si>
  <si>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</si>
  <si>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</si>
  <si>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</si>
  <si>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</si>
  <si>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</si>
  <si>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</si>
  <si>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</si>
  <si>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r>
      <rPr>
        <b/>
        <sz val="9"/>
        <rFont val="Arial"/>
        <family val="2"/>
      </rPr>
      <t>Anmerkungen:</t>
    </r>
    <r>
      <rPr>
        <sz val="9"/>
        <rFont val="Arial"/>
        <family val="2"/>
      </rPr>
      <t xml:space="preserve">
--  Wir wollen und müssen im MP/DP genau nach Vertrag abrechnen.
--  Jeder von uns (jeder Fachbereich, jedes TP) muss sich also Gedanken machen,  
      wie er arbeiten kann um zu einem Mix von 87.60 CHF/h (genauer Betrag ist in "rot" unter 
      "Maximaler ZMT gem. Offerte/Vertrag" zu entnehme) abzurechnen.
--  Entweder wir braucht weniger Stunden als das Stundendach ergibt, dann werden wir mit dem 
      Kostendach durchkommen oder wir setzen Personal ein, welches diesen Mix von ca. 87.60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</si>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</sst>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38">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s>
  <fills count="36">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295">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37"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3" xfId="0" applyFont="1" applyFill="1" applyBorder="1" applyAlignment="1">
      <alignment horizontal="center" vertical="center"/>
    </xf>
    <xf numFmtId="0" fontId="18" fillId="29" borderId="38" xfId="0" applyFont="1" applyFill="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0" fontId="19" fillId="0" borderId="27" xfId="0" applyFont="1" applyBorder="1" applyAlignment="1">
      <alignment vertical="center"/>
    </xf>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35"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165" fontId="26"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165" fontId="19" fillId="25" borderId="9" xfId="0" applyNumberFormat="1" applyFont="1" applyFill="1" applyBorder="1" applyAlignment="1">
      <alignment horizontal="center" vertical="center"/>
    </xf>
    <xf numFmtId="165" fontId="35"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FF"/>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11906</xdr:colOff>
      <xdr:row>45</xdr:row>
      <xdr:rowOff>11906</xdr:rowOff>
    </xdr:from>
    <xdr:to>
      <xdr:col>13</xdr:col>
      <xdr:colOff>590550</xdr:colOff>
      <xdr:row>75</xdr:row>
      <xdr:rowOff>142875</xdr:rowOff>
    </xdr:to>
    <xdr:sp macro="" textlink="">
      <xdr:nvSpPr>
        <xdr:cNvPr id="2" name="Textfeld 1"/>
        <xdr:cNvSpPr txBox="1"/>
      </xdr:nvSpPr>
      <xdr:spPr>
        <a:xfrm>
          <a:off x="8441531" y="7441406"/>
          <a:ext cx="1169194" cy="470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twoCellAnchor>
    <xdr:from>
      <xdr:col>14</xdr:col>
      <xdr:colOff>9524</xdr:colOff>
      <xdr:row>4</xdr:row>
      <xdr:rowOff>285750</xdr:rowOff>
    </xdr:from>
    <xdr:to>
      <xdr:col>15</xdr:col>
      <xdr:colOff>600075</xdr:colOff>
      <xdr:row>35</xdr:row>
      <xdr:rowOff>133350</xdr:rowOff>
    </xdr:to>
    <xdr:sp macro="" textlink="">
      <xdr:nvSpPr>
        <xdr:cNvPr id="3" name="Textfeld 2"/>
        <xdr:cNvSpPr txBox="1"/>
      </xdr:nvSpPr>
      <xdr:spPr>
        <a:xfrm>
          <a:off x="9639299" y="952500"/>
          <a:ext cx="1181101"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de-CH" sz="1100"/>
            <a:t>keine Leistungen</a:t>
          </a: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zoomScaleNormal="100" zoomScaleSheetLayoutView="80" workbookViewId="0">
      <selection activeCell="A25" sqref="A25"/>
    </sheetView>
  </sheetViews>
  <sheetFormatPr baseColWidth="10" defaultRowHeight="1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c r="A1" s="268" t="s">
        <v>117</v>
      </c>
      <c r="B1" s="268"/>
      <c r="C1" s="268"/>
      <c r="D1" s="268"/>
      <c r="E1" s="268"/>
      <c r="F1" s="268"/>
      <c r="G1" s="268"/>
      <c r="H1" s="268"/>
      <c r="I1" s="268"/>
      <c r="J1" s="268"/>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c r="A2" s="268"/>
      <c r="B2" s="268"/>
      <c r="C2" s="268"/>
      <c r="D2" s="268"/>
      <c r="E2" s="268"/>
      <c r="F2" s="268"/>
      <c r="G2" s="268"/>
      <c r="H2" s="268"/>
      <c r="I2" s="268"/>
      <c r="J2" s="268"/>
      <c r="L2" s="1" t="s">
        <v>183</v>
      </c>
      <c r="N2" s="250">
        <v>42675</v>
      </c>
      <c r="R2" s="150" t="s">
        <v>38</v>
      </c>
      <c r="S2" s="260">
        <v>42712</v>
      </c>
      <c r="T2" s="260"/>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c r="A4" s="96"/>
      <c r="B4" s="97"/>
      <c r="C4" s="97"/>
      <c r="D4" s="97"/>
      <c r="E4" s="97"/>
      <c r="F4" s="97"/>
      <c r="G4" s="261" t="s">
        <v>102</v>
      </c>
      <c r="H4" s="262"/>
      <c r="I4" s="263"/>
      <c r="J4" s="261" t="s">
        <v>65</v>
      </c>
      <c r="K4" s="262"/>
      <c r="L4" s="262"/>
      <c r="M4" s="262"/>
      <c r="N4" s="262"/>
      <c r="O4" s="262"/>
      <c r="P4" s="262"/>
      <c r="Q4" s="262"/>
      <c r="R4" s="262"/>
      <c r="S4" s="262"/>
      <c r="T4" s="263"/>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c r="A5" s="98" t="s">
        <v>91</v>
      </c>
      <c r="B5" s="99" t="s">
        <v>86</v>
      </c>
      <c r="C5" s="269" t="s">
        <v>89</v>
      </c>
      <c r="D5" s="270"/>
      <c r="E5" s="99" t="s">
        <v>88</v>
      </c>
      <c r="F5" s="100" t="s">
        <v>87</v>
      </c>
      <c r="G5" s="101" t="s">
        <v>62</v>
      </c>
      <c r="H5" s="102" t="s">
        <v>63</v>
      </c>
      <c r="I5" s="103" t="s">
        <v>64</v>
      </c>
      <c r="J5" s="210" t="s">
        <v>147</v>
      </c>
      <c r="K5" s="211" t="s">
        <v>74</v>
      </c>
      <c r="L5" s="212" t="s">
        <v>66</v>
      </c>
      <c r="M5" s="212" t="s">
        <v>67</v>
      </c>
      <c r="N5" s="212" t="s">
        <v>68</v>
      </c>
      <c r="O5" s="212" t="s">
        <v>69</v>
      </c>
      <c r="P5" s="212" t="s">
        <v>70</v>
      </c>
      <c r="Q5" s="212" t="s">
        <v>71</v>
      </c>
      <c r="R5" s="212" t="s">
        <v>72</v>
      </c>
      <c r="S5" s="213" t="s">
        <v>75</v>
      </c>
      <c r="T5" s="214" t="s">
        <v>73</v>
      </c>
      <c r="Z5" s="10"/>
      <c r="AA5" s="271"/>
      <c r="AB5" s="271"/>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c r="A6" s="98" t="s">
        <v>92</v>
      </c>
      <c r="B6" s="99" t="s">
        <v>90</v>
      </c>
      <c r="C6" s="269"/>
      <c r="D6" s="270"/>
      <c r="E6" s="99"/>
      <c r="F6" s="100"/>
      <c r="G6" s="101"/>
      <c r="H6" s="102"/>
      <c r="I6" s="103"/>
      <c r="J6" s="215">
        <v>0.8</v>
      </c>
      <c r="K6" s="216">
        <v>0.2</v>
      </c>
      <c r="L6" s="212"/>
      <c r="M6" s="212"/>
      <c r="N6" s="212"/>
      <c r="O6" s="212"/>
      <c r="P6" s="212"/>
      <c r="Q6" s="212"/>
      <c r="R6" s="212"/>
      <c r="S6" s="213"/>
      <c r="T6" s="214" t="s">
        <v>116</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c r="A7" s="104"/>
      <c r="B7" s="107"/>
      <c r="C7" s="107" t="s">
        <v>95</v>
      </c>
      <c r="D7" s="107" t="s">
        <v>96</v>
      </c>
      <c r="E7" s="107" t="s">
        <v>42</v>
      </c>
      <c r="F7" s="109" t="s">
        <v>41</v>
      </c>
      <c r="G7" s="110" t="s">
        <v>41</v>
      </c>
      <c r="H7" s="105" t="s">
        <v>41</v>
      </c>
      <c r="I7" s="106" t="s">
        <v>41</v>
      </c>
      <c r="J7" s="217" t="s">
        <v>73</v>
      </c>
      <c r="K7" s="218" t="s">
        <v>73</v>
      </c>
      <c r="L7" s="219" t="s">
        <v>63</v>
      </c>
      <c r="M7" s="219" t="s">
        <v>64</v>
      </c>
      <c r="N7" s="219" t="s">
        <v>62</v>
      </c>
      <c r="O7" s="219" t="s">
        <v>63</v>
      </c>
      <c r="P7" s="219" t="s">
        <v>64</v>
      </c>
      <c r="Q7" s="219" t="s">
        <v>62</v>
      </c>
      <c r="R7" s="219" t="s">
        <v>62</v>
      </c>
      <c r="S7" s="220" t="s">
        <v>79</v>
      </c>
      <c r="T7" s="221"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c r="A8" s="111" t="s">
        <v>43</v>
      </c>
      <c r="B8" s="46" t="s">
        <v>145</v>
      </c>
      <c r="C8" s="46">
        <f t="shared" ref="C8:C33" si="0">E8*F8</f>
        <v>351151.70160000003</v>
      </c>
      <c r="D8" s="46">
        <f>SUM(C8)*1.08</f>
        <v>379243.83772800007</v>
      </c>
      <c r="E8" s="139">
        <v>87.612700000000004</v>
      </c>
      <c r="F8" s="27">
        <f t="shared" ref="F8:F26" si="1">SUM(G8:I8)</f>
        <v>4008</v>
      </c>
      <c r="G8" s="81">
        <f>SUM(J8:S8)</f>
        <v>4008</v>
      </c>
      <c r="H8" s="82"/>
      <c r="I8" s="83"/>
      <c r="J8" s="30">
        <f>ROUND(T8*J6,0)</f>
        <v>321</v>
      </c>
      <c r="K8" s="31">
        <f>T8-J8</f>
        <v>80</v>
      </c>
      <c r="L8" s="86"/>
      <c r="M8" s="86"/>
      <c r="N8" s="86">
        <v>736</v>
      </c>
      <c r="O8" s="86">
        <v>0</v>
      </c>
      <c r="P8" s="86"/>
      <c r="Q8" s="86">
        <v>1151</v>
      </c>
      <c r="R8" s="86">
        <f>697+287+736</f>
        <v>1720</v>
      </c>
      <c r="S8" s="87"/>
      <c r="T8" s="88">
        <v>401</v>
      </c>
      <c r="U8" s="1"/>
      <c r="V8" s="1"/>
      <c r="W8" s="1"/>
      <c r="X8" s="1"/>
      <c r="Y8" s="3"/>
      <c r="Z8" s="23"/>
      <c r="AA8" s="272"/>
      <c r="AB8" s="272"/>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c r="A9" s="112" t="s">
        <v>44</v>
      </c>
      <c r="B9" s="46" t="s">
        <v>145</v>
      </c>
      <c r="C9" s="46">
        <f t="shared" si="0"/>
        <v>245578.39810000002</v>
      </c>
      <c r="D9" s="46">
        <f t="shared" ref="D9:D18" si="2">SUM(C9:C9)*1.08</f>
        <v>265224.66994800005</v>
      </c>
      <c r="E9" s="139">
        <v>87.612700000000004</v>
      </c>
      <c r="F9" s="28">
        <f t="shared" si="1"/>
        <v>2803</v>
      </c>
      <c r="G9" s="40"/>
      <c r="H9" s="41">
        <f>SUM(J9:S9)</f>
        <v>2803</v>
      </c>
      <c r="I9" s="42"/>
      <c r="J9" s="32">
        <f>ROUND(T9*J6,0)-J10-4</f>
        <v>177</v>
      </c>
      <c r="K9" s="31">
        <f>T9-J9-2</f>
        <v>77</v>
      </c>
      <c r="L9" s="89">
        <f>1781-L10+240</f>
        <v>1875</v>
      </c>
      <c r="M9" s="89"/>
      <c r="N9" s="89"/>
      <c r="O9" s="89">
        <f>299+498-O10+1-498</f>
        <v>276</v>
      </c>
      <c r="P9" s="89">
        <f>-P10+498</f>
        <v>398</v>
      </c>
      <c r="Q9" s="89"/>
      <c r="R9" s="89"/>
      <c r="S9" s="90"/>
      <c r="T9" s="91">
        <v>256</v>
      </c>
      <c r="U9" s="1"/>
      <c r="V9" s="1"/>
      <c r="W9" s="1"/>
      <c r="X9" s="1"/>
      <c r="Y9" s="3"/>
      <c r="Z9" s="23"/>
      <c r="AA9" s="272"/>
      <c r="AB9" s="272"/>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c r="A10" s="112" t="s">
        <v>46</v>
      </c>
      <c r="B10" s="46" t="s">
        <v>145</v>
      </c>
      <c r="C10" s="46">
        <f t="shared" si="0"/>
        <v>26283.81</v>
      </c>
      <c r="D10" s="46">
        <f t="shared" si="2"/>
        <v>28386.514800000004</v>
      </c>
      <c r="E10" s="139">
        <v>87.612700000000004</v>
      </c>
      <c r="F10" s="28">
        <f t="shared" si="1"/>
        <v>300</v>
      </c>
      <c r="G10" s="40"/>
      <c r="H10" s="84">
        <f>SUM(J10:S10)</f>
        <v>300</v>
      </c>
      <c r="I10" s="85"/>
      <c r="J10" s="34">
        <f>ROUND(T10*J6,0)</f>
        <v>24</v>
      </c>
      <c r="K10" s="35">
        <f>T10-J10</f>
        <v>6</v>
      </c>
      <c r="L10" s="173">
        <f>170-J10</f>
        <v>146</v>
      </c>
      <c r="M10" s="173"/>
      <c r="N10" s="173"/>
      <c r="O10" s="173">
        <f>30-K10</f>
        <v>24</v>
      </c>
      <c r="P10" s="173">
        <v>100</v>
      </c>
      <c r="Q10" s="89"/>
      <c r="R10" s="89"/>
      <c r="S10" s="90"/>
      <c r="T10" s="174">
        <v>30</v>
      </c>
      <c r="U10" s="1"/>
      <c r="V10" s="1"/>
      <c r="W10" s="1"/>
      <c r="X10" s="1"/>
      <c r="Y10" s="3"/>
      <c r="Z10" s="23"/>
      <c r="AA10" s="272"/>
      <c r="AB10" s="272"/>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c r="A11" s="112" t="s">
        <v>45</v>
      </c>
      <c r="B11" s="46" t="s">
        <v>145</v>
      </c>
      <c r="C11" s="46">
        <f t="shared" si="0"/>
        <v>349487.06030000001</v>
      </c>
      <c r="D11" s="46">
        <f t="shared" si="2"/>
        <v>377446.02512400004</v>
      </c>
      <c r="E11" s="139">
        <v>87.612700000000004</v>
      </c>
      <c r="F11" s="28">
        <f t="shared" si="1"/>
        <v>3989</v>
      </c>
      <c r="G11" s="40"/>
      <c r="H11" s="41"/>
      <c r="I11" s="42">
        <f>SUM(J11:S11)</f>
        <v>3989</v>
      </c>
      <c r="J11" s="32">
        <f>ROUND(T11*J6,0)-J12-2</f>
        <v>289</v>
      </c>
      <c r="K11" s="33">
        <f>T11-J11-1</f>
        <v>109</v>
      </c>
      <c r="L11" s="89"/>
      <c r="M11" s="89">
        <f>544-M12</f>
        <v>486</v>
      </c>
      <c r="N11" s="89"/>
      <c r="O11" s="89"/>
      <c r="P11" s="89">
        <f>2104+1258-P12</f>
        <v>3105</v>
      </c>
      <c r="Q11" s="89"/>
      <c r="R11" s="89"/>
      <c r="S11" s="90"/>
      <c r="T11" s="91">
        <f>434-T12</f>
        <v>399</v>
      </c>
      <c r="U11" s="1"/>
      <c r="V11" s="1"/>
      <c r="W11" s="1"/>
      <c r="X11" s="1"/>
      <c r="Y11" s="3"/>
      <c r="Z11" s="23"/>
      <c r="AA11" s="272"/>
      <c r="AB11" s="272"/>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c r="A12" s="112" t="s">
        <v>47</v>
      </c>
      <c r="B12" s="46" t="s">
        <v>145</v>
      </c>
      <c r="C12" s="46">
        <f t="shared" si="0"/>
        <v>30664.445</v>
      </c>
      <c r="D12" s="46">
        <f t="shared" si="2"/>
        <v>33117.600600000005</v>
      </c>
      <c r="E12" s="139">
        <v>87.612700000000004</v>
      </c>
      <c r="F12" s="28">
        <f t="shared" si="1"/>
        <v>350</v>
      </c>
      <c r="G12" s="40"/>
      <c r="H12" s="41"/>
      <c r="I12" s="85">
        <f>SUM(J12:S12)</f>
        <v>350</v>
      </c>
      <c r="J12" s="34">
        <f>ROUND(T12*J6,0)</f>
        <v>28</v>
      </c>
      <c r="K12" s="35">
        <f t="shared" ref="K12:K45" si="3">T12-J12</f>
        <v>7</v>
      </c>
      <c r="L12" s="89"/>
      <c r="M12" s="173">
        <v>58</v>
      </c>
      <c r="N12" s="173"/>
      <c r="O12" s="173"/>
      <c r="P12" s="173">
        <v>257</v>
      </c>
      <c r="Q12" s="89"/>
      <c r="R12" s="89"/>
      <c r="S12" s="90"/>
      <c r="T12" s="174">
        <v>35</v>
      </c>
      <c r="U12" s="1"/>
      <c r="V12" s="1"/>
      <c r="W12" s="1"/>
      <c r="X12" s="1"/>
      <c r="Y12" s="3"/>
      <c r="Z12" s="23"/>
      <c r="AA12" s="272"/>
      <c r="AB12" s="272"/>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customHeight="1">
      <c r="A13" s="112" t="s">
        <v>48</v>
      </c>
      <c r="B13" s="46" t="s">
        <v>145</v>
      </c>
      <c r="C13" s="47">
        <f t="shared" si="0"/>
        <v>10746</v>
      </c>
      <c r="D13" s="47">
        <f t="shared" si="2"/>
        <v>11605.68</v>
      </c>
      <c r="E13" s="91">
        <v>89.55</v>
      </c>
      <c r="F13" s="28">
        <f t="shared" si="1"/>
        <v>120</v>
      </c>
      <c r="G13" s="40">
        <f>SUM(J13:S13)</f>
        <v>120</v>
      </c>
      <c r="H13" s="41"/>
      <c r="I13" s="42"/>
      <c r="J13" s="32">
        <f>ROUND(T13*J6,0)</f>
        <v>10</v>
      </c>
      <c r="K13" s="33">
        <f t="shared" si="3"/>
        <v>2</v>
      </c>
      <c r="L13" s="89"/>
      <c r="M13" s="89"/>
      <c r="N13" s="89"/>
      <c r="O13" s="89"/>
      <c r="P13" s="89"/>
      <c r="Q13" s="89">
        <v>108</v>
      </c>
      <c r="R13" s="89"/>
      <c r="S13" s="90"/>
      <c r="T13" s="91">
        <v>12</v>
      </c>
      <c r="U13" s="1"/>
      <c r="V13" s="1"/>
      <c r="W13" s="1"/>
      <c r="X13" s="1"/>
      <c r="Y13" s="3"/>
      <c r="Z13" s="23"/>
      <c r="AA13" s="272"/>
      <c r="AB13" s="272"/>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customHeight="1">
      <c r="A14" s="112" t="s">
        <v>49</v>
      </c>
      <c r="B14" s="46" t="s">
        <v>145</v>
      </c>
      <c r="C14" s="47">
        <f t="shared" si="0"/>
        <v>10981</v>
      </c>
      <c r="D14" s="47">
        <f t="shared" si="2"/>
        <v>11859.480000000001</v>
      </c>
      <c r="E14" s="91">
        <v>109.81</v>
      </c>
      <c r="F14" s="28">
        <f t="shared" si="1"/>
        <v>100</v>
      </c>
      <c r="G14" s="40">
        <f>SUM(J14:S14)</f>
        <v>100</v>
      </c>
      <c r="H14" s="41"/>
      <c r="I14" s="42"/>
      <c r="J14" s="32">
        <f>ROUND(T14*J6,0)</f>
        <v>8</v>
      </c>
      <c r="K14" s="33">
        <f t="shared" si="3"/>
        <v>2</v>
      </c>
      <c r="L14" s="89"/>
      <c r="M14" s="89"/>
      <c r="N14" s="89">
        <v>90</v>
      </c>
      <c r="O14" s="89"/>
      <c r="P14" s="89"/>
      <c r="Q14" s="89"/>
      <c r="R14" s="89"/>
      <c r="S14" s="90"/>
      <c r="T14" s="91">
        <v>10</v>
      </c>
      <c r="U14" s="1"/>
      <c r="V14" s="1"/>
      <c r="W14" s="1"/>
      <c r="X14" s="1"/>
      <c r="Y14" s="3"/>
      <c r="Z14" s="23"/>
      <c r="AA14" s="272"/>
      <c r="AB14" s="272"/>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customHeight="1">
      <c r="A15" s="112" t="s">
        <v>50</v>
      </c>
      <c r="B15" s="46" t="s">
        <v>145</v>
      </c>
      <c r="C15" s="47">
        <f t="shared" si="0"/>
        <v>15630</v>
      </c>
      <c r="D15" s="47">
        <f t="shared" si="2"/>
        <v>16880.400000000001</v>
      </c>
      <c r="E15" s="91">
        <v>125.04</v>
      </c>
      <c r="F15" s="28">
        <f t="shared" si="1"/>
        <v>125</v>
      </c>
      <c r="G15" s="40"/>
      <c r="H15" s="41">
        <f>SUM(J15:S15)</f>
        <v>125</v>
      </c>
      <c r="I15" s="42"/>
      <c r="J15" s="32">
        <f>ROUND(T15*J6,0)</f>
        <v>10</v>
      </c>
      <c r="K15" s="33">
        <f t="shared" si="3"/>
        <v>3</v>
      </c>
      <c r="L15" s="89"/>
      <c r="M15" s="89">
        <v>112</v>
      </c>
      <c r="N15" s="89"/>
      <c r="O15" s="89"/>
      <c r="P15" s="89"/>
      <c r="Q15" s="89"/>
      <c r="R15" s="89"/>
      <c r="S15" s="90"/>
      <c r="T15" s="91">
        <v>13</v>
      </c>
      <c r="U15" s="1"/>
      <c r="V15" s="1"/>
      <c r="W15" s="1"/>
      <c r="X15" s="1"/>
      <c r="Y15" s="3"/>
      <c r="Z15" s="23"/>
      <c r="AA15" s="272"/>
      <c r="AB15" s="272"/>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c r="A16" s="159" t="s">
        <v>51</v>
      </c>
      <c r="B16" s="160" t="s">
        <v>97</v>
      </c>
      <c r="C16" s="160">
        <f t="shared" si="0"/>
        <v>177039.59999999998</v>
      </c>
      <c r="D16" s="160">
        <f t="shared" si="2"/>
        <v>191202.76799999998</v>
      </c>
      <c r="E16" s="161">
        <v>87.6</v>
      </c>
      <c r="F16" s="162">
        <f t="shared" si="1"/>
        <v>2021</v>
      </c>
      <c r="G16" s="163">
        <f>SUM(J16:S16)</f>
        <v>2021</v>
      </c>
      <c r="H16" s="164"/>
      <c r="I16" s="165"/>
      <c r="J16" s="166">
        <f>ROUND(T16*J6,0)</f>
        <v>162</v>
      </c>
      <c r="K16" s="167">
        <f t="shared" si="3"/>
        <v>40</v>
      </c>
      <c r="L16" s="168"/>
      <c r="M16" s="168"/>
      <c r="N16" s="168"/>
      <c r="O16" s="168"/>
      <c r="P16" s="168"/>
      <c r="Q16" s="168">
        <v>1819</v>
      </c>
      <c r="R16" s="168"/>
      <c r="S16" s="169"/>
      <c r="T16" s="170">
        <v>202</v>
      </c>
      <c r="U16" s="1"/>
      <c r="V16" s="1"/>
      <c r="W16" s="1"/>
      <c r="X16" s="1"/>
      <c r="Y16" s="3"/>
      <c r="Z16" s="23"/>
      <c r="AA16" s="272"/>
      <c r="AB16" s="272"/>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c r="A17" s="159" t="s">
        <v>52</v>
      </c>
      <c r="B17" s="160" t="s">
        <v>97</v>
      </c>
      <c r="C17" s="160">
        <f t="shared" si="0"/>
        <v>-39858</v>
      </c>
      <c r="D17" s="160">
        <f t="shared" si="2"/>
        <v>-43046.64</v>
      </c>
      <c r="E17" s="161">
        <v>87.6</v>
      </c>
      <c r="F17" s="162">
        <f t="shared" si="1"/>
        <v>-455</v>
      </c>
      <c r="G17" s="163">
        <f>SUM(J17:S17)</f>
        <v>-455</v>
      </c>
      <c r="H17" s="164"/>
      <c r="I17" s="165"/>
      <c r="J17" s="166">
        <f>ROUND(T17*J6,0)</f>
        <v>-37</v>
      </c>
      <c r="K17" s="167">
        <f t="shared" si="3"/>
        <v>-9</v>
      </c>
      <c r="L17" s="168"/>
      <c r="M17" s="168"/>
      <c r="N17" s="168"/>
      <c r="O17" s="168"/>
      <c r="P17" s="168"/>
      <c r="Q17" s="168"/>
      <c r="R17" s="168">
        <v>-409</v>
      </c>
      <c r="S17" s="169"/>
      <c r="T17" s="170">
        <v>-46</v>
      </c>
      <c r="U17" s="1"/>
      <c r="V17" s="1"/>
      <c r="W17" s="1"/>
      <c r="X17" s="1"/>
      <c r="Y17" s="3"/>
      <c r="Z17" s="23"/>
      <c r="AA17" s="272"/>
      <c r="AB17" s="272"/>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c r="A18" s="159" t="s">
        <v>53</v>
      </c>
      <c r="B18" s="160" t="s">
        <v>97</v>
      </c>
      <c r="C18" s="160">
        <f t="shared" si="0"/>
        <v>-5781.5999999999995</v>
      </c>
      <c r="D18" s="160">
        <f t="shared" si="2"/>
        <v>-6244.1279999999997</v>
      </c>
      <c r="E18" s="161">
        <v>87.6</v>
      </c>
      <c r="F18" s="162">
        <f t="shared" si="1"/>
        <v>-66</v>
      </c>
      <c r="G18" s="163">
        <f>SUM(J18:S18)</f>
        <v>-66</v>
      </c>
      <c r="H18" s="164"/>
      <c r="I18" s="165"/>
      <c r="J18" s="166">
        <f>ROUND(T18*J6,0)</f>
        <v>-6</v>
      </c>
      <c r="K18" s="167">
        <f t="shared" si="3"/>
        <v>-1</v>
      </c>
      <c r="L18" s="168"/>
      <c r="M18" s="168"/>
      <c r="N18" s="168"/>
      <c r="O18" s="168"/>
      <c r="P18" s="168"/>
      <c r="Q18" s="168"/>
      <c r="R18" s="168">
        <v>-59</v>
      </c>
      <c r="S18" s="169"/>
      <c r="T18" s="170">
        <v>-7</v>
      </c>
      <c r="U18" s="1"/>
      <c r="V18" s="1"/>
      <c r="W18" s="1"/>
      <c r="X18" s="1"/>
      <c r="Y18" s="3"/>
      <c r="Z18" s="23"/>
      <c r="AA18" s="272"/>
      <c r="AB18" s="272"/>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c r="A19" s="159" t="s">
        <v>54</v>
      </c>
      <c r="B19" s="160" t="s">
        <v>97</v>
      </c>
      <c r="C19" s="160">
        <f t="shared" si="0"/>
        <v>-8409.5999999999985</v>
      </c>
      <c r="D19" s="160">
        <f t="shared" ref="D19:D27" si="4">SUM(C19:C19)*1.08</f>
        <v>-9082.3679999999986</v>
      </c>
      <c r="E19" s="161">
        <v>87.6</v>
      </c>
      <c r="F19" s="162">
        <f t="shared" si="1"/>
        <v>-96</v>
      </c>
      <c r="G19" s="163">
        <f>SUM(J19:S19)</f>
        <v>-96</v>
      </c>
      <c r="H19" s="164"/>
      <c r="I19" s="165"/>
      <c r="J19" s="166">
        <f>ROUND(T19*J6,0)</f>
        <v>-8</v>
      </c>
      <c r="K19" s="167">
        <f t="shared" si="3"/>
        <v>-2</v>
      </c>
      <c r="L19" s="168"/>
      <c r="M19" s="168"/>
      <c r="N19" s="168">
        <v>-43</v>
      </c>
      <c r="O19" s="168"/>
      <c r="P19" s="168"/>
      <c r="Q19" s="168"/>
      <c r="R19" s="168">
        <v>-43</v>
      </c>
      <c r="S19" s="169"/>
      <c r="T19" s="170">
        <v>-10</v>
      </c>
      <c r="U19" s="1"/>
      <c r="V19" s="1"/>
      <c r="W19" s="1"/>
      <c r="X19" s="1"/>
      <c r="Y19" s="3"/>
      <c r="Z19" s="23"/>
      <c r="AA19" s="272"/>
      <c r="AB19" s="272"/>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c r="A20" s="159" t="s">
        <v>55</v>
      </c>
      <c r="B20" s="160" t="s">
        <v>97</v>
      </c>
      <c r="C20" s="160">
        <f t="shared" si="0"/>
        <v>28645.199999999997</v>
      </c>
      <c r="D20" s="160">
        <f t="shared" si="4"/>
        <v>30936.815999999999</v>
      </c>
      <c r="E20" s="161">
        <v>87.6</v>
      </c>
      <c r="F20" s="162">
        <f t="shared" si="1"/>
        <v>327</v>
      </c>
      <c r="G20" s="163"/>
      <c r="H20" s="164">
        <f>SUM(J20:S20)</f>
        <v>327</v>
      </c>
      <c r="I20" s="165"/>
      <c r="J20" s="166">
        <f>ROUND(T20*J6,0)</f>
        <v>26</v>
      </c>
      <c r="K20" s="167">
        <f t="shared" si="3"/>
        <v>7</v>
      </c>
      <c r="L20" s="168"/>
      <c r="M20" s="168"/>
      <c r="N20" s="168"/>
      <c r="O20" s="168">
        <v>120</v>
      </c>
      <c r="P20" s="168">
        <v>174</v>
      </c>
      <c r="Q20" s="168"/>
      <c r="R20" s="168"/>
      <c r="S20" s="169"/>
      <c r="T20" s="170">
        <v>33</v>
      </c>
      <c r="U20" s="1"/>
      <c r="V20" s="1"/>
      <c r="W20" s="1"/>
      <c r="X20" s="1"/>
      <c r="Y20" s="3"/>
      <c r="Z20" s="23"/>
      <c r="AA20" s="272"/>
      <c r="AB20" s="272"/>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c r="A21" s="159" t="s">
        <v>56</v>
      </c>
      <c r="B21" s="160" t="s">
        <v>97</v>
      </c>
      <c r="C21" s="160">
        <f t="shared" si="0"/>
        <v>13402.8</v>
      </c>
      <c r="D21" s="160">
        <f t="shared" si="4"/>
        <v>14475.023999999999</v>
      </c>
      <c r="E21" s="161">
        <v>87.6</v>
      </c>
      <c r="F21" s="162">
        <f t="shared" si="1"/>
        <v>153</v>
      </c>
      <c r="G21" s="163"/>
      <c r="H21" s="164">
        <f>SUM(J21:S21)</f>
        <v>153</v>
      </c>
      <c r="I21" s="165"/>
      <c r="J21" s="166">
        <f>ROUND(T21*J6,0)</f>
        <v>12</v>
      </c>
      <c r="K21" s="167">
        <f t="shared" si="3"/>
        <v>3</v>
      </c>
      <c r="L21" s="168"/>
      <c r="M21" s="168"/>
      <c r="N21" s="168"/>
      <c r="O21" s="168">
        <v>138</v>
      </c>
      <c r="P21" s="168"/>
      <c r="Q21" s="168"/>
      <c r="R21" s="168"/>
      <c r="S21" s="169"/>
      <c r="T21" s="170">
        <v>15</v>
      </c>
      <c r="U21" s="1"/>
      <c r="V21" s="1"/>
      <c r="W21" s="1"/>
      <c r="X21" s="1"/>
      <c r="Y21" s="3"/>
      <c r="Z21" s="23"/>
      <c r="AA21" s="272"/>
      <c r="AB21" s="272"/>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c r="A22" s="159" t="s">
        <v>57</v>
      </c>
      <c r="B22" s="160" t="s">
        <v>97</v>
      </c>
      <c r="C22" s="160">
        <f t="shared" si="0"/>
        <v>22075.199999999997</v>
      </c>
      <c r="D22" s="160">
        <f t="shared" si="4"/>
        <v>23841.215999999997</v>
      </c>
      <c r="E22" s="161">
        <v>87.6</v>
      </c>
      <c r="F22" s="162">
        <f t="shared" si="1"/>
        <v>252</v>
      </c>
      <c r="G22" s="163"/>
      <c r="H22" s="164">
        <f>SUM(J22:S22)</f>
        <v>252</v>
      </c>
      <c r="I22" s="165"/>
      <c r="J22" s="166">
        <f>ROUND(T22*J6,0)</f>
        <v>20</v>
      </c>
      <c r="K22" s="167">
        <f t="shared" si="3"/>
        <v>5</v>
      </c>
      <c r="L22" s="168">
        <v>227</v>
      </c>
      <c r="M22" s="168"/>
      <c r="N22" s="168"/>
      <c r="O22" s="168"/>
      <c r="P22" s="168"/>
      <c r="Q22" s="168"/>
      <c r="R22" s="168"/>
      <c r="S22" s="169"/>
      <c r="T22" s="170">
        <v>25</v>
      </c>
      <c r="U22" s="1"/>
      <c r="V22" s="1"/>
      <c r="W22" s="1"/>
      <c r="X22" s="1"/>
      <c r="Y22" s="3"/>
      <c r="Z22" s="23"/>
      <c r="AA22" s="272"/>
      <c r="AB22" s="272"/>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c r="A23" s="159" t="s">
        <v>58</v>
      </c>
      <c r="B23" s="160" t="s">
        <v>97</v>
      </c>
      <c r="C23" s="160">
        <f t="shared" si="0"/>
        <v>120537.59999999999</v>
      </c>
      <c r="D23" s="160">
        <f t="shared" si="4"/>
        <v>130180.60799999999</v>
      </c>
      <c r="E23" s="161">
        <v>87.6</v>
      </c>
      <c r="F23" s="162">
        <f t="shared" si="1"/>
        <v>1376</v>
      </c>
      <c r="G23" s="163"/>
      <c r="H23" s="164"/>
      <c r="I23" s="165">
        <f>SUM(J23:S23)</f>
        <v>1376</v>
      </c>
      <c r="J23" s="166">
        <f>ROUND(T23*J6,0)</f>
        <v>110</v>
      </c>
      <c r="K23" s="167">
        <f t="shared" si="3"/>
        <v>28</v>
      </c>
      <c r="L23" s="168"/>
      <c r="M23" s="168">
        <v>1238</v>
      </c>
      <c r="N23" s="168"/>
      <c r="O23" s="168"/>
      <c r="P23" s="168"/>
      <c r="Q23" s="168"/>
      <c r="R23" s="168"/>
      <c r="S23" s="169"/>
      <c r="T23" s="170">
        <v>138</v>
      </c>
      <c r="U23" s="1"/>
      <c r="V23" s="1"/>
      <c r="W23" s="1"/>
      <c r="X23" s="1"/>
      <c r="Y23" s="3"/>
      <c r="Z23" s="23"/>
      <c r="AA23" s="272"/>
      <c r="AB23" s="272"/>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c r="A24" s="159" t="s">
        <v>59</v>
      </c>
      <c r="B24" s="160" t="s">
        <v>97</v>
      </c>
      <c r="C24" s="160">
        <f t="shared" si="0"/>
        <v>-16468.8</v>
      </c>
      <c r="D24" s="160">
        <f t="shared" si="4"/>
        <v>-17786.304</v>
      </c>
      <c r="E24" s="161">
        <v>87.6</v>
      </c>
      <c r="F24" s="162">
        <f t="shared" si="1"/>
        <v>-188</v>
      </c>
      <c r="G24" s="163"/>
      <c r="H24" s="164"/>
      <c r="I24" s="165">
        <f>SUM(J24:S24)</f>
        <v>-188</v>
      </c>
      <c r="J24" s="166">
        <f>ROUND(T24*J6,0)</f>
        <v>-15</v>
      </c>
      <c r="K24" s="167">
        <f t="shared" si="3"/>
        <v>-4</v>
      </c>
      <c r="L24" s="168"/>
      <c r="M24" s="168"/>
      <c r="N24" s="168"/>
      <c r="O24" s="168"/>
      <c r="P24" s="168">
        <v>-169</v>
      </c>
      <c r="Q24" s="168"/>
      <c r="R24" s="168"/>
      <c r="S24" s="169"/>
      <c r="T24" s="170">
        <v>-19</v>
      </c>
      <c r="U24" s="1"/>
      <c r="V24" s="1"/>
      <c r="W24" s="1"/>
      <c r="X24" s="1"/>
      <c r="Y24" s="3"/>
      <c r="Z24" s="23"/>
      <c r="AA24" s="272"/>
      <c r="AB24" s="272"/>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c r="A25" s="159" t="s">
        <v>60</v>
      </c>
      <c r="B25" s="160" t="s">
        <v>97</v>
      </c>
      <c r="C25" s="160">
        <f t="shared" si="0"/>
        <v>-50632.799999999996</v>
      </c>
      <c r="D25" s="160">
        <f t="shared" si="4"/>
        <v>-54683.423999999999</v>
      </c>
      <c r="E25" s="161">
        <v>87.6</v>
      </c>
      <c r="F25" s="162">
        <f t="shared" si="1"/>
        <v>-578</v>
      </c>
      <c r="G25" s="163"/>
      <c r="H25" s="164"/>
      <c r="I25" s="165">
        <f>SUM(J25:S25)</f>
        <v>-578</v>
      </c>
      <c r="J25" s="166">
        <f>ROUND(T25*J6,0)</f>
        <v>-46</v>
      </c>
      <c r="K25" s="167">
        <f t="shared" si="3"/>
        <v>-12</v>
      </c>
      <c r="L25" s="168"/>
      <c r="M25" s="168"/>
      <c r="N25" s="168"/>
      <c r="O25" s="168"/>
      <c r="P25" s="168">
        <v>-520</v>
      </c>
      <c r="Q25" s="168"/>
      <c r="R25" s="168"/>
      <c r="S25" s="169"/>
      <c r="T25" s="170">
        <v>-58</v>
      </c>
      <c r="U25" s="1"/>
      <c r="V25" s="1"/>
      <c r="W25" s="1"/>
      <c r="X25" s="1"/>
      <c r="Y25" s="3"/>
      <c r="Z25" s="23"/>
      <c r="AA25" s="272"/>
      <c r="AB25" s="272"/>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c r="A26" s="159" t="s">
        <v>61</v>
      </c>
      <c r="B26" s="160" t="s">
        <v>97</v>
      </c>
      <c r="C26" s="160">
        <f t="shared" si="0"/>
        <v>23038.799999999999</v>
      </c>
      <c r="D26" s="160">
        <f t="shared" si="4"/>
        <v>24881.904000000002</v>
      </c>
      <c r="E26" s="161">
        <v>87.6</v>
      </c>
      <c r="F26" s="162">
        <f t="shared" si="1"/>
        <v>263</v>
      </c>
      <c r="G26" s="163"/>
      <c r="H26" s="164"/>
      <c r="I26" s="165">
        <f>SUM(J26:S26)</f>
        <v>263</v>
      </c>
      <c r="J26" s="166">
        <f>ROUND(T26*J6,0)</f>
        <v>21</v>
      </c>
      <c r="K26" s="167">
        <f t="shared" si="3"/>
        <v>5</v>
      </c>
      <c r="L26" s="168"/>
      <c r="M26" s="168"/>
      <c r="N26" s="168"/>
      <c r="O26" s="168"/>
      <c r="P26" s="168"/>
      <c r="Q26" s="168"/>
      <c r="R26" s="168"/>
      <c r="S26" s="171">
        <v>237</v>
      </c>
      <c r="T26" s="172">
        <v>26</v>
      </c>
      <c r="U26" s="1"/>
      <c r="V26" s="1"/>
      <c r="W26" s="1"/>
      <c r="X26" s="1"/>
      <c r="Y26" s="3"/>
      <c r="Z26" s="23"/>
      <c r="AA26" s="272"/>
      <c r="AB26" s="272"/>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c r="A27" s="151" t="s">
        <v>146</v>
      </c>
      <c r="B27" s="47" t="s">
        <v>145</v>
      </c>
      <c r="C27" s="47">
        <f t="shared" si="0"/>
        <v>-21024</v>
      </c>
      <c r="D27" s="47">
        <f t="shared" si="4"/>
        <v>-22705.920000000002</v>
      </c>
      <c r="E27" s="152">
        <v>87.6</v>
      </c>
      <c r="F27" s="28">
        <f>SUM(G27:I27)</f>
        <v>-240</v>
      </c>
      <c r="G27" s="40"/>
      <c r="H27" s="41">
        <f>SUM(J27:S27)</f>
        <v>-240</v>
      </c>
      <c r="I27" s="42"/>
      <c r="J27" s="32">
        <f>ROUND(T27*J6,0)</f>
        <v>-19</v>
      </c>
      <c r="K27" s="33">
        <f t="shared" si="3"/>
        <v>-5</v>
      </c>
      <c r="L27" s="89">
        <f>-240-T27</f>
        <v>-216</v>
      </c>
      <c r="M27" s="89"/>
      <c r="N27" s="89"/>
      <c r="O27" s="89"/>
      <c r="P27" s="89"/>
      <c r="Q27" s="89"/>
      <c r="R27" s="89"/>
      <c r="S27" s="90"/>
      <c r="T27" s="91">
        <v>-24</v>
      </c>
      <c r="U27" s="1"/>
      <c r="V27" s="1"/>
      <c r="W27" s="1"/>
      <c r="X27" s="1"/>
      <c r="Y27" s="3"/>
      <c r="Z27" s="23"/>
      <c r="AA27" s="136"/>
      <c r="AB27" s="13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c r="A28" s="112"/>
      <c r="B28" s="47"/>
      <c r="C28" s="47">
        <f>E28*F28</f>
        <v>0</v>
      </c>
      <c r="D28" s="47">
        <f t="shared" ref="D28:D33" si="5">SUM(C28:C28)*1.08</f>
        <v>0</v>
      </c>
      <c r="E28" s="152"/>
      <c r="F28" s="28">
        <f>SUM(G28:I28)</f>
        <v>0</v>
      </c>
      <c r="G28" s="40"/>
      <c r="H28" s="41"/>
      <c r="I28" s="42">
        <f t="shared" ref="I28:I44" si="6">SUM(J28:S28)</f>
        <v>0</v>
      </c>
      <c r="J28" s="32">
        <f t="shared" ref="J28:J36" si="7">ROUND(T28*0,0)</f>
        <v>0</v>
      </c>
      <c r="K28" s="33">
        <f t="shared" si="3"/>
        <v>0</v>
      </c>
      <c r="L28" s="89"/>
      <c r="M28" s="89"/>
      <c r="N28" s="89"/>
      <c r="O28" s="89"/>
      <c r="P28" s="89"/>
      <c r="Q28" s="89"/>
      <c r="R28" s="89"/>
      <c r="S28" s="90"/>
      <c r="T28" s="91"/>
      <c r="U28" s="1"/>
      <c r="V28" s="1"/>
      <c r="W28" s="1"/>
      <c r="X28" s="1"/>
      <c r="Y28" s="3"/>
      <c r="Z28" s="23"/>
      <c r="AA28" s="136"/>
      <c r="AB28" s="13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c r="A29" s="112"/>
      <c r="B29" s="46"/>
      <c r="C29" s="46">
        <f t="shared" si="0"/>
        <v>0</v>
      </c>
      <c r="D29" s="46">
        <f t="shared" si="5"/>
        <v>0</v>
      </c>
      <c r="E29" s="139"/>
      <c r="F29" s="28">
        <f t="shared" ref="F29:F33" si="8">SUM(G29:I29)</f>
        <v>0</v>
      </c>
      <c r="G29" s="40"/>
      <c r="H29" s="41"/>
      <c r="I29" s="42">
        <f t="shared" si="6"/>
        <v>0</v>
      </c>
      <c r="J29" s="32">
        <f t="shared" si="7"/>
        <v>0</v>
      </c>
      <c r="K29" s="33">
        <f t="shared" si="3"/>
        <v>0</v>
      </c>
      <c r="L29" s="89"/>
      <c r="M29" s="89"/>
      <c r="N29" s="89"/>
      <c r="O29" s="89"/>
      <c r="P29" s="89"/>
      <c r="Q29" s="89"/>
      <c r="R29" s="89"/>
      <c r="S29" s="90"/>
      <c r="T29" s="91"/>
      <c r="U29" s="1"/>
      <c r="V29" s="1"/>
      <c r="W29" s="1"/>
      <c r="X29" s="1"/>
      <c r="Y29" s="3"/>
      <c r="Z29" s="23"/>
      <c r="AA29" s="272"/>
      <c r="AB29" s="272"/>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c r="A30" s="112"/>
      <c r="B30" s="46"/>
      <c r="C30" s="46">
        <f t="shared" si="0"/>
        <v>0</v>
      </c>
      <c r="D30" s="46">
        <f t="shared" si="5"/>
        <v>0</v>
      </c>
      <c r="E30" s="139"/>
      <c r="F30" s="28">
        <f t="shared" si="8"/>
        <v>0</v>
      </c>
      <c r="G30" s="40"/>
      <c r="H30" s="41"/>
      <c r="I30" s="42">
        <f t="shared" si="6"/>
        <v>0</v>
      </c>
      <c r="J30" s="32">
        <f t="shared" si="7"/>
        <v>0</v>
      </c>
      <c r="K30" s="33">
        <f t="shared" si="3"/>
        <v>0</v>
      </c>
      <c r="L30" s="89"/>
      <c r="M30" s="89"/>
      <c r="N30" s="89"/>
      <c r="O30" s="89"/>
      <c r="P30" s="89"/>
      <c r="Q30" s="89"/>
      <c r="R30" s="89"/>
      <c r="S30" s="90"/>
      <c r="T30" s="91"/>
      <c r="U30" s="1"/>
      <c r="V30" s="1"/>
      <c r="W30" s="1"/>
      <c r="X30" s="1"/>
      <c r="Y30" s="3"/>
      <c r="Z30" s="23"/>
      <c r="AA30" s="272"/>
      <c r="AB30" s="272"/>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c r="A31" s="112"/>
      <c r="B31" s="46"/>
      <c r="C31" s="46">
        <f t="shared" si="0"/>
        <v>0</v>
      </c>
      <c r="D31" s="46">
        <f t="shared" si="5"/>
        <v>0</v>
      </c>
      <c r="E31" s="139"/>
      <c r="F31" s="28">
        <f t="shared" si="8"/>
        <v>0</v>
      </c>
      <c r="G31" s="40"/>
      <c r="H31" s="41"/>
      <c r="I31" s="42">
        <f t="shared" si="6"/>
        <v>0</v>
      </c>
      <c r="J31" s="32">
        <f t="shared" si="7"/>
        <v>0</v>
      </c>
      <c r="K31" s="33">
        <f t="shared" si="3"/>
        <v>0</v>
      </c>
      <c r="L31" s="89"/>
      <c r="M31" s="89"/>
      <c r="N31" s="89"/>
      <c r="O31" s="89"/>
      <c r="P31" s="89"/>
      <c r="Q31" s="89"/>
      <c r="R31" s="89"/>
      <c r="S31" s="90"/>
      <c r="T31" s="91"/>
      <c r="U31" s="1"/>
      <c r="V31" s="1"/>
      <c r="W31" s="1"/>
      <c r="X31" s="1"/>
      <c r="Y31" s="3"/>
      <c r="Z31" s="23"/>
      <c r="AA31" s="136"/>
      <c r="AB31" s="13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c r="A32" s="112"/>
      <c r="B32" s="46"/>
      <c r="C32" s="46">
        <f t="shared" si="0"/>
        <v>0</v>
      </c>
      <c r="D32" s="46">
        <f t="shared" si="5"/>
        <v>0</v>
      </c>
      <c r="E32" s="139"/>
      <c r="F32" s="28">
        <f t="shared" si="8"/>
        <v>0</v>
      </c>
      <c r="G32" s="40"/>
      <c r="H32" s="41"/>
      <c r="I32" s="42">
        <f t="shared" si="6"/>
        <v>0</v>
      </c>
      <c r="J32" s="32">
        <f t="shared" si="7"/>
        <v>0</v>
      </c>
      <c r="K32" s="33">
        <f t="shared" si="3"/>
        <v>0</v>
      </c>
      <c r="L32" s="89"/>
      <c r="M32" s="89"/>
      <c r="N32" s="89"/>
      <c r="O32" s="89"/>
      <c r="P32" s="89"/>
      <c r="Q32" s="89"/>
      <c r="R32" s="89"/>
      <c r="S32" s="90"/>
      <c r="T32" s="91"/>
      <c r="U32" s="1"/>
      <c r="V32" s="1"/>
      <c r="W32" s="1"/>
      <c r="X32" s="1"/>
      <c r="Y32" s="3"/>
      <c r="Z32" s="23"/>
      <c r="AA32" s="136"/>
      <c r="AB32" s="13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c r="A33" s="112"/>
      <c r="B33" s="46"/>
      <c r="C33" s="46">
        <f t="shared" si="0"/>
        <v>0</v>
      </c>
      <c r="D33" s="46">
        <f t="shared" si="5"/>
        <v>0</v>
      </c>
      <c r="E33" s="139"/>
      <c r="F33" s="28">
        <f t="shared" si="8"/>
        <v>0</v>
      </c>
      <c r="G33" s="40"/>
      <c r="H33" s="41"/>
      <c r="I33" s="42">
        <f t="shared" si="6"/>
        <v>0</v>
      </c>
      <c r="J33" s="32">
        <f t="shared" si="7"/>
        <v>0</v>
      </c>
      <c r="K33" s="33">
        <f t="shared" si="3"/>
        <v>0</v>
      </c>
      <c r="L33" s="89"/>
      <c r="M33" s="89"/>
      <c r="N33" s="89"/>
      <c r="O33" s="89"/>
      <c r="P33" s="89"/>
      <c r="Q33" s="89"/>
      <c r="R33" s="89"/>
      <c r="S33" s="90"/>
      <c r="T33" s="91"/>
      <c r="U33" s="1"/>
      <c r="V33" s="1"/>
      <c r="W33" s="1"/>
      <c r="X33" s="1"/>
      <c r="Y33" s="3"/>
      <c r="Z33" s="23"/>
      <c r="AA33" s="272"/>
      <c r="AB33" s="272"/>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c r="A34" s="112"/>
      <c r="B34" s="46"/>
      <c r="C34" s="46">
        <f t="shared" ref="C34:C36" si="9">E34*F34</f>
        <v>0</v>
      </c>
      <c r="D34" s="46">
        <f t="shared" ref="D34:D36" si="10">SUM(C34:C34)*1.08</f>
        <v>0</v>
      </c>
      <c r="E34" s="139"/>
      <c r="F34" s="28">
        <f t="shared" ref="F34:F36" si="11">SUM(G34:I34)</f>
        <v>0</v>
      </c>
      <c r="G34" s="40"/>
      <c r="H34" s="41"/>
      <c r="I34" s="42">
        <f t="shared" si="6"/>
        <v>0</v>
      </c>
      <c r="J34" s="32">
        <f t="shared" si="7"/>
        <v>0</v>
      </c>
      <c r="K34" s="33">
        <f t="shared" si="3"/>
        <v>0</v>
      </c>
      <c r="L34" s="89"/>
      <c r="M34" s="89"/>
      <c r="N34" s="89"/>
      <c r="O34" s="89"/>
      <c r="P34" s="89"/>
      <c r="Q34" s="89"/>
      <c r="R34" s="89"/>
      <c r="S34" s="90"/>
      <c r="T34" s="91"/>
      <c r="U34" s="1"/>
      <c r="V34" s="1"/>
      <c r="W34" s="1"/>
      <c r="X34" s="1"/>
      <c r="Y34" s="3"/>
      <c r="Z34" s="23"/>
      <c r="AA34" s="136"/>
      <c r="AB34" s="13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c r="A35" s="112"/>
      <c r="B35" s="46"/>
      <c r="C35" s="46">
        <f t="shared" si="9"/>
        <v>0</v>
      </c>
      <c r="D35" s="46">
        <f t="shared" si="10"/>
        <v>0</v>
      </c>
      <c r="E35" s="139"/>
      <c r="F35" s="28">
        <f t="shared" si="11"/>
        <v>0</v>
      </c>
      <c r="G35" s="40"/>
      <c r="H35" s="41"/>
      <c r="I35" s="42">
        <f t="shared" si="6"/>
        <v>0</v>
      </c>
      <c r="J35" s="32">
        <f t="shared" si="7"/>
        <v>0</v>
      </c>
      <c r="K35" s="33">
        <f t="shared" si="3"/>
        <v>0</v>
      </c>
      <c r="L35" s="89"/>
      <c r="M35" s="89"/>
      <c r="N35" s="89"/>
      <c r="O35" s="89"/>
      <c r="P35" s="89"/>
      <c r="Q35" s="89"/>
      <c r="R35" s="89"/>
      <c r="S35" s="90"/>
      <c r="T35" s="91"/>
      <c r="U35" s="1"/>
      <c r="V35" s="1"/>
      <c r="W35" s="1"/>
      <c r="X35" s="1"/>
      <c r="Y35" s="3"/>
      <c r="Z35" s="23"/>
      <c r="AA35" s="272"/>
      <c r="AB35" s="272"/>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c r="A36" s="112"/>
      <c r="B36" s="46"/>
      <c r="C36" s="46">
        <f t="shared" si="9"/>
        <v>0</v>
      </c>
      <c r="D36" s="46">
        <f t="shared" si="10"/>
        <v>0</v>
      </c>
      <c r="E36" s="139"/>
      <c r="F36" s="28">
        <f t="shared" si="11"/>
        <v>0</v>
      </c>
      <c r="G36" s="40"/>
      <c r="H36" s="41"/>
      <c r="I36" s="42">
        <f t="shared" si="6"/>
        <v>0</v>
      </c>
      <c r="J36" s="32">
        <f t="shared" si="7"/>
        <v>0</v>
      </c>
      <c r="K36" s="33">
        <f t="shared" si="3"/>
        <v>0</v>
      </c>
      <c r="L36" s="89"/>
      <c r="M36" s="89"/>
      <c r="N36" s="89"/>
      <c r="O36" s="89"/>
      <c r="P36" s="89"/>
      <c r="Q36" s="89"/>
      <c r="R36" s="89"/>
      <c r="S36" s="90"/>
      <c r="T36" s="91"/>
      <c r="U36" s="1"/>
      <c r="V36" s="1"/>
      <c r="W36" s="1"/>
      <c r="X36" s="1"/>
      <c r="Y36" s="3"/>
      <c r="Z36" s="23"/>
      <c r="AA36" s="272"/>
      <c r="AB36" s="272"/>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c r="A37" s="112"/>
      <c r="B37" s="46"/>
      <c r="C37" s="46">
        <f t="shared" ref="C37:C40" si="12">E37*F37</f>
        <v>0</v>
      </c>
      <c r="D37" s="46">
        <f t="shared" ref="D37:D40" si="13">SUM(C37:C37)*1.08</f>
        <v>0</v>
      </c>
      <c r="E37" s="139"/>
      <c r="F37" s="28">
        <f t="shared" ref="F37:F40" si="14">SUM(G37:I37)</f>
        <v>0</v>
      </c>
      <c r="G37" s="40"/>
      <c r="H37" s="41"/>
      <c r="I37" s="42">
        <f t="shared" si="6"/>
        <v>0</v>
      </c>
      <c r="J37" s="32">
        <f>ROUND(T37*0,0)</f>
        <v>0</v>
      </c>
      <c r="K37" s="33">
        <f t="shared" si="3"/>
        <v>0</v>
      </c>
      <c r="L37" s="89"/>
      <c r="M37" s="89"/>
      <c r="N37" s="89"/>
      <c r="O37" s="89"/>
      <c r="P37" s="89"/>
      <c r="Q37" s="89"/>
      <c r="R37" s="89"/>
      <c r="S37" s="90"/>
      <c r="T37" s="91"/>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c r="A38" s="112"/>
      <c r="B38" s="46"/>
      <c r="C38" s="46">
        <f t="shared" si="12"/>
        <v>0</v>
      </c>
      <c r="D38" s="46">
        <f t="shared" si="13"/>
        <v>0</v>
      </c>
      <c r="E38" s="139"/>
      <c r="F38" s="28">
        <f t="shared" si="14"/>
        <v>0</v>
      </c>
      <c r="G38" s="40"/>
      <c r="H38" s="41"/>
      <c r="I38" s="42">
        <f t="shared" si="6"/>
        <v>0</v>
      </c>
      <c r="J38" s="32">
        <f>ROUND(T38*J6,0)</f>
        <v>0</v>
      </c>
      <c r="K38" s="33">
        <f t="shared" si="3"/>
        <v>0</v>
      </c>
      <c r="L38" s="89"/>
      <c r="M38" s="89"/>
      <c r="N38" s="89"/>
      <c r="O38" s="89"/>
      <c r="P38" s="89"/>
      <c r="Q38" s="89"/>
      <c r="R38" s="89"/>
      <c r="S38" s="90"/>
      <c r="T38" s="91"/>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c r="A39" s="112"/>
      <c r="B39" s="46"/>
      <c r="C39" s="46">
        <f t="shared" si="12"/>
        <v>0</v>
      </c>
      <c r="D39" s="46">
        <f t="shared" si="13"/>
        <v>0</v>
      </c>
      <c r="E39" s="139"/>
      <c r="F39" s="28">
        <f t="shared" si="14"/>
        <v>0</v>
      </c>
      <c r="G39" s="40"/>
      <c r="H39" s="41"/>
      <c r="I39" s="42">
        <f t="shared" si="6"/>
        <v>0</v>
      </c>
      <c r="J39" s="32">
        <f>ROUND(T39*J6,0)</f>
        <v>0</v>
      </c>
      <c r="K39" s="33">
        <f t="shared" si="3"/>
        <v>0</v>
      </c>
      <c r="L39" s="89"/>
      <c r="M39" s="89"/>
      <c r="N39" s="89"/>
      <c r="O39" s="89"/>
      <c r="P39" s="89"/>
      <c r="Q39" s="89"/>
      <c r="R39" s="89"/>
      <c r="S39" s="90"/>
      <c r="T39" s="91"/>
      <c r="U39" s="1"/>
      <c r="V39" s="1"/>
      <c r="W39" s="1"/>
      <c r="X39" s="1"/>
      <c r="Y39" s="3"/>
      <c r="Z39" s="23"/>
      <c r="AA39" s="272"/>
      <c r="AB39" s="272"/>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c r="A40" s="112"/>
      <c r="B40" s="46"/>
      <c r="C40" s="46">
        <f t="shared" si="12"/>
        <v>0</v>
      </c>
      <c r="D40" s="46">
        <f t="shared" si="13"/>
        <v>0</v>
      </c>
      <c r="E40" s="139"/>
      <c r="F40" s="28">
        <f t="shared" si="14"/>
        <v>0</v>
      </c>
      <c r="G40" s="40"/>
      <c r="H40" s="41"/>
      <c r="I40" s="42">
        <f t="shared" si="6"/>
        <v>0</v>
      </c>
      <c r="J40" s="32">
        <f>ROUND(T40*J6,0)</f>
        <v>0</v>
      </c>
      <c r="K40" s="33">
        <f t="shared" si="3"/>
        <v>0</v>
      </c>
      <c r="L40" s="89"/>
      <c r="M40" s="89"/>
      <c r="N40" s="89"/>
      <c r="O40" s="89"/>
      <c r="P40" s="89"/>
      <c r="Q40" s="89"/>
      <c r="R40" s="89"/>
      <c r="S40" s="90"/>
      <c r="T40" s="91"/>
      <c r="U40" s="1"/>
      <c r="V40" s="1"/>
      <c r="W40" s="1"/>
      <c r="X40" s="1"/>
      <c r="Y40" s="3"/>
      <c r="Z40" s="23"/>
      <c r="AA40" s="272"/>
      <c r="AB40" s="272"/>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c r="A41" s="112"/>
      <c r="B41" s="46"/>
      <c r="C41" s="46">
        <f t="shared" ref="C41:C45" si="15">E41*F41</f>
        <v>0</v>
      </c>
      <c r="D41" s="46">
        <f t="shared" ref="D41:D44" si="16">SUM(C41:C41)*1.08</f>
        <v>0</v>
      </c>
      <c r="E41" s="139"/>
      <c r="F41" s="28">
        <f t="shared" ref="F41:F44" si="17">SUM(G41:I41)</f>
        <v>0</v>
      </c>
      <c r="G41" s="40"/>
      <c r="H41" s="41"/>
      <c r="I41" s="42">
        <f t="shared" si="6"/>
        <v>0</v>
      </c>
      <c r="J41" s="32">
        <f>ROUND(T41*J6,0)</f>
        <v>0</v>
      </c>
      <c r="K41" s="33">
        <f t="shared" si="3"/>
        <v>0</v>
      </c>
      <c r="L41" s="89"/>
      <c r="M41" s="89"/>
      <c r="N41" s="89"/>
      <c r="O41" s="89"/>
      <c r="P41" s="89"/>
      <c r="Q41" s="89"/>
      <c r="R41" s="89"/>
      <c r="S41" s="90"/>
      <c r="T41" s="91"/>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c r="A42" s="112"/>
      <c r="B42" s="46"/>
      <c r="C42" s="46">
        <f t="shared" si="15"/>
        <v>0</v>
      </c>
      <c r="D42" s="46">
        <f t="shared" si="16"/>
        <v>0</v>
      </c>
      <c r="E42" s="139"/>
      <c r="F42" s="28">
        <f t="shared" si="17"/>
        <v>0</v>
      </c>
      <c r="G42" s="40"/>
      <c r="H42" s="41"/>
      <c r="I42" s="42">
        <f t="shared" si="6"/>
        <v>0</v>
      </c>
      <c r="J42" s="32">
        <f>ROUND(T42*J6,0)</f>
        <v>0</v>
      </c>
      <c r="K42" s="33">
        <f t="shared" si="3"/>
        <v>0</v>
      </c>
      <c r="L42" s="89"/>
      <c r="M42" s="89"/>
      <c r="N42" s="89"/>
      <c r="O42" s="89"/>
      <c r="P42" s="89"/>
      <c r="Q42" s="89"/>
      <c r="R42" s="89"/>
      <c r="S42" s="90"/>
      <c r="T42" s="91"/>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c r="A43" s="112"/>
      <c r="B43" s="46"/>
      <c r="C43" s="46">
        <f t="shared" si="15"/>
        <v>0</v>
      </c>
      <c r="D43" s="46">
        <f t="shared" si="16"/>
        <v>0</v>
      </c>
      <c r="E43" s="139"/>
      <c r="F43" s="28">
        <f t="shared" si="17"/>
        <v>0</v>
      </c>
      <c r="G43" s="40"/>
      <c r="H43" s="41"/>
      <c r="I43" s="42">
        <f t="shared" si="6"/>
        <v>0</v>
      </c>
      <c r="J43" s="32">
        <f>ROUND(T43*J6,0)</f>
        <v>0</v>
      </c>
      <c r="K43" s="33">
        <f t="shared" si="3"/>
        <v>0</v>
      </c>
      <c r="L43" s="89"/>
      <c r="M43" s="89"/>
      <c r="N43" s="89"/>
      <c r="O43" s="89"/>
      <c r="P43" s="89"/>
      <c r="Q43" s="89"/>
      <c r="R43" s="89"/>
      <c r="S43" s="90"/>
      <c r="T43" s="91"/>
      <c r="U43" s="1"/>
      <c r="V43" s="1"/>
      <c r="W43" s="1"/>
      <c r="X43" s="1"/>
      <c r="Y43" s="3"/>
      <c r="Z43" s="23"/>
      <c r="AA43" s="272"/>
      <c r="AB43" s="272"/>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c r="A44" s="112"/>
      <c r="B44" s="46"/>
      <c r="C44" s="46">
        <f t="shared" si="15"/>
        <v>0</v>
      </c>
      <c r="D44" s="46">
        <f t="shared" si="16"/>
        <v>0</v>
      </c>
      <c r="E44" s="139"/>
      <c r="F44" s="28">
        <f t="shared" si="17"/>
        <v>0</v>
      </c>
      <c r="G44" s="40"/>
      <c r="H44" s="41"/>
      <c r="I44" s="42">
        <f t="shared" si="6"/>
        <v>0</v>
      </c>
      <c r="J44" s="32">
        <f>ROUND(T44*J6,0)</f>
        <v>0</v>
      </c>
      <c r="K44" s="33">
        <f t="shared" si="3"/>
        <v>0</v>
      </c>
      <c r="L44" s="89"/>
      <c r="M44" s="89"/>
      <c r="N44" s="89"/>
      <c r="O44" s="89"/>
      <c r="P44" s="89"/>
      <c r="Q44" s="89"/>
      <c r="R44" s="89"/>
      <c r="S44" s="90"/>
      <c r="T44" s="91"/>
      <c r="U44" s="1"/>
      <c r="V44" s="1"/>
      <c r="W44" s="1"/>
      <c r="X44" s="1"/>
      <c r="Y44" s="3"/>
      <c r="Z44" s="23"/>
      <c r="AA44" s="272"/>
      <c r="AB44" s="272"/>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c r="A45" s="113"/>
      <c r="B45" s="114"/>
      <c r="C45" s="46">
        <f t="shared" si="15"/>
        <v>0</v>
      </c>
      <c r="D45" s="114">
        <f>SUM(C45:C45)*1.08</f>
        <v>0</v>
      </c>
      <c r="E45" s="142"/>
      <c r="F45" s="29">
        <f>SUM(G45:I45)</f>
        <v>0</v>
      </c>
      <c r="G45" s="43"/>
      <c r="H45" s="44">
        <f>SUM(J45:S45)</f>
        <v>0</v>
      </c>
      <c r="I45" s="45"/>
      <c r="J45" s="36">
        <f>ROUND(T45*J6,0)</f>
        <v>0</v>
      </c>
      <c r="K45" s="37">
        <f t="shared" si="3"/>
        <v>0</v>
      </c>
      <c r="L45" s="92"/>
      <c r="M45" s="92"/>
      <c r="N45" s="92"/>
      <c r="O45" s="92"/>
      <c r="P45" s="92"/>
      <c r="Q45" s="92"/>
      <c r="R45" s="92"/>
      <c r="S45" s="93"/>
      <c r="T45" s="94"/>
      <c r="U45" s="1"/>
      <c r="V45" s="1"/>
      <c r="W45" s="1"/>
      <c r="X45" s="1"/>
      <c r="Y45" s="3"/>
      <c r="Z45" s="23"/>
      <c r="AA45" s="272"/>
      <c r="AB45" s="272"/>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c r="A46" s="38" t="s">
        <v>76</v>
      </c>
      <c r="B46" s="108" t="s">
        <v>77</v>
      </c>
      <c r="C46" s="48">
        <f>SUM(C8:C45)</f>
        <v>1283086.8149999999</v>
      </c>
      <c r="D46" s="48">
        <f>SUM(D8:D45)</f>
        <v>1385733.7602000004</v>
      </c>
      <c r="E46" s="51" t="s">
        <v>77</v>
      </c>
      <c r="F46" s="39">
        <f t="shared" ref="F46:S46" si="18">SUM(F8:F45)</f>
        <v>14564</v>
      </c>
      <c r="G46" s="74">
        <f t="shared" si="18"/>
        <v>5632</v>
      </c>
      <c r="H46" s="75">
        <f t="shared" si="18"/>
        <v>3720</v>
      </c>
      <c r="I46" s="76">
        <f t="shared" si="18"/>
        <v>5212</v>
      </c>
      <c r="J46" s="115">
        <f t="shared" si="18"/>
        <v>1087</v>
      </c>
      <c r="K46" s="115">
        <f t="shared" si="18"/>
        <v>341</v>
      </c>
      <c r="L46" s="115">
        <f t="shared" si="18"/>
        <v>2032</v>
      </c>
      <c r="M46" s="115">
        <f t="shared" si="18"/>
        <v>1894</v>
      </c>
      <c r="N46" s="115">
        <f>SUM(N8:N45)</f>
        <v>783</v>
      </c>
      <c r="O46" s="115">
        <f t="shared" si="18"/>
        <v>558</v>
      </c>
      <c r="P46" s="115">
        <f t="shared" si="18"/>
        <v>3345</v>
      </c>
      <c r="Q46" s="115">
        <f t="shared" si="18"/>
        <v>3078</v>
      </c>
      <c r="R46" s="115">
        <f t="shared" si="18"/>
        <v>1209</v>
      </c>
      <c r="S46" s="115">
        <f t="shared" si="18"/>
        <v>237</v>
      </c>
      <c r="T46" s="80"/>
      <c r="U46" s="1"/>
      <c r="V46" s="1"/>
      <c r="W46" s="1"/>
      <c r="X46" s="1"/>
      <c r="Y46" s="3"/>
      <c r="Z46" s="23"/>
      <c r="AA46" s="272"/>
      <c r="AB46" s="272"/>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c r="A47" s="2"/>
      <c r="B47" s="2"/>
      <c r="C47" s="2"/>
      <c r="D47" s="2"/>
      <c r="E47" s="2"/>
      <c r="F47" s="2"/>
      <c r="G47" s="267" t="s">
        <v>93</v>
      </c>
      <c r="H47" s="267"/>
      <c r="I47" s="267"/>
      <c r="J47" s="77">
        <f>(J8*$E$8+J9*$E$9+J10*$E$10+J11*$E$11+J12*$E$12+J13*$E$13+J14*$E$14+J15*$E$15+J16*$E$16+J17*$E$17+J18*$E$18+J19*$E$19+J20*$E$20+J21*$E$21+J22*$E$22+J23*$E$23+J24*$E$24+J25*$E$25+J26*$E$26+J37*$E$37+J38*$E$38+J39*$E$39+J40*$E$40+J41*$E$41+J42*$E$42+J43*$E$43+J44*$E$44+J45*$E$45+J27*$E$27+J28*$E$28+J29*$E$29+J30*$E$30+J31*$E$31+J32*$E$32+J33*$E$33+J34*$E$34+J35*$E$35+J36*$E$36)/J46</f>
        <v>88.135635050597969</v>
      </c>
      <c r="K47" s="77">
        <f t="shared" ref="K47:R47" si="19">(K8*$E$8+K9*$E$9+K10*$E$10+K11*$E$11+K12*$E$12+K13*$E$13+K14*$E$14+K15*$E$15+K16*$E$16+K17*$E$17+K18*$E$18+K19*$E$19+K20*$E$20+K21*$E$21+K22*$E$22+K23*$E$23+K24*$E$24+K25*$E$25+K26*$E$26+K37*$E$37+K38*$E$38+K39*$E$39+K40*$E$40+K41*$E$41+K42*$E$42+K43*$E$43+K44*$E$44+K45*$E$45+K27*$E$27+K28*$E$28+K29*$E$29+K30*$E$30+K31*$E$31+K32*$E$32+K33*$E$33+K34*$E$34+K35*$E$35+K36*$E$36)/K46</f>
        <v>88.081475953079163</v>
      </c>
      <c r="L47" s="77">
        <f>(L8*$E$8+L9*$E$9+L10*$E$10+L11*$E$11+L12*$E$12+L13*$E$13+L14*$E$14+L15*$E$15+L16*$E$16+L17*$E$17+L18*$E$18+L19*$E$19+L20*$E$20+L21*$E$21+L22*$E$22+L23*$E$23+L24*$E$24+L25*$E$25+L26*$E$26+L37*$E$37+L38*$E$38+L39*$E$39+L40*$E$40+L41*$E$41+L42*$E$42+L43*$E$43+L44*$E$44+L45*$E$45+L27*$E$27+L28*$E$28+L29*$E$29+L30*$E$30+L31*$E$31+L32*$E$32+L33*$E$33+L34*$E$34+L35*$E$35+L36*$E$36)/L46</f>
        <v>87.612631249999993</v>
      </c>
      <c r="M47" s="77">
        <f t="shared" si="19"/>
        <v>89.817628722280887</v>
      </c>
      <c r="N47" s="77">
        <f>(N8*$E$8+N9*$E$9+N10*$E$10+N11*$E$11+N12*$E$12+N13*$E$13+N14*$E$14+N15*$E$15+N16*$E$16+N17*$E$17+N18*$E$18+N19*$E$19+N20*$E$20+N21*$E$21+N22*$E$22+N23*$E$23+N24*$E$24+N25*$E$25+N26*$E$26+N37*$E$37+N38*$E$38+N39*$E$39+N40*$E$40+N41*$E$41+N42*$E$42+N43*$E$43+N44*$E$44+N45*$E$45+N27*$E$27+N28*$E$28+N29*$E$29+N30*$E$30+N31*$E$31+N32*$E$32+N33*$E$33+N34*$E$34+N35*$E$35+N36*$E$36)/N46</f>
        <v>90.164811238825038</v>
      </c>
      <c r="O47" s="77">
        <f t="shared" si="19"/>
        <v>87.60682795698925</v>
      </c>
      <c r="P47" s="77">
        <f t="shared" si="19"/>
        <v>87.614655306427508</v>
      </c>
      <c r="Q47" s="77">
        <f t="shared" si="19"/>
        <v>87.673170142949957</v>
      </c>
      <c r="R47" s="77">
        <f t="shared" si="19"/>
        <v>87.618067824648492</v>
      </c>
      <c r="S47" s="77">
        <f>(S8*$E$8+S9*$E$9+S10*$E$10+S11*$E$11+S12*$E$12+S13*$E$13+S14*$E$14+S15*$E$15+S16*$E$16+S17*$E$17+S18*$E$18+S19*$E$19+S20*$E$20+S21*$E$21+S22*$E$22+S23*$E$23+S24*$E$24+S25*$E$25+S26*$E$26+S37*$E$37+S38*$E$38+S39*$E$39+S40*$E$40+S41*$E$41+S42*$E$42+S43*$E$43+S44*$E$44+S45*$E$45+S27*$E$27+S28*$E$28+S29*$E$29+S30*$E$30+S31*$E$31+S32*$E$32+S33*$E$33+S34*$E$34+S35*$E$35+S36*$E$36)/S46</f>
        <v>87.6</v>
      </c>
      <c r="T47" s="79"/>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c r="A48" s="2"/>
      <c r="B48" s="2"/>
      <c r="C48" s="2"/>
      <c r="D48" s="2"/>
      <c r="E48" s="2"/>
      <c r="F48" s="2"/>
      <c r="G48" s="267" t="s">
        <v>94</v>
      </c>
      <c r="H48" s="267"/>
      <c r="I48" s="267"/>
      <c r="J48" s="78">
        <f>J46*J47</f>
        <v>95803.435299999997</v>
      </c>
      <c r="K48" s="78">
        <f t="shared" ref="K48:S48" si="20">K46*K47</f>
        <v>30035.783299999996</v>
      </c>
      <c r="L48" s="78">
        <f>L46*L47</f>
        <v>178028.86669999998</v>
      </c>
      <c r="M48" s="78">
        <f t="shared" si="20"/>
        <v>170114.5888</v>
      </c>
      <c r="N48" s="78">
        <f>N46*N47</f>
        <v>70599.047200000001</v>
      </c>
      <c r="O48" s="78">
        <f t="shared" si="20"/>
        <v>48884.61</v>
      </c>
      <c r="P48" s="78">
        <f t="shared" si="20"/>
        <v>293071.022</v>
      </c>
      <c r="Q48" s="78">
        <f t="shared" si="20"/>
        <v>269858.01769999997</v>
      </c>
      <c r="R48" s="78">
        <f t="shared" si="20"/>
        <v>105930.24400000002</v>
      </c>
      <c r="S48" s="78">
        <f t="shared" si="20"/>
        <v>20761.199999999997</v>
      </c>
      <c r="T48" s="79"/>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c r="A49" s="258" t="s">
        <v>184</v>
      </c>
      <c r="B49" s="259"/>
      <c r="C49" s="259"/>
      <c r="D49" s="259"/>
      <c r="E49" s="259"/>
      <c r="F49" s="2"/>
      <c r="G49" s="267" t="s">
        <v>83</v>
      </c>
      <c r="H49" s="267"/>
      <c r="I49" s="267"/>
      <c r="J49" s="115">
        <f>Rapportierung!BB39</f>
        <v>447.75</v>
      </c>
      <c r="K49" s="115">
        <f>Rapportierung!BB79</f>
        <v>75.25</v>
      </c>
      <c r="L49" s="115">
        <f>Rapportierung!BB119</f>
        <v>1608</v>
      </c>
      <c r="M49" s="115">
        <f>Rapportierung!BB162</f>
        <v>1167.75</v>
      </c>
      <c r="N49" s="115">
        <f>Rapportierung!BB202</f>
        <v>569.75</v>
      </c>
      <c r="O49" s="115">
        <f>Rapportierung!BB242</f>
        <v>633.5</v>
      </c>
      <c r="P49" s="115">
        <f>Rapportierung!BB287</f>
        <v>1105.75</v>
      </c>
      <c r="Q49" s="115">
        <f>Rapportierung!BB332</f>
        <v>1528.75</v>
      </c>
      <c r="R49" s="115">
        <f>Rapportierung!BB373</f>
        <v>723.75</v>
      </c>
      <c r="S49" s="115">
        <f>Rapportierung!BB413</f>
        <v>0</v>
      </c>
      <c r="T49" s="79"/>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c r="A50" s="259"/>
      <c r="B50" s="259"/>
      <c r="C50" s="259"/>
      <c r="D50" s="259"/>
      <c r="E50" s="259"/>
      <c r="F50" s="2"/>
      <c r="G50" s="267" t="s">
        <v>84</v>
      </c>
      <c r="H50" s="267"/>
      <c r="I50" s="267"/>
      <c r="J50" s="78">
        <f>Rapportierung!BC39</f>
        <v>52863.75</v>
      </c>
      <c r="K50" s="78">
        <f>Rapportierung!BC79</f>
        <v>10195</v>
      </c>
      <c r="L50" s="78">
        <f>Rapportierung!BC119</f>
        <v>142447</v>
      </c>
      <c r="M50" s="78">
        <f>Rapportierung!BC162</f>
        <v>101364.5</v>
      </c>
      <c r="N50" s="78">
        <f>Rapportierung!BC202</f>
        <v>38418</v>
      </c>
      <c r="O50" s="78">
        <f>Rapportierung!BC242</f>
        <v>47529.75</v>
      </c>
      <c r="P50" s="78">
        <f>Rapportierung!BC287</f>
        <v>87098.75</v>
      </c>
      <c r="Q50" s="78">
        <f>Rapportierung!BC332</f>
        <v>159027.5</v>
      </c>
      <c r="R50" s="78">
        <f>Rapportierung!BC373</f>
        <v>75647.5</v>
      </c>
      <c r="S50" s="78">
        <f>Rapportierung!BC413</f>
        <v>0</v>
      </c>
      <c r="T50" s="179">
        <f>SUM(J50:S50)</f>
        <v>714591.75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c r="A51" s="259"/>
      <c r="B51" s="259"/>
      <c r="C51" s="259"/>
      <c r="D51" s="259"/>
      <c r="E51" s="259"/>
      <c r="F51" s="2"/>
      <c r="G51" s="264" t="s">
        <v>85</v>
      </c>
      <c r="H51" s="265"/>
      <c r="I51" s="266"/>
      <c r="J51" s="77">
        <f t="shared" ref="J51:K51" si="21">J50/J49</f>
        <v>118.06532663316582</v>
      </c>
      <c r="K51" s="77">
        <f t="shared" si="21"/>
        <v>135.48172757475083</v>
      </c>
      <c r="L51" s="77">
        <f>L50/L49</f>
        <v>88.586442786069654</v>
      </c>
      <c r="M51" s="77">
        <f t="shared" ref="M51:S51" si="22">M50/M49</f>
        <v>86.803254121173197</v>
      </c>
      <c r="N51" s="77">
        <f t="shared" si="22"/>
        <v>67.42957437472576</v>
      </c>
      <c r="O51" s="77">
        <f t="shared" si="22"/>
        <v>75.02722967640095</v>
      </c>
      <c r="P51" s="77">
        <f t="shared" si="22"/>
        <v>78.768935111914985</v>
      </c>
      <c r="Q51" s="77">
        <f t="shared" si="22"/>
        <v>104.02452984464432</v>
      </c>
      <c r="R51" s="77">
        <f t="shared" si="22"/>
        <v>104.52158894645942</v>
      </c>
      <c r="S51" s="77" t="e">
        <f t="shared" si="22"/>
        <v>#DIV/0!</v>
      </c>
      <c r="T51" s="79"/>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c r="A52" s="259"/>
      <c r="B52" s="259"/>
      <c r="C52" s="259"/>
      <c r="D52" s="259"/>
      <c r="E52" s="259"/>
      <c r="F52" s="2"/>
      <c r="G52" s="124" t="s">
        <v>144</v>
      </c>
      <c r="H52" s="125"/>
      <c r="I52" s="126"/>
      <c r="J52" s="140">
        <f>(J47*J49)-(J49*J51)</f>
        <v>-13401.019406094762</v>
      </c>
      <c r="K52" s="140">
        <f t="shared" ref="K52:S52" si="23">(K47*K49)-(K49*K51)</f>
        <v>-3566.868934530793</v>
      </c>
      <c r="L52" s="140">
        <f t="shared" si="23"/>
        <v>-1565.8889500000223</v>
      </c>
      <c r="M52" s="140">
        <f t="shared" si="23"/>
        <v>3520.0359404435003</v>
      </c>
      <c r="N52" s="140">
        <f t="shared" si="23"/>
        <v>12953.401203320565</v>
      </c>
      <c r="O52" s="140">
        <f t="shared" si="23"/>
        <v>7969.1755107526915</v>
      </c>
      <c r="P52" s="140">
        <f t="shared" si="23"/>
        <v>9781.1551050822163</v>
      </c>
      <c r="Q52" s="140">
        <f t="shared" si="23"/>
        <v>-24997.141143965244</v>
      </c>
      <c r="R52" s="140">
        <f t="shared" si="23"/>
        <v>-12233.923411910655</v>
      </c>
      <c r="S52" s="140" t="e">
        <f t="shared" si="23"/>
        <v>#DIV/0!</v>
      </c>
      <c r="T52" s="179">
        <f>J52+K52+M52+N52+O52+P52+Q52+R52</f>
        <v>-19975.185136902481</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c r="A53" s="259"/>
      <c r="B53" s="259"/>
      <c r="C53" s="259"/>
      <c r="D53" s="259"/>
      <c r="E53" s="259"/>
      <c r="F53" s="2"/>
      <c r="G53" s="127"/>
      <c r="H53" s="128"/>
      <c r="I53" s="129"/>
      <c r="J53" s="141"/>
      <c r="K53" s="141"/>
      <c r="L53" s="141"/>
      <c r="M53" s="141"/>
      <c r="N53" s="141"/>
      <c r="O53" s="141"/>
      <c r="P53" s="141"/>
      <c r="Q53" s="141"/>
      <c r="R53" s="141"/>
      <c r="S53" s="141"/>
      <c r="T53" s="179"/>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c r="A54" s="259"/>
      <c r="B54" s="259"/>
      <c r="C54" s="259"/>
      <c r="D54" s="259"/>
      <c r="E54" s="259"/>
      <c r="F54" s="2"/>
      <c r="G54" s="130" t="s">
        <v>185</v>
      </c>
      <c r="H54" s="131"/>
      <c r="I54" s="132"/>
      <c r="J54" s="134">
        <f>J52-J53</f>
        <v>-13401.019406094762</v>
      </c>
      <c r="K54" s="134">
        <f t="shared" ref="K54:S54" si="24">K52-K53</f>
        <v>-3566.868934530793</v>
      </c>
      <c r="L54" s="134">
        <f t="shared" si="24"/>
        <v>-1565.8889500000223</v>
      </c>
      <c r="M54" s="134">
        <f t="shared" si="24"/>
        <v>3520.0359404435003</v>
      </c>
      <c r="N54" s="134">
        <f t="shared" si="24"/>
        <v>12953.401203320565</v>
      </c>
      <c r="O54" s="134">
        <f t="shared" si="24"/>
        <v>7969.1755107526915</v>
      </c>
      <c r="P54" s="134">
        <f t="shared" si="24"/>
        <v>9781.1551050822163</v>
      </c>
      <c r="Q54" s="134">
        <f t="shared" si="24"/>
        <v>-24997.141143965244</v>
      </c>
      <c r="R54" s="134">
        <f t="shared" si="24"/>
        <v>-12233.923411910655</v>
      </c>
      <c r="S54" s="134" t="e">
        <f t="shared" si="24"/>
        <v>#DIV/0!</v>
      </c>
      <c r="T54" s="179">
        <f>T52-T53</f>
        <v>-19975.185136902481</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c r="A55" s="259"/>
      <c r="B55" s="259"/>
      <c r="C55" s="259"/>
      <c r="D55" s="259"/>
      <c r="E55" s="259"/>
      <c r="F55" s="2"/>
      <c r="G55" s="2"/>
      <c r="H55" s="2"/>
      <c r="I55" s="2"/>
      <c r="J55" s="50"/>
      <c r="K55" s="50"/>
      <c r="L55" s="50"/>
      <c r="M55" s="50"/>
      <c r="N55" s="50"/>
      <c r="O55" s="50"/>
      <c r="P55" s="50"/>
      <c r="Q55" s="50"/>
      <c r="R55" s="50"/>
      <c r="S55" s="50"/>
      <c r="T55" s="50"/>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c r="A56" s="259"/>
      <c r="B56" s="259"/>
      <c r="C56" s="259"/>
      <c r="D56" s="259"/>
      <c r="E56" s="259"/>
      <c r="G56" s="188"/>
      <c r="H56" s="188"/>
      <c r="I56" s="189"/>
      <c r="J56" s="190"/>
      <c r="K56" s="190"/>
      <c r="L56" s="190"/>
      <c r="M56" s="190"/>
      <c r="N56" s="190"/>
      <c r="O56" s="190"/>
      <c r="P56" s="190"/>
      <c r="Q56" s="190"/>
      <c r="R56" s="190"/>
      <c r="S56" s="190"/>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c r="A57" s="259"/>
      <c r="B57" s="259"/>
      <c r="C57" s="259"/>
      <c r="D57" s="259"/>
      <c r="E57" s="259"/>
      <c r="G57" s="188"/>
      <c r="H57" s="188"/>
      <c r="I57" s="189"/>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c r="A58" s="259"/>
      <c r="B58" s="259"/>
      <c r="C58" s="259"/>
      <c r="D58" s="259"/>
      <c r="E58" s="259"/>
      <c r="G58" s="188"/>
      <c r="H58" s="188"/>
      <c r="I58" s="189"/>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c r="A59" s="259"/>
      <c r="B59" s="259"/>
      <c r="C59" s="259"/>
      <c r="D59" s="259"/>
      <c r="E59" s="259"/>
      <c r="G59" s="188"/>
      <c r="H59" s="188"/>
      <c r="I59" s="194"/>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c r="A60" s="259"/>
      <c r="B60" s="259"/>
      <c r="C60" s="259"/>
      <c r="D60" s="259"/>
      <c r="E60" s="259"/>
      <c r="G60" s="187" t="s">
        <v>178</v>
      </c>
      <c r="H60" s="195"/>
      <c r="I60" s="196" t="s">
        <v>179</v>
      </c>
      <c r="J60" s="227">
        <f>J50/J48</f>
        <v>0.55179388749956448</v>
      </c>
      <c r="K60" s="228">
        <f t="shared" ref="K60:Q60" si="25">K50/K48</f>
        <v>0.33942847097315426</v>
      </c>
      <c r="L60" s="228">
        <f t="shared" si="25"/>
        <v>0.80013428518893115</v>
      </c>
      <c r="M60" s="228">
        <f t="shared" si="25"/>
        <v>0.59586012413768952</v>
      </c>
      <c r="N60" s="228">
        <f t="shared" si="25"/>
        <v>0.54417164995393874</v>
      </c>
      <c r="O60" s="228">
        <f t="shared" si="25"/>
        <v>0.97228452881182847</v>
      </c>
      <c r="P60" s="228">
        <f t="shared" si="25"/>
        <v>0.29719331991820058</v>
      </c>
      <c r="Q60" s="228">
        <f t="shared" si="25"/>
        <v>0.5893006305886016</v>
      </c>
      <c r="R60" s="228">
        <f>R50/R48</f>
        <v>0.71412560892430288</v>
      </c>
      <c r="S60" s="229">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c r="A61" s="259"/>
      <c r="B61" s="259"/>
      <c r="C61" s="259"/>
      <c r="D61" s="259"/>
      <c r="E61" s="259"/>
      <c r="G61" s="185"/>
      <c r="H61" s="197"/>
      <c r="I61" s="198" t="s">
        <v>180</v>
      </c>
      <c r="J61" s="230">
        <f>J49/J46</f>
        <v>0.41191352345906163</v>
      </c>
      <c r="K61" s="231">
        <f t="shared" ref="K61:S61" si="26">K49/K46</f>
        <v>0.22067448680351906</v>
      </c>
      <c r="L61" s="231">
        <f t="shared" si="26"/>
        <v>0.79133858267716539</v>
      </c>
      <c r="M61" s="231">
        <f t="shared" si="26"/>
        <v>0.61655227032734949</v>
      </c>
      <c r="N61" s="231">
        <f t="shared" si="26"/>
        <v>0.72765006385696041</v>
      </c>
      <c r="O61" s="231">
        <f t="shared" si="26"/>
        <v>1.1353046594982079</v>
      </c>
      <c r="P61" s="231">
        <f t="shared" si="26"/>
        <v>0.3305680119581465</v>
      </c>
      <c r="Q61" s="231">
        <f t="shared" si="26"/>
        <v>0.49666991552956463</v>
      </c>
      <c r="R61" s="231">
        <f>R49/R46</f>
        <v>0.59863523573200994</v>
      </c>
      <c r="S61" s="232">
        <f t="shared" si="26"/>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c r="A62" s="259"/>
      <c r="B62" s="259"/>
      <c r="C62" s="259"/>
      <c r="D62" s="259"/>
      <c r="E62" s="259"/>
      <c r="G62" s="186"/>
      <c r="H62" s="199"/>
      <c r="I62" s="200" t="s">
        <v>181</v>
      </c>
      <c r="J62" s="222">
        <v>0.35</v>
      </c>
      <c r="K62" s="223">
        <v>0.3</v>
      </c>
      <c r="L62" s="223">
        <v>0.65</v>
      </c>
      <c r="M62" s="223">
        <v>0.55000000000000004</v>
      </c>
      <c r="N62" s="223">
        <v>0.55000000000000004</v>
      </c>
      <c r="O62" s="223">
        <v>0.6</v>
      </c>
      <c r="P62" s="223">
        <v>0.25</v>
      </c>
      <c r="Q62" s="223">
        <v>0.5</v>
      </c>
      <c r="R62" s="223">
        <v>0.4</v>
      </c>
      <c r="S62" s="224"/>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c r="A63" s="259"/>
      <c r="B63" s="259"/>
      <c r="C63" s="259"/>
      <c r="D63" s="259"/>
      <c r="E63" s="259"/>
      <c r="G63" s="144"/>
      <c r="H63" s="144"/>
      <c r="I63" s="145"/>
      <c r="J63" s="202" t="s">
        <v>98</v>
      </c>
      <c r="K63" s="203" t="s">
        <v>74</v>
      </c>
      <c r="L63" s="204" t="s">
        <v>66</v>
      </c>
      <c r="M63" s="204" t="s">
        <v>67</v>
      </c>
      <c r="N63" s="203" t="s">
        <v>68</v>
      </c>
      <c r="O63" s="204" t="s">
        <v>69</v>
      </c>
      <c r="P63" s="204" t="s">
        <v>70</v>
      </c>
      <c r="Q63" s="204" t="s">
        <v>71</v>
      </c>
      <c r="R63" s="204" t="s">
        <v>72</v>
      </c>
      <c r="S63" s="205" t="s">
        <v>75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c r="A64" s="259"/>
      <c r="B64" s="259"/>
      <c r="C64" s="259"/>
      <c r="D64" s="259"/>
      <c r="E64" s="259"/>
      <c r="G64" s="2"/>
      <c r="H64" s="2"/>
      <c r="I64" s="26"/>
      <c r="J64" s="206" t="s">
        <v>73</v>
      </c>
      <c r="K64" s="207" t="s">
        <v>73</v>
      </c>
      <c r="L64" s="208" t="s">
        <v>63</v>
      </c>
      <c r="M64" s="208" t="s">
        <v>64</v>
      </c>
      <c r="N64" s="208" t="s">
        <v>62</v>
      </c>
      <c r="O64" s="208" t="s">
        <v>63</v>
      </c>
      <c r="P64" s="208" t="s">
        <v>64</v>
      </c>
      <c r="Q64" s="208" t="s">
        <v>62</v>
      </c>
      <c r="R64" s="208" t="s">
        <v>62</v>
      </c>
      <c r="S64" s="209" t="s">
        <v>79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c r="A65" s="259"/>
      <c r="B65" s="259"/>
      <c r="C65" s="259"/>
      <c r="D65" s="259"/>
      <c r="E65" s="259"/>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c r="A66" s="259"/>
      <c r="B66" s="259"/>
      <c r="C66" s="259"/>
      <c r="D66" s="259"/>
      <c r="E66" s="259"/>
      <c r="N66" s="1"/>
      <c r="Q66" s="25" t="s">
        <v>99</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c r="A67" s="259"/>
      <c r="B67" s="259"/>
      <c r="C67" s="259"/>
      <c r="D67" s="259"/>
      <c r="E67" s="259"/>
      <c r="N67" s="1"/>
      <c r="Q67" s="226" t="s">
        <v>177</v>
      </c>
      <c r="R67" s="135"/>
      <c r="S67" s="225"/>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c r="H68" s="49"/>
      <c r="N68" s="1"/>
      <c r="Q68" s="135" t="s">
        <v>182</v>
      </c>
      <c r="R68" s="135"/>
      <c r="S68" s="95"/>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c r="N69" s="1"/>
      <c r="Q69" s="135" t="s">
        <v>101</v>
      </c>
      <c r="R69" s="13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c r="A70" s="150" t="s">
        <v>143</v>
      </c>
      <c r="C70" s="146" t="s">
        <v>41</v>
      </c>
      <c r="D70" s="147" t="s">
        <v>39</v>
      </c>
      <c r="E70" s="148" t="s">
        <v>37</v>
      </c>
      <c r="F70" s="147" t="s">
        <v>88</v>
      </c>
      <c r="G70" s="7"/>
      <c r="H70" s="7"/>
      <c r="I70" s="7"/>
      <c r="J70" s="192"/>
      <c r="K70" s="192"/>
      <c r="L70" s="193"/>
      <c r="M70" s="193"/>
      <c r="N70" s="193"/>
      <c r="O70" s="193"/>
      <c r="P70" s="193"/>
      <c r="Q70" s="135" t="s">
        <v>100</v>
      </c>
      <c r="R70" s="135"/>
      <c r="S70" s="133"/>
      <c r="T70" s="191"/>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c r="A71" s="255" t="s">
        <v>118</v>
      </c>
      <c r="B71" s="137" t="s">
        <v>78</v>
      </c>
      <c r="C71" s="120">
        <f>L46+M46+N46+J46</f>
        <v>5796</v>
      </c>
      <c r="D71" s="118">
        <f>1/($C$71+$C$72+$C$73)*C71</f>
        <v>0.40455084804913799</v>
      </c>
      <c r="E71" s="119">
        <f>J8*E8+N8*E8+J9*E9+L9*E9+L10*E10+J10*E10+J11*E11+M11*E11+M12*E12+J12*E12+N14*E14+M15*E15+J14*E14+J15*E15+N19*E19+J19*E19+L22*E22+J22*E22+M23*E23+J23*E23+J13*E13+J16*E16+J17*E17+J20*E20+J21*E21+J24*E24+J25*E25+J26*E26+J41*E41+J42*E42+J43*E43+J44*E44+J45*E45+L27*E27+J18*E18+J37*E37+J38*E38+J39*E39+J40*E40+E27*J27+J28*E28+J29*E29+J30*E30+J31*E31+J32*E32+J33*E33+J34*E34+J35*E35+J36*E36</f>
        <v>514545.93800000008</v>
      </c>
      <c r="F71" s="116">
        <f>E71/C71</f>
        <v>88.776041752933068</v>
      </c>
      <c r="G71" s="7"/>
      <c r="H71" s="7"/>
      <c r="I71" s="7"/>
      <c r="J71" s="7"/>
      <c r="K71" s="7"/>
      <c r="L71" s="7"/>
      <c r="M71" s="7"/>
      <c r="N71" s="7"/>
      <c r="O71" s="7"/>
      <c r="P71" s="7"/>
      <c r="T71" s="14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c r="A72" s="256"/>
      <c r="B72" s="137" t="s">
        <v>11</v>
      </c>
      <c r="C72" s="120">
        <f>K46+O46+P46+Q46</f>
        <v>7322</v>
      </c>
      <c r="D72" s="118">
        <f>1/($C$71+$C$72+$C$73)*C72</f>
        <v>0.51106302784951485</v>
      </c>
      <c r="E72" s="119">
        <f>K8*E8+K9*E9+K10*E10+K11*E11+K12*E12+K13*E13+K14*E14+K15*E15+K16*E16+K17*E17+K18*E18+K19*E19+K20*E20+K21*E21+K22*E22+K23*E23+K24*E24+K25*E25+K26*E26+Q8*E8+P9*E9+O9*E9+O10*E10+P10*E10+P11*E11+P12*E12+Q13*E13+Q16*E16+O20*E20+O21*E21+P24*E24+P25*E25+K41*E41+K42*E42+K43*E43+K44*E44+K45*E45+K37*E37+K38*E38+K39*E39+K40*E40+K27*E27+K28*E28+K29*E29+K30*E30+K31*E31+K32*E32+K33*E33+K34*E34+K35*E35+K36*E36+P20*E20</f>
        <v>641849.43300000008</v>
      </c>
      <c r="F72" s="116">
        <f>E72/C72</f>
        <v>87.66039784211965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c r="A73" s="256"/>
      <c r="B73" s="137" t="s">
        <v>40</v>
      </c>
      <c r="C73" s="120">
        <f>R46</f>
        <v>1209</v>
      </c>
      <c r="D73" s="118">
        <f>1/($C$71+$C$72+$C$73)*C73</f>
        <v>8.4386124101347104E-2</v>
      </c>
      <c r="E73" s="119">
        <f>R8*E8+R17*E17+R18*E18+R19*E19</f>
        <v>105930.24400000002</v>
      </c>
      <c r="F73" s="116">
        <f>E73/C73</f>
        <v>87.618067824648492</v>
      </c>
      <c r="G73" s="7"/>
      <c r="H73" s="7"/>
      <c r="I73" s="7"/>
      <c r="J73" s="7"/>
      <c r="K73" s="7"/>
      <c r="L73" s="7"/>
      <c r="M73" s="7"/>
      <c r="N73" s="7"/>
      <c r="O73" s="7"/>
      <c r="P73" s="7"/>
      <c r="T73" s="4"/>
      <c r="AD73" s="4"/>
      <c r="AM73" s="1"/>
      <c r="AO73" s="25" t="s">
        <v>176</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c r="A74" s="256"/>
      <c r="B74" s="137" t="s">
        <v>75</v>
      </c>
      <c r="C74" s="120">
        <f>S26</f>
        <v>237</v>
      </c>
      <c r="D74" s="118"/>
      <c r="E74" s="119">
        <f>S26*E26</f>
        <v>20761.199999999997</v>
      </c>
      <c r="F74" s="116">
        <f>E74/C74</f>
        <v>87.6</v>
      </c>
      <c r="H74" s="49"/>
      <c r="N74" s="1"/>
      <c r="P74" s="4"/>
      <c r="T74" s="4"/>
      <c r="AD74" s="4"/>
      <c r="AM74" s="1"/>
      <c r="AO74" s="119">
        <f>BC26*AO26</f>
        <v>0</v>
      </c>
      <c r="AP74" s="116" t="e">
        <f>AO74/#REF!</f>
        <v>#REF!</v>
      </c>
      <c r="AR74" s="49"/>
      <c r="BA74" s="135" t="s">
        <v>101</v>
      </c>
      <c r="BB74" s="13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c r="A75" s="257"/>
      <c r="B75" s="137" t="s">
        <v>12</v>
      </c>
      <c r="C75" s="117">
        <f>SUM(C71:C74)</f>
        <v>14564</v>
      </c>
      <c r="D75" s="121"/>
      <c r="E75" s="122">
        <f>SUM(E71:E74)</f>
        <v>1283086.8150000002</v>
      </c>
      <c r="F75" s="123">
        <f>E75/C75</f>
        <v>88.099891170008249</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c r="N76" s="1"/>
      <c r="P76" s="4"/>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c r="N77" s="1"/>
      <c r="P77" s="4"/>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c r="P78" s="4"/>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c r="T79" s="143"/>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c r="A82" s="149"/>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c r="A83" s="149"/>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c r="AN107" s="15"/>
      <c r="AO107" s="184" t="s">
        <v>176</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c r="AN147" s="15"/>
      <c r="AO147" s="184" t="s">
        <v>176</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c r="AN187" s="15"/>
      <c r="AO187" s="184" t="s">
        <v>176</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c r="A190" s="1" t="s">
        <v>112</v>
      </c>
      <c r="B190" s="1" t="s">
        <v>113</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c r="A198" s="1" t="s">
        <v>114</v>
      </c>
      <c r="B198" s="1" t="s">
        <v>115</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c r="AN227" s="15"/>
      <c r="AO227" s="184" t="s">
        <v>176</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c r="AN269" s="15"/>
      <c r="AO269" s="184" t="s">
        <v>176</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c r="AN309" s="15"/>
      <c r="AO309" s="184" t="s">
        <v>176</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c r="AN350" s="15"/>
      <c r="AO350" s="184" t="s">
        <v>176</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71:A75"/>
    <mergeCell ref="A49:E67"/>
    <mergeCell ref="S2:T2"/>
    <mergeCell ref="G4:I4"/>
    <mergeCell ref="J4:T4"/>
    <mergeCell ref="G51:I51"/>
    <mergeCell ref="G47:I47"/>
    <mergeCell ref="G48:I48"/>
    <mergeCell ref="G49:I49"/>
    <mergeCell ref="G50:I50"/>
    <mergeCell ref="A1:J2"/>
    <mergeCell ref="C5:D6"/>
  </mergeCells>
  <pageMargins left="0.15748031496062992" right="0.19685039370078741" top="0.70866141732283472" bottom="0.39370078740157483" header="0.15748031496062992" footer="0.19685039370078741"/>
  <pageSetup paperSize="9" scale="56" fitToHeight="0" orientation="landscape" r:id="rId1"/>
  <headerFooter alignWithMargins="0"/>
  <ignoredErrors>
    <ignoredError sqref="K9 K11" formula="1"/>
    <ignoredError sqref="S51:S52 S54 AP7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N428"/>
  <sheetViews>
    <sheetView showGridLines="0" showZeros="0" topLeftCell="A163" zoomScaleNormal="100" zoomScaleSheetLayoutView="50" zoomScalePageLayoutView="50" workbookViewId="0">
      <pane xSplit="4" topLeftCell="W1" activePane="topRight" state="frozen"/>
      <selection activeCell="N22" sqref="N22"/>
      <selection pane="topRight" activeCell="DE184" sqref="DE184"/>
    </sheetView>
  </sheetViews>
  <sheetFormatPr baseColWidth="10" defaultRowHeight="12"/>
  <cols>
    <col min="1" max="1" width="14.7109375" style="1" customWidth="1"/>
    <col min="2" max="2" width="19.28515625" style="1" customWidth="1"/>
    <col min="3" max="3" width="5.42578125" style="1" customWidth="1"/>
    <col min="4" max="4" width="11.7109375" style="1" bestFit="1" customWidth="1"/>
    <col min="5" max="5" width="8.85546875" style="1" hidden="1" customWidth="1"/>
    <col min="6" max="6" width="12.140625" style="1" hidden="1" customWidth="1"/>
    <col min="7" max="7" width="8.85546875" style="1" hidden="1" customWidth="1"/>
    <col min="8" max="8" width="9.140625" style="1" hidden="1" customWidth="1"/>
    <col min="9" max="9" width="8.85546875" style="1" hidden="1" customWidth="1"/>
    <col min="10" max="10" width="9.42578125" style="1" hidden="1" customWidth="1"/>
    <col min="11" max="11" width="8.85546875" style="1" hidden="1" customWidth="1"/>
    <col min="12" max="12" width="9.140625" style="4" hidden="1" customWidth="1"/>
    <col min="13" max="13" width="8.85546875" style="1" hidden="1" customWidth="1"/>
    <col min="14" max="14" width="9.140625" style="1" hidden="1" customWidth="1"/>
    <col min="15" max="15" width="8.85546875" style="1" hidden="1" customWidth="1"/>
    <col min="16" max="16" width="9.28515625" style="1" hidden="1" customWidth="1"/>
    <col min="17" max="17" width="8.85546875" style="1" hidden="1" customWidth="1"/>
    <col min="18" max="18" width="9.28515625" style="1" hidden="1" customWidth="1"/>
    <col min="19" max="19" width="8.85546875" style="1" hidden="1" customWidth="1"/>
    <col min="20" max="20" width="9.28515625" style="1" hidden="1" customWidth="1"/>
    <col min="21" max="21" width="8.85546875" style="1" hidden="1" customWidth="1"/>
    <col min="22" max="22" width="9.28515625" style="1" hidden="1" customWidth="1"/>
    <col min="23" max="23" width="8.85546875" style="1" hidden="1" customWidth="1"/>
    <col min="24" max="24" width="9.28515625" style="1" hidden="1" customWidth="1"/>
    <col min="25" max="25" width="8.85546875" style="1" customWidth="1"/>
    <col min="26" max="26" width="9.28515625" style="1" bestFit="1" customWidth="1"/>
    <col min="27" max="27" width="6.28515625" style="1" hidden="1" customWidth="1"/>
    <col min="28" max="28" width="5.85546875" style="1" hidden="1" customWidth="1"/>
    <col min="29" max="29" width="8.85546875" style="1" hidden="1" customWidth="1"/>
    <col min="30" max="30" width="6.28515625" style="1" hidden="1" customWidth="1"/>
    <col min="31" max="31" width="8.85546875" style="1" hidden="1" customWidth="1"/>
    <col min="32" max="32" width="6.28515625" style="1" hidden="1" customWidth="1"/>
    <col min="33" max="33" width="8.85546875" style="1" hidden="1" customWidth="1"/>
    <col min="34" max="34" width="6.28515625" style="1" hidden="1" customWidth="1"/>
    <col min="35" max="35" width="8.85546875" style="1" hidden="1" customWidth="1"/>
    <col min="36" max="36" width="6.28515625" style="4" hidden="1" customWidth="1"/>
    <col min="37" max="37" width="8.85546875" style="1" hidden="1" customWidth="1"/>
    <col min="38" max="38" width="6.28515625" style="1" hidden="1" customWidth="1"/>
    <col min="39" max="39" width="8.85546875" style="1" hidden="1" customWidth="1"/>
    <col min="40" max="40" width="6.28515625" style="1" hidden="1" customWidth="1"/>
    <col min="41" max="41" width="8.85546875" style="1" hidden="1" customWidth="1"/>
    <col min="42" max="42" width="6.28515625" style="1" hidden="1" customWidth="1"/>
    <col min="43" max="43" width="8.85546875" style="1" hidden="1" customWidth="1"/>
    <col min="44" max="44" width="6.28515625" style="1" hidden="1" customWidth="1"/>
    <col min="45" max="45" width="8.85546875" style="1" hidden="1" customWidth="1"/>
    <col min="46" max="46" width="6.28515625" style="1" hidden="1" customWidth="1"/>
    <col min="47" max="47" width="8.85546875" style="1" hidden="1" customWidth="1"/>
    <col min="48" max="48" width="6.28515625" style="1" hidden="1" customWidth="1"/>
    <col min="49" max="49" width="8.85546875" style="1" hidden="1" customWidth="1"/>
    <col min="50" max="50" width="6.28515625" style="1" hidden="1" customWidth="1"/>
    <col min="51" max="51" width="8.85546875" style="1" hidden="1" customWidth="1"/>
    <col min="52" max="52" width="6.28515625" style="1" hidden="1" customWidth="1"/>
    <col min="53" max="53" width="4.42578125" style="1" customWidth="1"/>
    <col min="54" max="54" width="10.7109375" style="15" customWidth="1"/>
    <col min="55" max="55" width="12.28515625" style="15" customWidth="1"/>
    <col min="56" max="56" width="23.140625" style="4" customWidth="1"/>
    <col min="57" max="58" width="10.5703125" style="4" hidden="1" customWidth="1"/>
    <col min="59" max="59" width="12.28515625" style="4" hidden="1" customWidth="1"/>
    <col min="60" max="60" width="12.42578125" style="4" hidden="1" customWidth="1"/>
    <col min="61" max="74" width="11.42578125" style="4" hidden="1" customWidth="1"/>
    <col min="75" max="75" width="12.28515625" style="4" hidden="1" customWidth="1"/>
    <col min="76" max="76" width="12.42578125" style="4" hidden="1" customWidth="1"/>
    <col min="77" max="78" width="11.42578125" style="4" hidden="1" customWidth="1"/>
    <col min="79" max="79" width="12.28515625" style="4" hidden="1" customWidth="1"/>
    <col min="80" max="80" width="12.42578125" style="4" hidden="1" customWidth="1"/>
    <col min="81" max="82" width="11.42578125" style="4" hidden="1" customWidth="1"/>
    <col min="83" max="83" width="12.28515625" style="4" hidden="1" customWidth="1"/>
    <col min="84" max="84" width="12.42578125" style="4" hidden="1" customWidth="1"/>
    <col min="85" max="86" width="11.42578125" style="4" hidden="1" customWidth="1"/>
    <col min="87" max="87" width="12.28515625" style="4" hidden="1" customWidth="1"/>
    <col min="88" max="88" width="12.42578125" style="4" hidden="1" customWidth="1"/>
    <col min="89" max="90" width="11.42578125" style="4" hidden="1" customWidth="1"/>
    <col min="91" max="91" width="12.28515625" style="4" hidden="1" customWidth="1"/>
    <col min="92" max="92" width="12.42578125" style="4" hidden="1" customWidth="1"/>
    <col min="93" max="94" width="11.42578125" style="4" hidden="1" customWidth="1"/>
    <col min="95" max="95" width="12.28515625" style="4" hidden="1" customWidth="1"/>
    <col min="96" max="96" width="12.42578125" style="4" hidden="1" customWidth="1"/>
    <col min="97" max="98" width="11.42578125" style="4"/>
    <col min="99" max="99" width="12.28515625" style="4" customWidth="1"/>
    <col min="100" max="100" width="12.42578125" style="4" customWidth="1"/>
    <col min="101" max="104" width="11.42578125" style="4"/>
    <col min="105" max="106" width="0" style="4" hidden="1" customWidth="1"/>
    <col min="107" max="192" width="11.42578125" style="4"/>
    <col min="193" max="16384" width="11.42578125" style="1"/>
  </cols>
  <sheetData>
    <row r="3" spans="1:196" s="4" customFormat="1" ht="12.75" customHeight="1">
      <c r="A3" s="52"/>
      <c r="B3" s="52"/>
      <c r="C3" s="53"/>
      <c r="D3" s="53"/>
      <c r="E3" s="277">
        <v>2016</v>
      </c>
      <c r="F3" s="278"/>
      <c r="G3" s="278"/>
      <c r="H3" s="278"/>
      <c r="I3" s="278"/>
      <c r="J3" s="278"/>
      <c r="K3" s="278"/>
      <c r="L3" s="278"/>
      <c r="M3" s="278"/>
      <c r="N3" s="278"/>
      <c r="O3" s="278"/>
      <c r="P3" s="278"/>
      <c r="Q3" s="278"/>
      <c r="R3" s="278"/>
      <c r="S3" s="278"/>
      <c r="T3" s="278"/>
      <c r="U3" s="278"/>
      <c r="V3" s="278"/>
      <c r="W3" s="278"/>
      <c r="X3" s="278"/>
      <c r="Y3" s="278"/>
      <c r="Z3" s="278"/>
      <c r="AA3" s="278"/>
      <c r="AB3" s="279"/>
      <c r="AC3" s="283">
        <v>2017</v>
      </c>
      <c r="AD3" s="284"/>
      <c r="AE3" s="284"/>
      <c r="AF3" s="284"/>
      <c r="AG3" s="284"/>
      <c r="AH3" s="284"/>
      <c r="AI3" s="284"/>
      <c r="AJ3" s="284"/>
      <c r="AK3" s="284"/>
      <c r="AL3" s="284"/>
      <c r="AM3" s="284"/>
      <c r="AN3" s="284"/>
      <c r="AO3" s="284"/>
      <c r="AP3" s="284"/>
      <c r="AQ3" s="284"/>
      <c r="AR3" s="284"/>
      <c r="AS3" s="284"/>
      <c r="AT3" s="284"/>
      <c r="AU3" s="284"/>
      <c r="AV3" s="284"/>
      <c r="AW3" s="284"/>
      <c r="AX3" s="284"/>
      <c r="AY3" s="284"/>
      <c r="AZ3" s="285"/>
      <c r="BA3" s="65"/>
      <c r="BB3" s="17"/>
      <c r="BC3" s="17"/>
    </row>
    <row r="4" spans="1:196" s="5" customFormat="1" ht="15.75">
      <c r="A4" s="72"/>
      <c r="B4" s="72" t="str">
        <f>'Stundenverteilung INGE'!J5</f>
        <v>JS PL (80%)</v>
      </c>
      <c r="C4" s="289" t="str">
        <f>'Stundenverteilung INGE'!J7</f>
        <v>PL</v>
      </c>
      <c r="D4" s="290"/>
      <c r="E4" s="280"/>
      <c r="F4" s="281"/>
      <c r="G4" s="281"/>
      <c r="H4" s="281"/>
      <c r="I4" s="281"/>
      <c r="J4" s="281"/>
      <c r="K4" s="281"/>
      <c r="L4" s="281"/>
      <c r="M4" s="281"/>
      <c r="N4" s="281"/>
      <c r="O4" s="281"/>
      <c r="P4" s="281"/>
      <c r="Q4" s="281"/>
      <c r="R4" s="281"/>
      <c r="S4" s="281"/>
      <c r="T4" s="281"/>
      <c r="U4" s="281"/>
      <c r="V4" s="281"/>
      <c r="W4" s="281"/>
      <c r="X4" s="281"/>
      <c r="Y4" s="281"/>
      <c r="Z4" s="281"/>
      <c r="AA4" s="281"/>
      <c r="AB4" s="282"/>
      <c r="AC4" s="286"/>
      <c r="AD4" s="287"/>
      <c r="AE4" s="287"/>
      <c r="AF4" s="287"/>
      <c r="AG4" s="287"/>
      <c r="AH4" s="287"/>
      <c r="AI4" s="287"/>
      <c r="AJ4" s="287"/>
      <c r="AK4" s="287"/>
      <c r="AL4" s="287"/>
      <c r="AM4" s="287"/>
      <c r="AN4" s="287"/>
      <c r="AO4" s="287"/>
      <c r="AP4" s="287"/>
      <c r="AQ4" s="287"/>
      <c r="AR4" s="287"/>
      <c r="AS4" s="287"/>
      <c r="AT4" s="287"/>
      <c r="AU4" s="287"/>
      <c r="AV4" s="287"/>
      <c r="AW4" s="287"/>
      <c r="AX4" s="287"/>
      <c r="AY4" s="287"/>
      <c r="AZ4" s="288"/>
      <c r="BA4" s="65"/>
      <c r="BB4" s="16"/>
      <c r="BC4" s="1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row>
    <row r="5" spans="1:196" s="5" customFormat="1" ht="24">
      <c r="A5" s="54" t="s">
        <v>0</v>
      </c>
      <c r="B5" s="54" t="s">
        <v>103</v>
      </c>
      <c r="C5" s="55" t="s">
        <v>1</v>
      </c>
      <c r="D5" s="55" t="s">
        <v>6</v>
      </c>
      <c r="E5" s="56" t="s">
        <v>13</v>
      </c>
      <c r="F5" s="56" t="s">
        <v>14</v>
      </c>
      <c r="G5" s="56" t="s">
        <v>15</v>
      </c>
      <c r="H5" s="56" t="s">
        <v>16</v>
      </c>
      <c r="I5" s="56" t="s">
        <v>17</v>
      </c>
      <c r="J5" s="56" t="s">
        <v>18</v>
      </c>
      <c r="K5" s="56" t="s">
        <v>19</v>
      </c>
      <c r="L5" s="56" t="s">
        <v>20</v>
      </c>
      <c r="M5" s="56" t="s">
        <v>21</v>
      </c>
      <c r="N5" s="56" t="s">
        <v>22</v>
      </c>
      <c r="O5" s="56" t="s">
        <v>23</v>
      </c>
      <c r="P5" s="56" t="s">
        <v>24</v>
      </c>
      <c r="Q5" s="56" t="s">
        <v>25</v>
      </c>
      <c r="R5" s="56" t="s">
        <v>26</v>
      </c>
      <c r="S5" s="56" t="s">
        <v>27</v>
      </c>
      <c r="T5" s="56" t="s">
        <v>28</v>
      </c>
      <c r="U5" s="56" t="s">
        <v>29</v>
      </c>
      <c r="V5" s="56" t="s">
        <v>30</v>
      </c>
      <c r="W5" s="56" t="s">
        <v>31</v>
      </c>
      <c r="X5" s="56" t="s">
        <v>32</v>
      </c>
      <c r="Y5" s="56" t="s">
        <v>33</v>
      </c>
      <c r="Z5" s="56" t="s">
        <v>36</v>
      </c>
      <c r="AA5" s="56" t="s">
        <v>34</v>
      </c>
      <c r="AB5" s="56" t="s">
        <v>35</v>
      </c>
      <c r="AC5" s="61" t="s">
        <v>13</v>
      </c>
      <c r="AD5" s="61" t="s">
        <v>14</v>
      </c>
      <c r="AE5" s="61" t="s">
        <v>15</v>
      </c>
      <c r="AF5" s="61" t="s">
        <v>16</v>
      </c>
      <c r="AG5" s="61" t="s">
        <v>17</v>
      </c>
      <c r="AH5" s="61" t="s">
        <v>18</v>
      </c>
      <c r="AI5" s="61" t="s">
        <v>19</v>
      </c>
      <c r="AJ5" s="61" t="s">
        <v>20</v>
      </c>
      <c r="AK5" s="61" t="s">
        <v>21</v>
      </c>
      <c r="AL5" s="61" t="s">
        <v>22</v>
      </c>
      <c r="AM5" s="61" t="s">
        <v>23</v>
      </c>
      <c r="AN5" s="61" t="s">
        <v>24</v>
      </c>
      <c r="AO5" s="61" t="s">
        <v>25</v>
      </c>
      <c r="AP5" s="61" t="s">
        <v>26</v>
      </c>
      <c r="AQ5" s="61" t="s">
        <v>27</v>
      </c>
      <c r="AR5" s="61" t="s">
        <v>28</v>
      </c>
      <c r="AS5" s="61" t="s">
        <v>29</v>
      </c>
      <c r="AT5" s="61" t="s">
        <v>30</v>
      </c>
      <c r="AU5" s="61" t="s">
        <v>31</v>
      </c>
      <c r="AV5" s="61" t="s">
        <v>32</v>
      </c>
      <c r="AW5" s="61" t="s">
        <v>33</v>
      </c>
      <c r="AX5" s="61" t="s">
        <v>36</v>
      </c>
      <c r="AY5" s="61" t="s">
        <v>34</v>
      </c>
      <c r="AZ5" s="61" t="s">
        <v>35</v>
      </c>
      <c r="BA5" s="61"/>
      <c r="BB5" s="63" t="s">
        <v>4</v>
      </c>
      <c r="BC5" s="63" t="s">
        <v>5</v>
      </c>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row>
    <row r="6" spans="1:196" s="5" customFormat="1">
      <c r="A6" s="60" t="s">
        <v>108</v>
      </c>
      <c r="B6" s="60" t="s">
        <v>109</v>
      </c>
      <c r="C6" s="60" t="s">
        <v>2</v>
      </c>
      <c r="D6" s="60">
        <v>140</v>
      </c>
      <c r="E6" s="6">
        <v>22</v>
      </c>
      <c r="F6" s="67">
        <f>SUM(E6*$D6)</f>
        <v>3080</v>
      </c>
      <c r="G6" s="6">
        <v>13</v>
      </c>
      <c r="H6" s="67">
        <f>SUM(G6*$D6)</f>
        <v>1820</v>
      </c>
      <c r="I6" s="6">
        <v>12.5</v>
      </c>
      <c r="J6" s="67">
        <f>SUM(I6*$D6)</f>
        <v>1750</v>
      </c>
      <c r="K6" s="6">
        <v>12</v>
      </c>
      <c r="L6" s="67">
        <f>SUM(K6*$D6)</f>
        <v>1680</v>
      </c>
      <c r="M6" s="6">
        <v>17</v>
      </c>
      <c r="N6" s="67">
        <f>SUM(M6*$D6)</f>
        <v>2380</v>
      </c>
      <c r="O6" s="6"/>
      <c r="P6" s="67">
        <f>SUM(O6*$D6)</f>
        <v>0</v>
      </c>
      <c r="Q6" s="6">
        <v>9</v>
      </c>
      <c r="R6" s="67">
        <f>SUM(Q6*$D6)</f>
        <v>1260</v>
      </c>
      <c r="S6" s="6">
        <v>36.5</v>
      </c>
      <c r="T6" s="67">
        <f>SUM(S6*$D6)</f>
        <v>5110</v>
      </c>
      <c r="U6" s="6">
        <v>36.5</v>
      </c>
      <c r="V6" s="67">
        <f>SUM(U6*$D6)</f>
        <v>5110</v>
      </c>
      <c r="W6" s="6">
        <v>16.5</v>
      </c>
      <c r="X6" s="67">
        <f>SUM(W6*$D6)</f>
        <v>2310</v>
      </c>
      <c r="Y6" s="6">
        <v>35.5</v>
      </c>
      <c r="Z6" s="67">
        <f>SUM(Y6*$D6)</f>
        <v>4970</v>
      </c>
      <c r="AA6" s="6"/>
      <c r="AB6" s="67">
        <f>SUM(AA6*$D6)</f>
        <v>0</v>
      </c>
      <c r="AC6" s="62"/>
      <c r="AD6" s="67">
        <f>SUM(AC6*$D6)</f>
        <v>0</v>
      </c>
      <c r="AE6" s="62"/>
      <c r="AF6" s="67">
        <f>SUM(AE6*$D6)</f>
        <v>0</v>
      </c>
      <c r="AG6" s="62"/>
      <c r="AH6" s="67">
        <f>SUM(AG6*$D6)</f>
        <v>0</v>
      </c>
      <c r="AI6" s="62"/>
      <c r="AJ6" s="67">
        <f>SUM(AI6*$D6)</f>
        <v>0</v>
      </c>
      <c r="AK6" s="62"/>
      <c r="AL6" s="67">
        <f>SUM(AK6*$D6)</f>
        <v>0</v>
      </c>
      <c r="AM6" s="62"/>
      <c r="AN6" s="67">
        <f>SUM(AM6*$D6)</f>
        <v>0</v>
      </c>
      <c r="AO6" s="62"/>
      <c r="AP6" s="67">
        <f>SUM(AO6*$D6)</f>
        <v>0</v>
      </c>
      <c r="AQ6" s="62"/>
      <c r="AR6" s="67">
        <f>SUM(AQ6*$D6)</f>
        <v>0</v>
      </c>
      <c r="AS6" s="62"/>
      <c r="AT6" s="67">
        <f>SUM(AS6*$D6)</f>
        <v>0</v>
      </c>
      <c r="AU6" s="62"/>
      <c r="AV6" s="67">
        <f>SUM(AU6*$D6)</f>
        <v>0</v>
      </c>
      <c r="AW6" s="62"/>
      <c r="AX6" s="67">
        <f>SUM(AW6*$D6)</f>
        <v>0</v>
      </c>
      <c r="AY6" s="62"/>
      <c r="AZ6" s="67">
        <f>SUM(AY6*$D6)</f>
        <v>0</v>
      </c>
      <c r="BA6" s="57"/>
      <c r="BB6" s="64">
        <f>SUM(E6+G6+I6+K6+M6+O6+Q6+S6+U6+W6+Y6+AA6+AC6+AE6+AG6+AI6+AK6+AM6+AO6+AQ6+AS6+AU6+AW6+AY6)</f>
        <v>210.5</v>
      </c>
      <c r="BC6" s="64">
        <f t="shared" ref="BC6:BC36" si="0">ROUND(BB6*D6*2,1)/2</f>
        <v>29470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row>
    <row r="7" spans="1:196" s="5" customFormat="1">
      <c r="A7" s="60"/>
      <c r="B7" s="60"/>
      <c r="C7" s="60" t="s">
        <v>2</v>
      </c>
      <c r="D7" s="60">
        <v>140</v>
      </c>
      <c r="E7" s="6"/>
      <c r="F7" s="67">
        <f t="shared" ref="F7:F36" si="1">SUM(E7*$D7)</f>
        <v>0</v>
      </c>
      <c r="G7" s="6"/>
      <c r="H7" s="67">
        <f t="shared" ref="H7" si="2">SUM(G7*$D7)</f>
        <v>0</v>
      </c>
      <c r="I7" s="6"/>
      <c r="J7" s="67">
        <f t="shared" ref="J7" si="3">SUM(I7*$D7)</f>
        <v>0</v>
      </c>
      <c r="K7" s="6"/>
      <c r="L7" s="67">
        <f t="shared" ref="L7" si="4">SUM(K7*$D7)</f>
        <v>0</v>
      </c>
      <c r="M7" s="6"/>
      <c r="N7" s="67">
        <f t="shared" ref="N7" si="5">SUM(M7*$D7)</f>
        <v>0</v>
      </c>
      <c r="O7" s="6"/>
      <c r="P7" s="67">
        <f t="shared" ref="P7" si="6">SUM(O7*$D7)</f>
        <v>0</v>
      </c>
      <c r="Q7" s="6"/>
      <c r="R7" s="67">
        <f t="shared" ref="R7" si="7">SUM(Q7*$D7)</f>
        <v>0</v>
      </c>
      <c r="S7" s="6"/>
      <c r="T7" s="67">
        <f t="shared" ref="T7" si="8">SUM(S7*$D7)</f>
        <v>0</v>
      </c>
      <c r="U7" s="6"/>
      <c r="V7" s="67">
        <f t="shared" ref="V7" si="9">SUM(U7*$D7)</f>
        <v>0</v>
      </c>
      <c r="W7" s="6"/>
      <c r="X7" s="67">
        <f t="shared" ref="X7" si="10">SUM(W7*$D7)</f>
        <v>0</v>
      </c>
      <c r="Y7" s="6"/>
      <c r="Z7" s="67">
        <f t="shared" ref="Z7" si="11">SUM(Y7*$D7)</f>
        <v>0</v>
      </c>
      <c r="AA7" s="6"/>
      <c r="AB7" s="67">
        <f t="shared" ref="AB7" si="12">SUM(AA7*$D7)</f>
        <v>0</v>
      </c>
      <c r="AC7" s="62"/>
      <c r="AD7" s="67">
        <f t="shared" ref="AD7" si="13">SUM(AC7*$D7)</f>
        <v>0</v>
      </c>
      <c r="AE7" s="62"/>
      <c r="AF7" s="67">
        <f t="shared" ref="AF7" si="14">SUM(AE7*$D7)</f>
        <v>0</v>
      </c>
      <c r="AG7" s="62"/>
      <c r="AH7" s="67">
        <f t="shared" ref="AH7" si="15">SUM(AG7*$D7)</f>
        <v>0</v>
      </c>
      <c r="AI7" s="62"/>
      <c r="AJ7" s="67">
        <f t="shared" ref="AJ7" si="16">SUM(AI7*$D7)</f>
        <v>0</v>
      </c>
      <c r="AK7" s="62"/>
      <c r="AL7" s="67">
        <f t="shared" ref="AL7" si="17">SUM(AK7*$D7)</f>
        <v>0</v>
      </c>
      <c r="AM7" s="62"/>
      <c r="AN7" s="67">
        <f t="shared" ref="AN7" si="18">SUM(AM7*$D7)</f>
        <v>0</v>
      </c>
      <c r="AO7" s="62"/>
      <c r="AP7" s="67">
        <f t="shared" ref="AP7" si="19">SUM(AO7*$D7)</f>
        <v>0</v>
      </c>
      <c r="AQ7" s="62"/>
      <c r="AR7" s="67">
        <f t="shared" ref="AR7" si="20">SUM(AQ7*$D7)</f>
        <v>0</v>
      </c>
      <c r="AS7" s="62"/>
      <c r="AT7" s="67">
        <f t="shared" ref="AT7" si="21">SUM(AS7*$D7)</f>
        <v>0</v>
      </c>
      <c r="AU7" s="62"/>
      <c r="AV7" s="67">
        <f t="shared" ref="AV7" si="22">SUM(AU7*$D7)</f>
        <v>0</v>
      </c>
      <c r="AW7" s="62"/>
      <c r="AX7" s="67">
        <f t="shared" ref="AX7" si="23">SUM(AW7*$D7)</f>
        <v>0</v>
      </c>
      <c r="AY7" s="62"/>
      <c r="AZ7" s="67">
        <f t="shared" ref="AZ7" si="24">SUM(AY7*$D7)</f>
        <v>0</v>
      </c>
      <c r="BA7" s="57"/>
      <c r="BB7" s="64">
        <f t="shared" ref="BB7:BB36" si="25">SUM(E7+G7+I7+K7+M7+O7+Q7+S7+U7+W7+Y7+AA7+AC7+AE7+AG7+AI7+AK7+AM7+AO7+AQ7+AS7+AU7+AW7+AY7)</f>
        <v>0</v>
      </c>
      <c r="BC7" s="64">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row>
    <row r="8" spans="1:196" s="5" customFormat="1">
      <c r="A8" s="60"/>
      <c r="B8" s="60"/>
      <c r="C8" s="60" t="s">
        <v>2</v>
      </c>
      <c r="D8" s="60">
        <v>140</v>
      </c>
      <c r="E8" s="6"/>
      <c r="F8" s="67">
        <f t="shared" si="1"/>
        <v>0</v>
      </c>
      <c r="G8" s="6"/>
      <c r="H8" s="67">
        <f t="shared" ref="H8" si="26">SUM(G8*$D8)</f>
        <v>0</v>
      </c>
      <c r="I8" s="6"/>
      <c r="J8" s="67">
        <f t="shared" ref="J8" si="27">SUM(I8*$D8)</f>
        <v>0</v>
      </c>
      <c r="K8" s="6"/>
      <c r="L8" s="67">
        <f t="shared" ref="L8" si="28">SUM(K8*$D8)</f>
        <v>0</v>
      </c>
      <c r="M8" s="6"/>
      <c r="N8" s="67">
        <f t="shared" ref="N8" si="29">SUM(M8*$D8)</f>
        <v>0</v>
      </c>
      <c r="O8" s="6"/>
      <c r="P8" s="67">
        <f t="shared" ref="P8" si="30">SUM(O8*$D8)</f>
        <v>0</v>
      </c>
      <c r="Q8" s="6"/>
      <c r="R8" s="67">
        <f t="shared" ref="R8" si="31">SUM(Q8*$D8)</f>
        <v>0</v>
      </c>
      <c r="S8" s="6"/>
      <c r="T8" s="67">
        <f t="shared" ref="T8" si="32">SUM(S8*$D8)</f>
        <v>0</v>
      </c>
      <c r="U8" s="6"/>
      <c r="V8" s="67">
        <f t="shared" ref="V8" si="33">SUM(U8*$D8)</f>
        <v>0</v>
      </c>
      <c r="W8" s="6"/>
      <c r="X8" s="67">
        <f t="shared" ref="X8" si="34">SUM(W8*$D8)</f>
        <v>0</v>
      </c>
      <c r="Y8" s="6"/>
      <c r="Z8" s="67">
        <f t="shared" ref="Z8" si="35">SUM(Y8*$D8)</f>
        <v>0</v>
      </c>
      <c r="AA8" s="6"/>
      <c r="AB8" s="67">
        <f t="shared" ref="AB8" si="36">SUM(AA8*$D8)</f>
        <v>0</v>
      </c>
      <c r="AC8" s="62"/>
      <c r="AD8" s="67">
        <f t="shared" ref="AD8" si="37">SUM(AC8*$D8)</f>
        <v>0</v>
      </c>
      <c r="AE8" s="62"/>
      <c r="AF8" s="67">
        <f t="shared" ref="AF8" si="38">SUM(AE8*$D8)</f>
        <v>0</v>
      </c>
      <c r="AG8" s="62"/>
      <c r="AH8" s="67">
        <f t="shared" ref="AH8" si="39">SUM(AG8*$D8)</f>
        <v>0</v>
      </c>
      <c r="AI8" s="62"/>
      <c r="AJ8" s="67">
        <f t="shared" ref="AJ8" si="40">SUM(AI8*$D8)</f>
        <v>0</v>
      </c>
      <c r="AK8" s="62"/>
      <c r="AL8" s="67">
        <f t="shared" ref="AL8" si="41">SUM(AK8*$D8)</f>
        <v>0</v>
      </c>
      <c r="AM8" s="62"/>
      <c r="AN8" s="67">
        <f t="shared" ref="AN8" si="42">SUM(AM8*$D8)</f>
        <v>0</v>
      </c>
      <c r="AO8" s="62"/>
      <c r="AP8" s="67">
        <f t="shared" ref="AP8" si="43">SUM(AO8*$D8)</f>
        <v>0</v>
      </c>
      <c r="AQ8" s="62"/>
      <c r="AR8" s="67">
        <f t="shared" ref="AR8" si="44">SUM(AQ8*$D8)</f>
        <v>0</v>
      </c>
      <c r="AS8" s="62"/>
      <c r="AT8" s="67">
        <f t="shared" ref="AT8" si="45">SUM(AS8*$D8)</f>
        <v>0</v>
      </c>
      <c r="AU8" s="62"/>
      <c r="AV8" s="67">
        <f t="shared" ref="AV8" si="46">SUM(AU8*$D8)</f>
        <v>0</v>
      </c>
      <c r="AW8" s="62"/>
      <c r="AX8" s="67">
        <f t="shared" ref="AX8" si="47">SUM(AW8*$D8)</f>
        <v>0</v>
      </c>
      <c r="AY8" s="62"/>
      <c r="AZ8" s="67">
        <f t="shared" ref="AZ8" si="48">SUM(AY8*$D8)</f>
        <v>0</v>
      </c>
      <c r="BA8" s="57"/>
      <c r="BB8" s="64">
        <f t="shared" si="25"/>
        <v>0</v>
      </c>
      <c r="BC8" s="64">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row>
    <row r="9" spans="1:196" s="5" customFormat="1">
      <c r="A9" s="60"/>
      <c r="B9" s="60"/>
      <c r="C9" s="60" t="s">
        <v>2</v>
      </c>
      <c r="D9" s="60">
        <v>140</v>
      </c>
      <c r="E9" s="6"/>
      <c r="F9" s="67">
        <f t="shared" si="1"/>
        <v>0</v>
      </c>
      <c r="G9" s="6"/>
      <c r="H9" s="67">
        <f t="shared" ref="H9" si="49">SUM(G9*$D9)</f>
        <v>0</v>
      </c>
      <c r="I9" s="6"/>
      <c r="J9" s="67">
        <f t="shared" ref="J9" si="50">SUM(I9*$D9)</f>
        <v>0</v>
      </c>
      <c r="K9" s="6"/>
      <c r="L9" s="67">
        <f t="shared" ref="L9" si="51">SUM(K9*$D9)</f>
        <v>0</v>
      </c>
      <c r="M9" s="6"/>
      <c r="N9" s="67">
        <f t="shared" ref="N9" si="52">SUM(M9*$D9)</f>
        <v>0</v>
      </c>
      <c r="O9" s="6"/>
      <c r="P9" s="67">
        <f t="shared" ref="P9" si="53">SUM(O9*$D9)</f>
        <v>0</v>
      </c>
      <c r="Q9" s="6"/>
      <c r="R9" s="67">
        <f t="shared" ref="R9" si="54">SUM(Q9*$D9)</f>
        <v>0</v>
      </c>
      <c r="S9" s="6"/>
      <c r="T9" s="67">
        <f t="shared" ref="T9" si="55">SUM(S9*$D9)</f>
        <v>0</v>
      </c>
      <c r="U9" s="6"/>
      <c r="V9" s="67">
        <f t="shared" ref="V9" si="56">SUM(U9*$D9)</f>
        <v>0</v>
      </c>
      <c r="W9" s="6"/>
      <c r="X9" s="67">
        <f t="shared" ref="X9" si="57">SUM(W9*$D9)</f>
        <v>0</v>
      </c>
      <c r="Y9" s="6"/>
      <c r="Z9" s="67">
        <f t="shared" ref="Z9" si="58">SUM(Y9*$D9)</f>
        <v>0</v>
      </c>
      <c r="AA9" s="6"/>
      <c r="AB9" s="67">
        <f t="shared" ref="AB9" si="59">SUM(AA9*$D9)</f>
        <v>0</v>
      </c>
      <c r="AC9" s="62"/>
      <c r="AD9" s="67">
        <f t="shared" ref="AD9" si="60">SUM(AC9*$D9)</f>
        <v>0</v>
      </c>
      <c r="AE9" s="62"/>
      <c r="AF9" s="67">
        <f t="shared" ref="AF9" si="61">SUM(AE9*$D9)</f>
        <v>0</v>
      </c>
      <c r="AG9" s="62"/>
      <c r="AH9" s="67">
        <f t="shared" ref="AH9" si="62">SUM(AG9*$D9)</f>
        <v>0</v>
      </c>
      <c r="AI9" s="62"/>
      <c r="AJ9" s="67">
        <f t="shared" ref="AJ9" si="63">SUM(AI9*$D9)</f>
        <v>0</v>
      </c>
      <c r="AK9" s="62"/>
      <c r="AL9" s="67">
        <f t="shared" ref="AL9" si="64">SUM(AK9*$D9)</f>
        <v>0</v>
      </c>
      <c r="AM9" s="62"/>
      <c r="AN9" s="67">
        <f t="shared" ref="AN9" si="65">SUM(AM9*$D9)</f>
        <v>0</v>
      </c>
      <c r="AO9" s="62"/>
      <c r="AP9" s="67">
        <f t="shared" ref="AP9" si="66">SUM(AO9*$D9)</f>
        <v>0</v>
      </c>
      <c r="AQ9" s="62"/>
      <c r="AR9" s="67">
        <f t="shared" ref="AR9" si="67">SUM(AQ9*$D9)</f>
        <v>0</v>
      </c>
      <c r="AS9" s="62"/>
      <c r="AT9" s="67">
        <f t="shared" ref="AT9" si="68">SUM(AS9*$D9)</f>
        <v>0</v>
      </c>
      <c r="AU9" s="62"/>
      <c r="AV9" s="67">
        <f t="shared" ref="AV9" si="69">SUM(AU9*$D9)</f>
        <v>0</v>
      </c>
      <c r="AW9" s="62"/>
      <c r="AX9" s="67">
        <f t="shared" ref="AX9" si="70">SUM(AW9*$D9)</f>
        <v>0</v>
      </c>
      <c r="AY9" s="62"/>
      <c r="AZ9" s="67">
        <f t="shared" ref="AZ9" si="71">SUM(AY9*$D9)</f>
        <v>0</v>
      </c>
      <c r="BA9" s="57"/>
      <c r="BB9" s="64">
        <f t="shared" si="25"/>
        <v>0</v>
      </c>
      <c r="BC9" s="64">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row>
    <row r="10" spans="1:196" s="5" customFormat="1">
      <c r="A10" s="60"/>
      <c r="B10" s="60"/>
      <c r="C10" s="60" t="s">
        <v>2</v>
      </c>
      <c r="D10" s="60">
        <v>140</v>
      </c>
      <c r="E10" s="6"/>
      <c r="F10" s="67">
        <f t="shared" si="1"/>
        <v>0</v>
      </c>
      <c r="G10" s="6"/>
      <c r="H10" s="67">
        <f t="shared" ref="H10" si="72">SUM(G10*$D10)</f>
        <v>0</v>
      </c>
      <c r="I10" s="6"/>
      <c r="J10" s="67">
        <f t="shared" ref="J10" si="73">SUM(I10*$D10)</f>
        <v>0</v>
      </c>
      <c r="K10" s="6"/>
      <c r="L10" s="67">
        <f t="shared" ref="L10" si="74">SUM(K10*$D10)</f>
        <v>0</v>
      </c>
      <c r="M10" s="6"/>
      <c r="N10" s="67">
        <f t="shared" ref="N10" si="75">SUM(M10*$D10)</f>
        <v>0</v>
      </c>
      <c r="O10" s="6"/>
      <c r="P10" s="67">
        <f t="shared" ref="P10" si="76">SUM(O10*$D10)</f>
        <v>0</v>
      </c>
      <c r="Q10" s="6"/>
      <c r="R10" s="67">
        <f t="shared" ref="R10" si="77">SUM(Q10*$D10)</f>
        <v>0</v>
      </c>
      <c r="S10" s="6"/>
      <c r="T10" s="67">
        <f t="shared" ref="T10" si="78">SUM(S10*$D10)</f>
        <v>0</v>
      </c>
      <c r="U10" s="6"/>
      <c r="V10" s="67">
        <f t="shared" ref="V10" si="79">SUM(U10*$D10)</f>
        <v>0</v>
      </c>
      <c r="W10" s="6"/>
      <c r="X10" s="67">
        <f t="shared" ref="X10" si="80">SUM(W10*$D10)</f>
        <v>0</v>
      </c>
      <c r="Y10" s="6"/>
      <c r="Z10" s="67">
        <f t="shared" ref="Z10" si="81">SUM(Y10*$D10)</f>
        <v>0</v>
      </c>
      <c r="AA10" s="6"/>
      <c r="AB10" s="67">
        <f t="shared" ref="AB10" si="82">SUM(AA10*$D10)</f>
        <v>0</v>
      </c>
      <c r="AC10" s="62"/>
      <c r="AD10" s="67">
        <f t="shared" ref="AD10" si="83">SUM(AC10*$D10)</f>
        <v>0</v>
      </c>
      <c r="AE10" s="62"/>
      <c r="AF10" s="67">
        <f t="shared" ref="AF10" si="84">SUM(AE10*$D10)</f>
        <v>0</v>
      </c>
      <c r="AG10" s="62"/>
      <c r="AH10" s="67">
        <f t="shared" ref="AH10" si="85">SUM(AG10*$D10)</f>
        <v>0</v>
      </c>
      <c r="AI10" s="62"/>
      <c r="AJ10" s="67">
        <f t="shared" ref="AJ10" si="86">SUM(AI10*$D10)</f>
        <v>0</v>
      </c>
      <c r="AK10" s="62"/>
      <c r="AL10" s="67">
        <f t="shared" ref="AL10" si="87">SUM(AK10*$D10)</f>
        <v>0</v>
      </c>
      <c r="AM10" s="62"/>
      <c r="AN10" s="67">
        <f t="shared" ref="AN10" si="88">SUM(AM10*$D10)</f>
        <v>0</v>
      </c>
      <c r="AO10" s="62"/>
      <c r="AP10" s="67">
        <f t="shared" ref="AP10" si="89">SUM(AO10*$D10)</f>
        <v>0</v>
      </c>
      <c r="AQ10" s="62"/>
      <c r="AR10" s="67">
        <f t="shared" ref="AR10" si="90">SUM(AQ10*$D10)</f>
        <v>0</v>
      </c>
      <c r="AS10" s="62"/>
      <c r="AT10" s="67">
        <f t="shared" ref="AT10" si="91">SUM(AS10*$D10)</f>
        <v>0</v>
      </c>
      <c r="AU10" s="62"/>
      <c r="AV10" s="67">
        <f t="shared" ref="AV10" si="92">SUM(AU10*$D10)</f>
        <v>0</v>
      </c>
      <c r="AW10" s="62"/>
      <c r="AX10" s="67">
        <f t="shared" ref="AX10" si="93">SUM(AW10*$D10)</f>
        <v>0</v>
      </c>
      <c r="AY10" s="62"/>
      <c r="AZ10" s="67">
        <f t="shared" ref="AZ10" si="94">SUM(AY10*$D10)</f>
        <v>0</v>
      </c>
      <c r="BA10" s="57"/>
      <c r="BB10" s="64">
        <f t="shared" si="25"/>
        <v>0</v>
      </c>
      <c r="BC10" s="64">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row>
    <row r="11" spans="1:196" s="5" customFormat="1">
      <c r="A11" s="60"/>
      <c r="B11" s="60"/>
      <c r="C11" s="60" t="s">
        <v>7</v>
      </c>
      <c r="D11" s="60">
        <v>118</v>
      </c>
      <c r="E11" s="6"/>
      <c r="F11" s="67">
        <f t="shared" si="1"/>
        <v>0</v>
      </c>
      <c r="G11" s="6"/>
      <c r="H11" s="67">
        <f t="shared" ref="H11" si="95">SUM(G11*$D11)</f>
        <v>0</v>
      </c>
      <c r="I11" s="6"/>
      <c r="J11" s="67">
        <f t="shared" ref="J11" si="96">SUM(I11*$D11)</f>
        <v>0</v>
      </c>
      <c r="K11" s="6"/>
      <c r="L11" s="67">
        <f t="shared" ref="L11" si="97">SUM(K11*$D11)</f>
        <v>0</v>
      </c>
      <c r="M11" s="6"/>
      <c r="N11" s="67">
        <f t="shared" ref="N11" si="98">SUM(M11*$D11)</f>
        <v>0</v>
      </c>
      <c r="O11" s="6"/>
      <c r="P11" s="67">
        <f t="shared" ref="P11" si="99">SUM(O11*$D11)</f>
        <v>0</v>
      </c>
      <c r="Q11" s="6"/>
      <c r="R11" s="67">
        <f t="shared" ref="R11" si="100">SUM(Q11*$D11)</f>
        <v>0</v>
      </c>
      <c r="S11" s="6"/>
      <c r="T11" s="67">
        <f t="shared" ref="T11" si="101">SUM(S11*$D11)</f>
        <v>0</v>
      </c>
      <c r="U11" s="6"/>
      <c r="V11" s="67">
        <f t="shared" ref="V11" si="102">SUM(U11*$D11)</f>
        <v>0</v>
      </c>
      <c r="W11" s="6"/>
      <c r="X11" s="67">
        <f t="shared" ref="X11" si="103">SUM(W11*$D11)</f>
        <v>0</v>
      </c>
      <c r="Y11" s="6"/>
      <c r="Z11" s="67">
        <f t="shared" ref="Z11" si="104">SUM(Y11*$D11)</f>
        <v>0</v>
      </c>
      <c r="AA11" s="6"/>
      <c r="AB11" s="67">
        <f t="shared" ref="AB11" si="105">SUM(AA11*$D11)</f>
        <v>0</v>
      </c>
      <c r="AC11" s="62"/>
      <c r="AD11" s="67">
        <f t="shared" ref="AD11" si="106">SUM(AC11*$D11)</f>
        <v>0</v>
      </c>
      <c r="AE11" s="62"/>
      <c r="AF11" s="67">
        <f t="shared" ref="AF11" si="107">SUM(AE11*$D11)</f>
        <v>0</v>
      </c>
      <c r="AG11" s="62"/>
      <c r="AH11" s="67">
        <f t="shared" ref="AH11" si="108">SUM(AG11*$D11)</f>
        <v>0</v>
      </c>
      <c r="AI11" s="62"/>
      <c r="AJ11" s="67">
        <f t="shared" ref="AJ11" si="109">SUM(AI11*$D11)</f>
        <v>0</v>
      </c>
      <c r="AK11" s="62"/>
      <c r="AL11" s="67">
        <f t="shared" ref="AL11" si="110">SUM(AK11*$D11)</f>
        <v>0</v>
      </c>
      <c r="AM11" s="62"/>
      <c r="AN11" s="67">
        <f t="shared" ref="AN11" si="111">SUM(AM11*$D11)</f>
        <v>0</v>
      </c>
      <c r="AO11" s="62"/>
      <c r="AP11" s="67">
        <f t="shared" ref="AP11" si="112">SUM(AO11*$D11)</f>
        <v>0</v>
      </c>
      <c r="AQ11" s="62"/>
      <c r="AR11" s="67">
        <f t="shared" ref="AR11" si="113">SUM(AQ11*$D11)</f>
        <v>0</v>
      </c>
      <c r="AS11" s="62"/>
      <c r="AT11" s="67">
        <f t="shared" ref="AT11" si="114">SUM(AS11*$D11)</f>
        <v>0</v>
      </c>
      <c r="AU11" s="62"/>
      <c r="AV11" s="67">
        <f t="shared" ref="AV11" si="115">SUM(AU11*$D11)</f>
        <v>0</v>
      </c>
      <c r="AW11" s="62"/>
      <c r="AX11" s="67">
        <f t="shared" ref="AX11" si="116">SUM(AW11*$D11)</f>
        <v>0</v>
      </c>
      <c r="AY11" s="62"/>
      <c r="AZ11" s="67">
        <f t="shared" ref="AZ11" si="117">SUM(AY11*$D11)</f>
        <v>0</v>
      </c>
      <c r="BA11" s="57"/>
      <c r="BB11" s="64">
        <f t="shared" si="25"/>
        <v>0</v>
      </c>
      <c r="BC11" s="64">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row>
    <row r="12" spans="1:196" s="5" customFormat="1">
      <c r="A12" s="60"/>
      <c r="B12" s="60"/>
      <c r="C12" s="60" t="s">
        <v>7</v>
      </c>
      <c r="D12" s="60">
        <v>118</v>
      </c>
      <c r="E12" s="6"/>
      <c r="F12" s="67">
        <f t="shared" si="1"/>
        <v>0</v>
      </c>
      <c r="G12" s="6"/>
      <c r="H12" s="67">
        <f t="shared" ref="H12" si="118">SUM(G12*$D12)</f>
        <v>0</v>
      </c>
      <c r="I12" s="6"/>
      <c r="J12" s="67">
        <f t="shared" ref="J12" si="119">SUM(I12*$D12)</f>
        <v>0</v>
      </c>
      <c r="K12" s="6"/>
      <c r="L12" s="67">
        <f t="shared" ref="L12" si="120">SUM(K12*$D12)</f>
        <v>0</v>
      </c>
      <c r="M12" s="6"/>
      <c r="N12" s="67">
        <f t="shared" ref="N12" si="121">SUM(M12*$D12)</f>
        <v>0</v>
      </c>
      <c r="O12" s="6"/>
      <c r="P12" s="67">
        <f t="shared" ref="P12" si="122">SUM(O12*$D12)</f>
        <v>0</v>
      </c>
      <c r="Q12" s="6"/>
      <c r="R12" s="67">
        <f t="shared" ref="R12" si="123">SUM(Q12*$D12)</f>
        <v>0</v>
      </c>
      <c r="S12" s="6"/>
      <c r="T12" s="67">
        <f t="shared" ref="T12" si="124">SUM(S12*$D12)</f>
        <v>0</v>
      </c>
      <c r="U12" s="6"/>
      <c r="V12" s="67">
        <f t="shared" ref="V12" si="125">SUM(U12*$D12)</f>
        <v>0</v>
      </c>
      <c r="W12" s="6"/>
      <c r="X12" s="67">
        <f t="shared" ref="X12" si="126">SUM(W12*$D12)</f>
        <v>0</v>
      </c>
      <c r="Y12" s="6"/>
      <c r="Z12" s="67">
        <f t="shared" ref="Z12" si="127">SUM(Y12*$D12)</f>
        <v>0</v>
      </c>
      <c r="AA12" s="6"/>
      <c r="AB12" s="67">
        <f t="shared" ref="AB12" si="128">SUM(AA12*$D12)</f>
        <v>0</v>
      </c>
      <c r="AC12" s="62"/>
      <c r="AD12" s="67">
        <f t="shared" ref="AD12" si="129">SUM(AC12*$D12)</f>
        <v>0</v>
      </c>
      <c r="AE12" s="62"/>
      <c r="AF12" s="67">
        <f t="shared" ref="AF12" si="130">SUM(AE12*$D12)</f>
        <v>0</v>
      </c>
      <c r="AG12" s="62"/>
      <c r="AH12" s="67">
        <f t="shared" ref="AH12" si="131">SUM(AG12*$D12)</f>
        <v>0</v>
      </c>
      <c r="AI12" s="62"/>
      <c r="AJ12" s="67">
        <f t="shared" ref="AJ12" si="132">SUM(AI12*$D12)</f>
        <v>0</v>
      </c>
      <c r="AK12" s="62"/>
      <c r="AL12" s="67">
        <f t="shared" ref="AL12" si="133">SUM(AK12*$D12)</f>
        <v>0</v>
      </c>
      <c r="AM12" s="62"/>
      <c r="AN12" s="67">
        <f t="shared" ref="AN12" si="134">SUM(AM12*$D12)</f>
        <v>0</v>
      </c>
      <c r="AO12" s="62"/>
      <c r="AP12" s="67">
        <f t="shared" ref="AP12" si="135">SUM(AO12*$D12)</f>
        <v>0</v>
      </c>
      <c r="AQ12" s="62"/>
      <c r="AR12" s="67">
        <f t="shared" ref="AR12" si="136">SUM(AQ12*$D12)</f>
        <v>0</v>
      </c>
      <c r="AS12" s="62"/>
      <c r="AT12" s="67">
        <f t="shared" ref="AT12" si="137">SUM(AS12*$D12)</f>
        <v>0</v>
      </c>
      <c r="AU12" s="62"/>
      <c r="AV12" s="67">
        <f t="shared" ref="AV12" si="138">SUM(AU12*$D12)</f>
        <v>0</v>
      </c>
      <c r="AW12" s="62"/>
      <c r="AX12" s="67">
        <f t="shared" ref="AX12" si="139">SUM(AW12*$D12)</f>
        <v>0</v>
      </c>
      <c r="AY12" s="62"/>
      <c r="AZ12" s="67">
        <f t="shared" ref="AZ12" si="140">SUM(AY12*$D12)</f>
        <v>0</v>
      </c>
      <c r="BA12" s="57"/>
      <c r="BB12" s="64">
        <f t="shared" si="25"/>
        <v>0</v>
      </c>
      <c r="BC12" s="64">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row>
    <row r="13" spans="1:196" s="5" customFormat="1">
      <c r="A13" s="60"/>
      <c r="B13" s="60"/>
      <c r="C13" s="60" t="s">
        <v>7</v>
      </c>
      <c r="D13" s="60">
        <v>118</v>
      </c>
      <c r="E13" s="6"/>
      <c r="F13" s="67">
        <f t="shared" si="1"/>
        <v>0</v>
      </c>
      <c r="G13" s="6"/>
      <c r="H13" s="67">
        <f t="shared" ref="H13" si="141">SUM(G13*$D13)</f>
        <v>0</v>
      </c>
      <c r="I13" s="6"/>
      <c r="J13" s="67">
        <f t="shared" ref="J13" si="142">SUM(I13*$D13)</f>
        <v>0</v>
      </c>
      <c r="K13" s="6"/>
      <c r="L13" s="67">
        <f t="shared" ref="L13" si="143">SUM(K13*$D13)</f>
        <v>0</v>
      </c>
      <c r="M13" s="6"/>
      <c r="N13" s="67">
        <f t="shared" ref="N13" si="144">SUM(M13*$D13)</f>
        <v>0</v>
      </c>
      <c r="O13" s="6"/>
      <c r="P13" s="67">
        <f t="shared" ref="P13" si="145">SUM(O13*$D13)</f>
        <v>0</v>
      </c>
      <c r="Q13" s="6"/>
      <c r="R13" s="67">
        <f t="shared" ref="R13" si="146">SUM(Q13*$D13)</f>
        <v>0</v>
      </c>
      <c r="S13" s="6"/>
      <c r="T13" s="67">
        <f t="shared" ref="T13" si="147">SUM(S13*$D13)</f>
        <v>0</v>
      </c>
      <c r="U13" s="6"/>
      <c r="V13" s="67">
        <f t="shared" ref="V13" si="148">SUM(U13*$D13)</f>
        <v>0</v>
      </c>
      <c r="W13" s="6"/>
      <c r="X13" s="67">
        <f t="shared" ref="X13" si="149">SUM(W13*$D13)</f>
        <v>0</v>
      </c>
      <c r="Y13" s="6"/>
      <c r="Z13" s="67">
        <f t="shared" ref="Z13" si="150">SUM(Y13*$D13)</f>
        <v>0</v>
      </c>
      <c r="AA13" s="6"/>
      <c r="AB13" s="67">
        <f t="shared" ref="AB13" si="151">SUM(AA13*$D13)</f>
        <v>0</v>
      </c>
      <c r="AC13" s="62"/>
      <c r="AD13" s="67">
        <f t="shared" ref="AD13" si="152">SUM(AC13*$D13)</f>
        <v>0</v>
      </c>
      <c r="AE13" s="62"/>
      <c r="AF13" s="67">
        <f t="shared" ref="AF13" si="153">SUM(AE13*$D13)</f>
        <v>0</v>
      </c>
      <c r="AG13" s="62"/>
      <c r="AH13" s="67">
        <f t="shared" ref="AH13" si="154">SUM(AG13*$D13)</f>
        <v>0</v>
      </c>
      <c r="AI13" s="62"/>
      <c r="AJ13" s="67">
        <f t="shared" ref="AJ13" si="155">SUM(AI13*$D13)</f>
        <v>0</v>
      </c>
      <c r="AK13" s="62"/>
      <c r="AL13" s="67">
        <f t="shared" ref="AL13" si="156">SUM(AK13*$D13)</f>
        <v>0</v>
      </c>
      <c r="AM13" s="62"/>
      <c r="AN13" s="67">
        <f t="shared" ref="AN13" si="157">SUM(AM13*$D13)</f>
        <v>0</v>
      </c>
      <c r="AO13" s="62"/>
      <c r="AP13" s="67">
        <f t="shared" ref="AP13" si="158">SUM(AO13*$D13)</f>
        <v>0</v>
      </c>
      <c r="AQ13" s="62"/>
      <c r="AR13" s="67">
        <f t="shared" ref="AR13" si="159">SUM(AQ13*$D13)</f>
        <v>0</v>
      </c>
      <c r="AS13" s="62"/>
      <c r="AT13" s="67">
        <f t="shared" ref="AT13" si="160">SUM(AS13*$D13)</f>
        <v>0</v>
      </c>
      <c r="AU13" s="62"/>
      <c r="AV13" s="67">
        <f t="shared" ref="AV13" si="161">SUM(AU13*$D13)</f>
        <v>0</v>
      </c>
      <c r="AW13" s="62"/>
      <c r="AX13" s="67">
        <f t="shared" ref="AX13" si="162">SUM(AW13*$D13)</f>
        <v>0</v>
      </c>
      <c r="AY13" s="62"/>
      <c r="AZ13" s="67">
        <f t="shared" ref="AZ13" si="163">SUM(AY13*$D13)</f>
        <v>0</v>
      </c>
      <c r="BA13" s="57"/>
      <c r="BB13" s="64">
        <f t="shared" si="25"/>
        <v>0</v>
      </c>
      <c r="BC13" s="64">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row>
    <row r="14" spans="1:196" s="5" customFormat="1">
      <c r="A14" s="60"/>
      <c r="B14" s="60"/>
      <c r="C14" s="60" t="s">
        <v>7</v>
      </c>
      <c r="D14" s="60">
        <v>118</v>
      </c>
      <c r="E14" s="6"/>
      <c r="F14" s="67">
        <f t="shared" si="1"/>
        <v>0</v>
      </c>
      <c r="G14" s="6"/>
      <c r="H14" s="67">
        <f t="shared" ref="H14" si="164">SUM(G14*$D14)</f>
        <v>0</v>
      </c>
      <c r="I14" s="6"/>
      <c r="J14" s="67">
        <f t="shared" ref="J14" si="165">SUM(I14*$D14)</f>
        <v>0</v>
      </c>
      <c r="K14" s="6"/>
      <c r="L14" s="67">
        <f t="shared" ref="L14" si="166">SUM(K14*$D14)</f>
        <v>0</v>
      </c>
      <c r="M14" s="6"/>
      <c r="N14" s="67">
        <f t="shared" ref="N14" si="167">SUM(M14*$D14)</f>
        <v>0</v>
      </c>
      <c r="O14" s="6"/>
      <c r="P14" s="67">
        <f t="shared" ref="P14" si="168">SUM(O14*$D14)</f>
        <v>0</v>
      </c>
      <c r="Q14" s="6"/>
      <c r="R14" s="67">
        <f t="shared" ref="R14" si="169">SUM(Q14*$D14)</f>
        <v>0</v>
      </c>
      <c r="S14" s="6"/>
      <c r="T14" s="67">
        <f t="shared" ref="T14" si="170">SUM(S14*$D14)</f>
        <v>0</v>
      </c>
      <c r="U14" s="6"/>
      <c r="V14" s="67">
        <f t="shared" ref="V14" si="171">SUM(U14*$D14)</f>
        <v>0</v>
      </c>
      <c r="W14" s="6"/>
      <c r="X14" s="67">
        <f t="shared" ref="X14" si="172">SUM(W14*$D14)</f>
        <v>0</v>
      </c>
      <c r="Y14" s="6"/>
      <c r="Z14" s="67">
        <f t="shared" ref="Z14" si="173">SUM(Y14*$D14)</f>
        <v>0</v>
      </c>
      <c r="AA14" s="6"/>
      <c r="AB14" s="67">
        <f t="shared" ref="AB14" si="174">SUM(AA14*$D14)</f>
        <v>0</v>
      </c>
      <c r="AC14" s="62"/>
      <c r="AD14" s="67">
        <f t="shared" ref="AD14" si="175">SUM(AC14*$D14)</f>
        <v>0</v>
      </c>
      <c r="AE14" s="62"/>
      <c r="AF14" s="67">
        <f t="shared" ref="AF14" si="176">SUM(AE14*$D14)</f>
        <v>0</v>
      </c>
      <c r="AG14" s="62"/>
      <c r="AH14" s="67">
        <f t="shared" ref="AH14" si="177">SUM(AG14*$D14)</f>
        <v>0</v>
      </c>
      <c r="AI14" s="62"/>
      <c r="AJ14" s="67">
        <f t="shared" ref="AJ14" si="178">SUM(AI14*$D14)</f>
        <v>0</v>
      </c>
      <c r="AK14" s="62"/>
      <c r="AL14" s="67">
        <f t="shared" ref="AL14" si="179">SUM(AK14*$D14)</f>
        <v>0</v>
      </c>
      <c r="AM14" s="62"/>
      <c r="AN14" s="67">
        <f t="shared" ref="AN14" si="180">SUM(AM14*$D14)</f>
        <v>0</v>
      </c>
      <c r="AO14" s="62"/>
      <c r="AP14" s="67">
        <f t="shared" ref="AP14" si="181">SUM(AO14*$D14)</f>
        <v>0</v>
      </c>
      <c r="AQ14" s="62"/>
      <c r="AR14" s="67">
        <f t="shared" ref="AR14" si="182">SUM(AQ14*$D14)</f>
        <v>0</v>
      </c>
      <c r="AS14" s="62"/>
      <c r="AT14" s="67">
        <f t="shared" ref="AT14" si="183">SUM(AS14*$D14)</f>
        <v>0</v>
      </c>
      <c r="AU14" s="62"/>
      <c r="AV14" s="67">
        <f t="shared" ref="AV14" si="184">SUM(AU14*$D14)</f>
        <v>0</v>
      </c>
      <c r="AW14" s="62"/>
      <c r="AX14" s="67">
        <f t="shared" ref="AX14" si="185">SUM(AW14*$D14)</f>
        <v>0</v>
      </c>
      <c r="AY14" s="62"/>
      <c r="AZ14" s="67">
        <f t="shared" ref="AZ14" si="186">SUM(AY14*$D14)</f>
        <v>0</v>
      </c>
      <c r="BA14" s="57"/>
      <c r="BB14" s="64">
        <f t="shared" si="25"/>
        <v>0</v>
      </c>
      <c r="BC14" s="64">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row>
    <row r="15" spans="1:196" s="5" customFormat="1">
      <c r="A15" s="60" t="s">
        <v>107</v>
      </c>
      <c r="B15" s="60" t="s">
        <v>104</v>
      </c>
      <c r="C15" s="60" t="s">
        <v>3</v>
      </c>
      <c r="D15" s="60">
        <v>100</v>
      </c>
      <c r="E15" s="6"/>
      <c r="F15" s="67">
        <f t="shared" si="1"/>
        <v>0</v>
      </c>
      <c r="G15" s="6">
        <v>0.5</v>
      </c>
      <c r="H15" s="67">
        <f t="shared" ref="H15" si="187">SUM(G15*$D15)</f>
        <v>50</v>
      </c>
      <c r="I15" s="6">
        <v>10.25</v>
      </c>
      <c r="J15" s="67">
        <f t="shared" ref="J15" si="188">SUM(I15*$D15)</f>
        <v>1025</v>
      </c>
      <c r="K15" s="6">
        <v>6.25</v>
      </c>
      <c r="L15" s="67">
        <f t="shared" ref="L15" si="189">SUM(K15*$D15)</f>
        <v>625</v>
      </c>
      <c r="M15" s="6">
        <v>18.5</v>
      </c>
      <c r="N15" s="67">
        <f t="shared" ref="N15" si="190">SUM(M15*$D15)</f>
        <v>1850</v>
      </c>
      <c r="O15" s="6"/>
      <c r="P15" s="67">
        <f t="shared" ref="P15" si="191">SUM(O15*$D15)</f>
        <v>0</v>
      </c>
      <c r="Q15" s="6">
        <v>43.25</v>
      </c>
      <c r="R15" s="67">
        <f t="shared" ref="R15" si="192">SUM(Q15*$D15)</f>
        <v>4325</v>
      </c>
      <c r="S15" s="6">
        <v>21.25</v>
      </c>
      <c r="T15" s="67">
        <f t="shared" ref="T15" si="193">SUM(S15*$D15)</f>
        <v>2125</v>
      </c>
      <c r="U15" s="6">
        <v>8.5</v>
      </c>
      <c r="V15" s="67">
        <f t="shared" ref="V15" si="194">SUM(U15*$D15)</f>
        <v>850</v>
      </c>
      <c r="W15" s="6">
        <v>31.25</v>
      </c>
      <c r="X15" s="67">
        <f t="shared" ref="X15" si="195">SUM(W15*$D15)</f>
        <v>3125</v>
      </c>
      <c r="Y15" s="6">
        <v>30.5</v>
      </c>
      <c r="Z15" s="67">
        <f t="shared" ref="Z15" si="196">SUM(Y15*$D15)</f>
        <v>3050</v>
      </c>
      <c r="AA15" s="6"/>
      <c r="AB15" s="67">
        <f t="shared" ref="AB15" si="197">SUM(AA15*$D15)</f>
        <v>0</v>
      </c>
      <c r="AC15" s="62"/>
      <c r="AD15" s="67">
        <f t="shared" ref="AD15" si="198">SUM(AC15*$D15)</f>
        <v>0</v>
      </c>
      <c r="AE15" s="62"/>
      <c r="AF15" s="67">
        <f t="shared" ref="AF15" si="199">SUM(AE15*$D15)</f>
        <v>0</v>
      </c>
      <c r="AG15" s="62"/>
      <c r="AH15" s="67">
        <f t="shared" ref="AH15" si="200">SUM(AG15*$D15)</f>
        <v>0</v>
      </c>
      <c r="AI15" s="62"/>
      <c r="AJ15" s="67">
        <f t="shared" ref="AJ15" si="201">SUM(AI15*$D15)</f>
        <v>0</v>
      </c>
      <c r="AK15" s="62"/>
      <c r="AL15" s="67">
        <f t="shared" ref="AL15" si="202">SUM(AK15*$D15)</f>
        <v>0</v>
      </c>
      <c r="AM15" s="62"/>
      <c r="AN15" s="67">
        <f t="shared" ref="AN15" si="203">SUM(AM15*$D15)</f>
        <v>0</v>
      </c>
      <c r="AO15" s="62"/>
      <c r="AP15" s="67">
        <f t="shared" ref="AP15" si="204">SUM(AO15*$D15)</f>
        <v>0</v>
      </c>
      <c r="AQ15" s="62"/>
      <c r="AR15" s="67">
        <f t="shared" ref="AR15" si="205">SUM(AQ15*$D15)</f>
        <v>0</v>
      </c>
      <c r="AS15" s="62"/>
      <c r="AT15" s="67">
        <f t="shared" ref="AT15" si="206">SUM(AS15*$D15)</f>
        <v>0</v>
      </c>
      <c r="AU15" s="62"/>
      <c r="AV15" s="67">
        <f t="shared" ref="AV15" si="207">SUM(AU15*$D15)</f>
        <v>0</v>
      </c>
      <c r="AW15" s="62"/>
      <c r="AX15" s="67">
        <f t="shared" ref="AX15" si="208">SUM(AW15*$D15)</f>
        <v>0</v>
      </c>
      <c r="AY15" s="62"/>
      <c r="AZ15" s="67">
        <f t="shared" ref="AZ15" si="209">SUM(AY15*$D15)</f>
        <v>0</v>
      </c>
      <c r="BA15" s="57"/>
      <c r="BB15" s="64">
        <f t="shared" si="25"/>
        <v>170.25</v>
      </c>
      <c r="BC15" s="64">
        <f t="shared" si="0"/>
        <v>17025</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row>
    <row r="16" spans="1:196" s="5" customFormat="1">
      <c r="A16" s="60" t="s">
        <v>110</v>
      </c>
      <c r="B16" s="60" t="s">
        <v>111</v>
      </c>
      <c r="C16" s="60" t="s">
        <v>3</v>
      </c>
      <c r="D16" s="60">
        <v>100</v>
      </c>
      <c r="E16" s="6"/>
      <c r="F16" s="67">
        <f t="shared" si="1"/>
        <v>0</v>
      </c>
      <c r="G16" s="6">
        <v>5.75</v>
      </c>
      <c r="H16" s="67">
        <f t="shared" ref="H16" si="210">SUM(G16*$D16)</f>
        <v>575</v>
      </c>
      <c r="I16" s="6">
        <v>2.5</v>
      </c>
      <c r="J16" s="67">
        <f t="shared" ref="J16" si="211">SUM(I16*$D16)</f>
        <v>250</v>
      </c>
      <c r="K16" s="6">
        <v>1.5</v>
      </c>
      <c r="L16" s="67">
        <f t="shared" ref="L16" si="212">SUM(K16*$D16)</f>
        <v>150</v>
      </c>
      <c r="M16" s="6">
        <v>5</v>
      </c>
      <c r="N16" s="67">
        <f t="shared" ref="N16" si="213">SUM(M16*$D16)</f>
        <v>500</v>
      </c>
      <c r="O16" s="6"/>
      <c r="P16" s="67">
        <f t="shared" ref="P16" si="214">SUM(O16*$D16)</f>
        <v>0</v>
      </c>
      <c r="Q16" s="6">
        <v>1.5</v>
      </c>
      <c r="R16" s="67">
        <f t="shared" ref="R16" si="215">SUM(Q16*$D16)</f>
        <v>150</v>
      </c>
      <c r="S16" s="6">
        <v>3.25</v>
      </c>
      <c r="T16" s="67">
        <f t="shared" ref="T16" si="216">SUM(S16*$D16)</f>
        <v>325</v>
      </c>
      <c r="U16" s="6">
        <v>7.75</v>
      </c>
      <c r="V16" s="67">
        <f t="shared" ref="V16" si="217">SUM(U16*$D16)</f>
        <v>775</v>
      </c>
      <c r="W16" s="6">
        <v>6.5</v>
      </c>
      <c r="X16" s="67">
        <f t="shared" ref="X16" si="218">SUM(W16*$D16)</f>
        <v>650</v>
      </c>
      <c r="Y16" s="6">
        <v>20</v>
      </c>
      <c r="Z16" s="67">
        <f t="shared" ref="Z16" si="219">SUM(Y16*$D16)</f>
        <v>2000</v>
      </c>
      <c r="AA16" s="6"/>
      <c r="AB16" s="67">
        <f t="shared" ref="AB16" si="220">SUM(AA16*$D16)</f>
        <v>0</v>
      </c>
      <c r="AC16" s="62"/>
      <c r="AD16" s="67">
        <f t="shared" ref="AD16" si="221">SUM(AC16*$D16)</f>
        <v>0</v>
      </c>
      <c r="AE16" s="62"/>
      <c r="AF16" s="67">
        <f t="shared" ref="AF16" si="222">SUM(AE16*$D16)</f>
        <v>0</v>
      </c>
      <c r="AG16" s="62"/>
      <c r="AH16" s="67">
        <f t="shared" ref="AH16" si="223">SUM(AG16*$D16)</f>
        <v>0</v>
      </c>
      <c r="AI16" s="62"/>
      <c r="AJ16" s="67">
        <f t="shared" ref="AJ16" si="224">SUM(AI16*$D16)</f>
        <v>0</v>
      </c>
      <c r="AK16" s="62"/>
      <c r="AL16" s="67">
        <f t="shared" ref="AL16" si="225">SUM(AK16*$D16)</f>
        <v>0</v>
      </c>
      <c r="AM16" s="62"/>
      <c r="AN16" s="67">
        <f t="shared" ref="AN16" si="226">SUM(AM16*$D16)</f>
        <v>0</v>
      </c>
      <c r="AO16" s="62"/>
      <c r="AP16" s="67">
        <f t="shared" ref="AP16" si="227">SUM(AO16*$D16)</f>
        <v>0</v>
      </c>
      <c r="AQ16" s="62"/>
      <c r="AR16" s="67">
        <f t="shared" ref="AR16" si="228">SUM(AQ16*$D16)</f>
        <v>0</v>
      </c>
      <c r="AS16" s="62"/>
      <c r="AT16" s="67">
        <f t="shared" ref="AT16" si="229">SUM(AS16*$D16)</f>
        <v>0</v>
      </c>
      <c r="AU16" s="62"/>
      <c r="AV16" s="67">
        <f t="shared" ref="AV16" si="230">SUM(AU16*$D16)</f>
        <v>0</v>
      </c>
      <c r="AW16" s="62"/>
      <c r="AX16" s="67">
        <f t="shared" ref="AX16" si="231">SUM(AW16*$D16)</f>
        <v>0</v>
      </c>
      <c r="AY16" s="62"/>
      <c r="AZ16" s="67">
        <f t="shared" ref="AZ16" si="232">SUM(AY16*$D16)</f>
        <v>0</v>
      </c>
      <c r="BA16" s="57"/>
      <c r="BB16" s="64">
        <f t="shared" si="25"/>
        <v>53.75</v>
      </c>
      <c r="BC16" s="64">
        <f t="shared" si="0"/>
        <v>5375</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row>
    <row r="17" spans="1:196" s="5" customFormat="1">
      <c r="A17" s="60" t="s">
        <v>105</v>
      </c>
      <c r="B17" s="60" t="s">
        <v>106</v>
      </c>
      <c r="C17" s="60" t="s">
        <v>3</v>
      </c>
      <c r="D17" s="60">
        <v>100</v>
      </c>
      <c r="E17" s="6"/>
      <c r="F17" s="67">
        <f t="shared" si="1"/>
        <v>0</v>
      </c>
      <c r="G17" s="6"/>
      <c r="H17" s="67">
        <f t="shared" ref="H17" si="233">SUM(G17*$D17)</f>
        <v>0</v>
      </c>
      <c r="I17" s="6"/>
      <c r="J17" s="67">
        <f t="shared" ref="J17" si="234">SUM(I17*$D17)</f>
        <v>0</v>
      </c>
      <c r="K17" s="6"/>
      <c r="L17" s="67">
        <f t="shared" ref="L17" si="235">SUM(K17*$D17)</f>
        <v>0</v>
      </c>
      <c r="M17" s="6"/>
      <c r="N17" s="67">
        <f t="shared" ref="N17" si="236">SUM(M17*$D17)</f>
        <v>0</v>
      </c>
      <c r="O17" s="6"/>
      <c r="P17" s="67">
        <f t="shared" ref="P17" si="237">SUM(O17*$D17)</f>
        <v>0</v>
      </c>
      <c r="Q17" s="6"/>
      <c r="R17" s="67">
        <f t="shared" ref="R17" si="238">SUM(Q17*$D17)</f>
        <v>0</v>
      </c>
      <c r="S17" s="6"/>
      <c r="T17" s="67">
        <f t="shared" ref="T17" si="239">SUM(S17*$D17)</f>
        <v>0</v>
      </c>
      <c r="U17" s="6"/>
      <c r="V17" s="67">
        <f t="shared" ref="V17" si="240">SUM(U17*$D17)</f>
        <v>0</v>
      </c>
      <c r="W17" s="6"/>
      <c r="X17" s="67">
        <f t="shared" ref="X17" si="241">SUM(W17*$D17)</f>
        <v>0</v>
      </c>
      <c r="Y17" s="6"/>
      <c r="Z17" s="67">
        <f t="shared" ref="Z17" si="242">SUM(Y17*$D17)</f>
        <v>0</v>
      </c>
      <c r="AA17" s="6"/>
      <c r="AB17" s="67">
        <f t="shared" ref="AB17" si="243">SUM(AA17*$D17)</f>
        <v>0</v>
      </c>
      <c r="AC17" s="62"/>
      <c r="AD17" s="67">
        <f t="shared" ref="AD17" si="244">SUM(AC17*$D17)</f>
        <v>0</v>
      </c>
      <c r="AE17" s="62"/>
      <c r="AF17" s="67">
        <f t="shared" ref="AF17" si="245">SUM(AE17*$D17)</f>
        <v>0</v>
      </c>
      <c r="AG17" s="62"/>
      <c r="AH17" s="67">
        <f t="shared" ref="AH17" si="246">SUM(AG17*$D17)</f>
        <v>0</v>
      </c>
      <c r="AI17" s="62"/>
      <c r="AJ17" s="67">
        <f t="shared" ref="AJ17" si="247">SUM(AI17*$D17)</f>
        <v>0</v>
      </c>
      <c r="AK17" s="62"/>
      <c r="AL17" s="67">
        <f t="shared" ref="AL17" si="248">SUM(AK17*$D17)</f>
        <v>0</v>
      </c>
      <c r="AM17" s="62"/>
      <c r="AN17" s="67">
        <f t="shared" ref="AN17" si="249">SUM(AM17*$D17)</f>
        <v>0</v>
      </c>
      <c r="AO17" s="62"/>
      <c r="AP17" s="67">
        <f t="shared" ref="AP17" si="250">SUM(AO17*$D17)</f>
        <v>0</v>
      </c>
      <c r="AQ17" s="62"/>
      <c r="AR17" s="67">
        <f t="shared" ref="AR17" si="251">SUM(AQ17*$D17)</f>
        <v>0</v>
      </c>
      <c r="AS17" s="62"/>
      <c r="AT17" s="67">
        <f t="shared" ref="AT17" si="252">SUM(AS17*$D17)</f>
        <v>0</v>
      </c>
      <c r="AU17" s="62"/>
      <c r="AV17" s="67">
        <f t="shared" ref="AV17" si="253">SUM(AU17*$D17)</f>
        <v>0</v>
      </c>
      <c r="AW17" s="62"/>
      <c r="AX17" s="67">
        <f t="shared" ref="AX17" si="254">SUM(AW17*$D17)</f>
        <v>0</v>
      </c>
      <c r="AY17" s="62"/>
      <c r="AZ17" s="67">
        <f t="shared" ref="AZ17" si="255">SUM(AY17*$D17)</f>
        <v>0</v>
      </c>
      <c r="BA17" s="57"/>
      <c r="BB17" s="64">
        <f t="shared" si="25"/>
        <v>0</v>
      </c>
      <c r="BC17" s="64">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row>
    <row r="18" spans="1:196" s="5" customFormat="1">
      <c r="A18" s="60"/>
      <c r="B18" s="60"/>
      <c r="C18" s="60" t="s">
        <v>3</v>
      </c>
      <c r="D18" s="60">
        <v>100</v>
      </c>
      <c r="E18" s="6"/>
      <c r="F18" s="67">
        <f t="shared" si="1"/>
        <v>0</v>
      </c>
      <c r="G18" s="6"/>
      <c r="H18" s="67">
        <f t="shared" ref="H18" si="256">SUM(G18*$D18)</f>
        <v>0</v>
      </c>
      <c r="I18" s="6"/>
      <c r="J18" s="67">
        <f t="shared" ref="J18" si="257">SUM(I18*$D18)</f>
        <v>0</v>
      </c>
      <c r="K18" s="6"/>
      <c r="L18" s="67">
        <f t="shared" ref="L18" si="258">SUM(K18*$D18)</f>
        <v>0</v>
      </c>
      <c r="M18" s="6"/>
      <c r="N18" s="67">
        <f t="shared" ref="N18" si="259">SUM(M18*$D18)</f>
        <v>0</v>
      </c>
      <c r="O18" s="6"/>
      <c r="P18" s="67">
        <f t="shared" ref="P18" si="260">SUM(O18*$D18)</f>
        <v>0</v>
      </c>
      <c r="Q18" s="6"/>
      <c r="R18" s="67">
        <f t="shared" ref="R18" si="261">SUM(Q18*$D18)</f>
        <v>0</v>
      </c>
      <c r="S18" s="6"/>
      <c r="T18" s="67">
        <f t="shared" ref="T18" si="262">SUM(S18*$D18)</f>
        <v>0</v>
      </c>
      <c r="U18" s="6"/>
      <c r="V18" s="67">
        <f t="shared" ref="V18" si="263">SUM(U18*$D18)</f>
        <v>0</v>
      </c>
      <c r="W18" s="6"/>
      <c r="X18" s="67">
        <f t="shared" ref="X18" si="264">SUM(W18*$D18)</f>
        <v>0</v>
      </c>
      <c r="Y18" s="6"/>
      <c r="Z18" s="67">
        <f t="shared" ref="Z18" si="265">SUM(Y18*$D18)</f>
        <v>0</v>
      </c>
      <c r="AA18" s="6"/>
      <c r="AB18" s="67">
        <f t="shared" ref="AB18" si="266">SUM(AA18*$D18)</f>
        <v>0</v>
      </c>
      <c r="AC18" s="62"/>
      <c r="AD18" s="67">
        <f t="shared" ref="AD18" si="267">SUM(AC18*$D18)</f>
        <v>0</v>
      </c>
      <c r="AE18" s="62"/>
      <c r="AF18" s="67">
        <f t="shared" ref="AF18" si="268">SUM(AE18*$D18)</f>
        <v>0</v>
      </c>
      <c r="AG18" s="62"/>
      <c r="AH18" s="67">
        <f t="shared" ref="AH18" si="269">SUM(AG18*$D18)</f>
        <v>0</v>
      </c>
      <c r="AI18" s="62"/>
      <c r="AJ18" s="67">
        <f t="shared" ref="AJ18" si="270">SUM(AI18*$D18)</f>
        <v>0</v>
      </c>
      <c r="AK18" s="62"/>
      <c r="AL18" s="67">
        <f t="shared" ref="AL18" si="271">SUM(AK18*$D18)</f>
        <v>0</v>
      </c>
      <c r="AM18" s="62"/>
      <c r="AN18" s="67">
        <f t="shared" ref="AN18" si="272">SUM(AM18*$D18)</f>
        <v>0</v>
      </c>
      <c r="AO18" s="62"/>
      <c r="AP18" s="67">
        <f t="shared" ref="AP18" si="273">SUM(AO18*$D18)</f>
        <v>0</v>
      </c>
      <c r="AQ18" s="62"/>
      <c r="AR18" s="67">
        <f t="shared" ref="AR18" si="274">SUM(AQ18*$D18)</f>
        <v>0</v>
      </c>
      <c r="AS18" s="62"/>
      <c r="AT18" s="67">
        <f t="shared" ref="AT18" si="275">SUM(AS18*$D18)</f>
        <v>0</v>
      </c>
      <c r="AU18" s="62"/>
      <c r="AV18" s="67">
        <f t="shared" ref="AV18" si="276">SUM(AU18*$D18)</f>
        <v>0</v>
      </c>
      <c r="AW18" s="62"/>
      <c r="AX18" s="67">
        <f t="shared" ref="AX18" si="277">SUM(AW18*$D18)</f>
        <v>0</v>
      </c>
      <c r="AY18" s="62"/>
      <c r="AZ18" s="67">
        <f t="shared" ref="AZ18" si="278">SUM(AY18*$D18)</f>
        <v>0</v>
      </c>
      <c r="BA18" s="57"/>
      <c r="BB18" s="64">
        <f t="shared" si="25"/>
        <v>0</v>
      </c>
      <c r="BC18" s="64">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row>
    <row r="19" spans="1:196" s="5" customFormat="1">
      <c r="A19" s="60"/>
      <c r="B19" s="60"/>
      <c r="C19" s="60" t="s">
        <v>3</v>
      </c>
      <c r="D19" s="60">
        <v>100</v>
      </c>
      <c r="E19" s="6"/>
      <c r="F19" s="67">
        <f t="shared" si="1"/>
        <v>0</v>
      </c>
      <c r="G19" s="6"/>
      <c r="H19" s="67">
        <f t="shared" ref="H19" si="279">SUM(G19*$D19)</f>
        <v>0</v>
      </c>
      <c r="I19" s="6"/>
      <c r="J19" s="67">
        <f t="shared" ref="J19" si="280">SUM(I19*$D19)</f>
        <v>0</v>
      </c>
      <c r="K19" s="6"/>
      <c r="L19" s="67">
        <f t="shared" ref="L19" si="281">SUM(K19*$D19)</f>
        <v>0</v>
      </c>
      <c r="M19" s="6"/>
      <c r="N19" s="67">
        <f t="shared" ref="N19" si="282">SUM(M19*$D19)</f>
        <v>0</v>
      </c>
      <c r="O19" s="6"/>
      <c r="P19" s="67">
        <f t="shared" ref="P19" si="283">SUM(O19*$D19)</f>
        <v>0</v>
      </c>
      <c r="Q19" s="6"/>
      <c r="R19" s="67">
        <f t="shared" ref="R19" si="284">SUM(Q19*$D19)</f>
        <v>0</v>
      </c>
      <c r="S19" s="6"/>
      <c r="T19" s="67">
        <f t="shared" ref="T19" si="285">SUM(S19*$D19)</f>
        <v>0</v>
      </c>
      <c r="U19" s="6"/>
      <c r="V19" s="67">
        <f t="shared" ref="V19" si="286">SUM(U19*$D19)</f>
        <v>0</v>
      </c>
      <c r="W19" s="6"/>
      <c r="X19" s="67">
        <f t="shared" ref="X19" si="287">SUM(W19*$D19)</f>
        <v>0</v>
      </c>
      <c r="Y19" s="6"/>
      <c r="Z19" s="67">
        <f t="shared" ref="Z19" si="288">SUM(Y19*$D19)</f>
        <v>0</v>
      </c>
      <c r="AA19" s="6"/>
      <c r="AB19" s="67">
        <f t="shared" ref="AB19" si="289">SUM(AA19*$D19)</f>
        <v>0</v>
      </c>
      <c r="AC19" s="62"/>
      <c r="AD19" s="67">
        <f t="shared" ref="AD19" si="290">SUM(AC19*$D19)</f>
        <v>0</v>
      </c>
      <c r="AE19" s="62"/>
      <c r="AF19" s="67">
        <f t="shared" ref="AF19" si="291">SUM(AE19*$D19)</f>
        <v>0</v>
      </c>
      <c r="AG19" s="62"/>
      <c r="AH19" s="67">
        <f t="shared" ref="AH19" si="292">SUM(AG19*$D19)</f>
        <v>0</v>
      </c>
      <c r="AI19" s="62"/>
      <c r="AJ19" s="67">
        <f t="shared" ref="AJ19" si="293">SUM(AI19*$D19)</f>
        <v>0</v>
      </c>
      <c r="AK19" s="62"/>
      <c r="AL19" s="67">
        <f t="shared" ref="AL19" si="294">SUM(AK19*$D19)</f>
        <v>0</v>
      </c>
      <c r="AM19" s="62"/>
      <c r="AN19" s="67">
        <f t="shared" ref="AN19" si="295">SUM(AM19*$D19)</f>
        <v>0</v>
      </c>
      <c r="AO19" s="62"/>
      <c r="AP19" s="67">
        <f t="shared" ref="AP19" si="296">SUM(AO19*$D19)</f>
        <v>0</v>
      </c>
      <c r="AQ19" s="62"/>
      <c r="AR19" s="67">
        <f t="shared" ref="AR19" si="297">SUM(AQ19*$D19)</f>
        <v>0</v>
      </c>
      <c r="AS19" s="62"/>
      <c r="AT19" s="67">
        <f t="shared" ref="AT19" si="298">SUM(AS19*$D19)</f>
        <v>0</v>
      </c>
      <c r="AU19" s="62"/>
      <c r="AV19" s="67">
        <f t="shared" ref="AV19" si="299">SUM(AU19*$D19)</f>
        <v>0</v>
      </c>
      <c r="AW19" s="62"/>
      <c r="AX19" s="67">
        <f t="shared" ref="AX19" si="300">SUM(AW19*$D19)</f>
        <v>0</v>
      </c>
      <c r="AY19" s="62"/>
      <c r="AZ19" s="67">
        <f t="shared" ref="AZ19" si="301">SUM(AY19*$D19)</f>
        <v>0</v>
      </c>
      <c r="BA19" s="57"/>
      <c r="BB19" s="64">
        <f t="shared" si="25"/>
        <v>0</v>
      </c>
      <c r="BC19" s="64">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row>
    <row r="20" spans="1:196" s="5" customFormat="1">
      <c r="A20" s="60"/>
      <c r="B20" s="60"/>
      <c r="C20" s="60" t="s">
        <v>3</v>
      </c>
      <c r="D20" s="60">
        <v>100</v>
      </c>
      <c r="E20" s="6"/>
      <c r="F20" s="67">
        <f>SUM(E20*$D20)</f>
        <v>0</v>
      </c>
      <c r="G20" s="6"/>
      <c r="H20" s="67">
        <f>SUM(G20*$D20)</f>
        <v>0</v>
      </c>
      <c r="I20" s="6"/>
      <c r="J20" s="67">
        <f>SUM(I20*$D20)</f>
        <v>0</v>
      </c>
      <c r="K20" s="6"/>
      <c r="L20" s="67">
        <f>SUM(K20*$D20)</f>
        <v>0</v>
      </c>
      <c r="M20" s="6"/>
      <c r="N20" s="67">
        <f>SUM(M20*$D20)</f>
        <v>0</v>
      </c>
      <c r="O20" s="6"/>
      <c r="P20" s="67">
        <f>SUM(O20*$D20)</f>
        <v>0</v>
      </c>
      <c r="Q20" s="6"/>
      <c r="R20" s="67">
        <f>SUM(Q20*$D20)</f>
        <v>0</v>
      </c>
      <c r="S20" s="6"/>
      <c r="T20" s="67">
        <f>SUM(S20*$D20)</f>
        <v>0</v>
      </c>
      <c r="U20" s="6"/>
      <c r="V20" s="67">
        <f>SUM(U20*$D20)</f>
        <v>0</v>
      </c>
      <c r="W20" s="6"/>
      <c r="X20" s="67">
        <f>SUM(W20*$D20)</f>
        <v>0</v>
      </c>
      <c r="Y20" s="6"/>
      <c r="Z20" s="67">
        <f>SUM(Y20*$D20)</f>
        <v>0</v>
      </c>
      <c r="AA20" s="6"/>
      <c r="AB20" s="67">
        <f>SUM(AA20*$D20)</f>
        <v>0</v>
      </c>
      <c r="AC20" s="62"/>
      <c r="AD20" s="67">
        <f>SUM(AC20*$D20)</f>
        <v>0</v>
      </c>
      <c r="AE20" s="62"/>
      <c r="AF20" s="67">
        <f>SUM(AE20*$D20)</f>
        <v>0</v>
      </c>
      <c r="AG20" s="62"/>
      <c r="AH20" s="67">
        <f>SUM(AG20*$D20)</f>
        <v>0</v>
      </c>
      <c r="AI20" s="62"/>
      <c r="AJ20" s="67">
        <f>SUM(AI20*$D20)</f>
        <v>0</v>
      </c>
      <c r="AK20" s="62"/>
      <c r="AL20" s="67">
        <f>SUM(AK20*$D20)</f>
        <v>0</v>
      </c>
      <c r="AM20" s="62"/>
      <c r="AN20" s="67">
        <f>SUM(AM20*$D20)</f>
        <v>0</v>
      </c>
      <c r="AO20" s="62"/>
      <c r="AP20" s="67">
        <f>SUM(AO20*$D20)</f>
        <v>0</v>
      </c>
      <c r="AQ20" s="62"/>
      <c r="AR20" s="67">
        <f>SUM(AQ20*$D20)</f>
        <v>0</v>
      </c>
      <c r="AS20" s="62"/>
      <c r="AT20" s="67">
        <f>SUM(AS20*$D20)</f>
        <v>0</v>
      </c>
      <c r="AU20" s="62"/>
      <c r="AV20" s="67">
        <f>SUM(AU20*$D20)</f>
        <v>0</v>
      </c>
      <c r="AW20" s="62"/>
      <c r="AX20" s="67">
        <f>SUM(AW20*$D20)</f>
        <v>0</v>
      </c>
      <c r="AY20" s="62"/>
      <c r="AZ20" s="67">
        <f>SUM(AY20*$D20)</f>
        <v>0</v>
      </c>
      <c r="BA20" s="57"/>
      <c r="BB20" s="64">
        <f t="shared" si="25"/>
        <v>0</v>
      </c>
      <c r="BC20" s="64">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row>
    <row r="21" spans="1:196" s="5" customFormat="1">
      <c r="A21" s="60"/>
      <c r="B21" s="60"/>
      <c r="C21" s="60" t="s">
        <v>3</v>
      </c>
      <c r="D21" s="60">
        <v>100</v>
      </c>
      <c r="E21" s="6"/>
      <c r="F21" s="67">
        <f t="shared" si="1"/>
        <v>0</v>
      </c>
      <c r="G21" s="6"/>
      <c r="H21" s="67">
        <f t="shared" ref="H21" si="302">SUM(G21*$D21)</f>
        <v>0</v>
      </c>
      <c r="I21" s="6"/>
      <c r="J21" s="67">
        <f t="shared" ref="J21" si="303">SUM(I21*$D21)</f>
        <v>0</v>
      </c>
      <c r="K21" s="6"/>
      <c r="L21" s="67">
        <f t="shared" ref="L21" si="304">SUM(K21*$D21)</f>
        <v>0</v>
      </c>
      <c r="M21" s="6"/>
      <c r="N21" s="67">
        <f t="shared" ref="N21" si="305">SUM(M21*$D21)</f>
        <v>0</v>
      </c>
      <c r="O21" s="6"/>
      <c r="P21" s="67">
        <f t="shared" ref="P21" si="306">SUM(O21*$D21)</f>
        <v>0</v>
      </c>
      <c r="Q21" s="6"/>
      <c r="R21" s="67">
        <f t="shared" ref="R21" si="307">SUM(Q21*$D21)</f>
        <v>0</v>
      </c>
      <c r="S21" s="6"/>
      <c r="T21" s="67">
        <f t="shared" ref="T21" si="308">SUM(S21*$D21)</f>
        <v>0</v>
      </c>
      <c r="U21" s="6"/>
      <c r="V21" s="67">
        <f t="shared" ref="V21" si="309">SUM(U21*$D21)</f>
        <v>0</v>
      </c>
      <c r="W21" s="6"/>
      <c r="X21" s="67">
        <f t="shared" ref="X21" si="310">SUM(W21*$D21)</f>
        <v>0</v>
      </c>
      <c r="Y21" s="6"/>
      <c r="Z21" s="67">
        <f t="shared" ref="Z21" si="311">SUM(Y21*$D21)</f>
        <v>0</v>
      </c>
      <c r="AA21" s="6"/>
      <c r="AB21" s="67">
        <f t="shared" ref="AB21" si="312">SUM(AA21*$D21)</f>
        <v>0</v>
      </c>
      <c r="AC21" s="62"/>
      <c r="AD21" s="67">
        <f t="shared" ref="AD21" si="313">SUM(AC21*$D21)</f>
        <v>0</v>
      </c>
      <c r="AE21" s="62"/>
      <c r="AF21" s="67">
        <f t="shared" ref="AF21" si="314">SUM(AE21*$D21)</f>
        <v>0</v>
      </c>
      <c r="AG21" s="62"/>
      <c r="AH21" s="67">
        <f t="shared" ref="AH21" si="315">SUM(AG21*$D21)</f>
        <v>0</v>
      </c>
      <c r="AI21" s="62"/>
      <c r="AJ21" s="67">
        <f t="shared" ref="AJ21" si="316">SUM(AI21*$D21)</f>
        <v>0</v>
      </c>
      <c r="AK21" s="62"/>
      <c r="AL21" s="67">
        <f t="shared" ref="AL21" si="317">SUM(AK21*$D21)</f>
        <v>0</v>
      </c>
      <c r="AM21" s="62"/>
      <c r="AN21" s="67">
        <f t="shared" ref="AN21" si="318">SUM(AM21*$D21)</f>
        <v>0</v>
      </c>
      <c r="AO21" s="62"/>
      <c r="AP21" s="67">
        <f t="shared" ref="AP21" si="319">SUM(AO21*$D21)</f>
        <v>0</v>
      </c>
      <c r="AQ21" s="62"/>
      <c r="AR21" s="67">
        <f t="shared" ref="AR21" si="320">SUM(AQ21*$D21)</f>
        <v>0</v>
      </c>
      <c r="AS21" s="62"/>
      <c r="AT21" s="67">
        <f t="shared" ref="AT21" si="321">SUM(AS21*$D21)</f>
        <v>0</v>
      </c>
      <c r="AU21" s="62"/>
      <c r="AV21" s="67">
        <f t="shared" ref="AV21" si="322">SUM(AU21*$D21)</f>
        <v>0</v>
      </c>
      <c r="AW21" s="62"/>
      <c r="AX21" s="67">
        <f t="shared" ref="AX21" si="323">SUM(AW21*$D21)</f>
        <v>0</v>
      </c>
      <c r="AY21" s="62"/>
      <c r="AZ21" s="67">
        <f t="shared" ref="AZ21" si="324">SUM(AY21*$D21)</f>
        <v>0</v>
      </c>
      <c r="BA21" s="57"/>
      <c r="BB21" s="64">
        <f t="shared" si="25"/>
        <v>0</v>
      </c>
      <c r="BC21" s="64">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row>
    <row r="22" spans="1:196" s="5" customFormat="1">
      <c r="A22" s="60"/>
      <c r="B22" s="60"/>
      <c r="C22" s="60" t="s">
        <v>3</v>
      </c>
      <c r="D22" s="60">
        <v>100</v>
      </c>
      <c r="E22" s="6"/>
      <c r="F22" s="67">
        <f t="shared" si="1"/>
        <v>0</v>
      </c>
      <c r="G22" s="6"/>
      <c r="H22" s="67">
        <f t="shared" ref="H22" si="325">SUM(G22*$D22)</f>
        <v>0</v>
      </c>
      <c r="I22" s="6"/>
      <c r="J22" s="67">
        <f t="shared" ref="J22" si="326">SUM(I22*$D22)</f>
        <v>0</v>
      </c>
      <c r="K22" s="6"/>
      <c r="L22" s="67">
        <f t="shared" ref="L22" si="327">SUM(K22*$D22)</f>
        <v>0</v>
      </c>
      <c r="M22" s="6"/>
      <c r="N22" s="67">
        <f t="shared" ref="N22" si="328">SUM(M22*$D22)</f>
        <v>0</v>
      </c>
      <c r="O22" s="6"/>
      <c r="P22" s="67">
        <f t="shared" ref="P22" si="329">SUM(O22*$D22)</f>
        <v>0</v>
      </c>
      <c r="Q22" s="6"/>
      <c r="R22" s="67">
        <f t="shared" ref="R22" si="330">SUM(Q22*$D22)</f>
        <v>0</v>
      </c>
      <c r="S22" s="6"/>
      <c r="T22" s="67">
        <f t="shared" ref="T22" si="331">SUM(S22*$D22)</f>
        <v>0</v>
      </c>
      <c r="U22" s="6"/>
      <c r="V22" s="67">
        <f t="shared" ref="V22" si="332">SUM(U22*$D22)</f>
        <v>0</v>
      </c>
      <c r="W22" s="6"/>
      <c r="X22" s="67">
        <f t="shared" ref="X22" si="333">SUM(W22*$D22)</f>
        <v>0</v>
      </c>
      <c r="Y22" s="6"/>
      <c r="Z22" s="67">
        <f t="shared" ref="Z22" si="334">SUM(Y22*$D22)</f>
        <v>0</v>
      </c>
      <c r="AA22" s="6"/>
      <c r="AB22" s="67">
        <f t="shared" ref="AB22" si="335">SUM(AA22*$D22)</f>
        <v>0</v>
      </c>
      <c r="AC22" s="62"/>
      <c r="AD22" s="67">
        <f t="shared" ref="AD22" si="336">SUM(AC22*$D22)</f>
        <v>0</v>
      </c>
      <c r="AE22" s="62"/>
      <c r="AF22" s="67">
        <f t="shared" ref="AF22" si="337">SUM(AE22*$D22)</f>
        <v>0</v>
      </c>
      <c r="AG22" s="62"/>
      <c r="AH22" s="67">
        <f t="shared" ref="AH22" si="338">SUM(AG22*$D22)</f>
        <v>0</v>
      </c>
      <c r="AI22" s="62"/>
      <c r="AJ22" s="67">
        <f t="shared" ref="AJ22" si="339">SUM(AI22*$D22)</f>
        <v>0</v>
      </c>
      <c r="AK22" s="62"/>
      <c r="AL22" s="67">
        <f t="shared" ref="AL22" si="340">SUM(AK22*$D22)</f>
        <v>0</v>
      </c>
      <c r="AM22" s="62"/>
      <c r="AN22" s="67">
        <f t="shared" ref="AN22" si="341">SUM(AM22*$D22)</f>
        <v>0</v>
      </c>
      <c r="AO22" s="62"/>
      <c r="AP22" s="67">
        <f t="shared" ref="AP22" si="342">SUM(AO22*$D22)</f>
        <v>0</v>
      </c>
      <c r="AQ22" s="62"/>
      <c r="AR22" s="67">
        <f t="shared" ref="AR22" si="343">SUM(AQ22*$D22)</f>
        <v>0</v>
      </c>
      <c r="AS22" s="62"/>
      <c r="AT22" s="67">
        <f t="shared" ref="AT22" si="344">SUM(AS22*$D22)</f>
        <v>0</v>
      </c>
      <c r="AU22" s="62"/>
      <c r="AV22" s="67">
        <f t="shared" ref="AV22" si="345">SUM(AU22*$D22)</f>
        <v>0</v>
      </c>
      <c r="AW22" s="62"/>
      <c r="AX22" s="67">
        <f t="shared" ref="AX22" si="346">SUM(AW22*$D22)</f>
        <v>0</v>
      </c>
      <c r="AY22" s="62"/>
      <c r="AZ22" s="67">
        <f t="shared" ref="AZ22" si="347">SUM(AY22*$D22)</f>
        <v>0</v>
      </c>
      <c r="BA22" s="57"/>
      <c r="BB22" s="64">
        <f t="shared" si="25"/>
        <v>0</v>
      </c>
      <c r="BC22" s="64">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row>
    <row r="23" spans="1:196" s="5" customFormat="1">
      <c r="A23" s="60"/>
      <c r="B23" s="60"/>
      <c r="C23" s="60" t="s">
        <v>3</v>
      </c>
      <c r="D23" s="60">
        <v>100</v>
      </c>
      <c r="E23" s="6"/>
      <c r="F23" s="67">
        <f t="shared" si="1"/>
        <v>0</v>
      </c>
      <c r="G23" s="6"/>
      <c r="H23" s="67">
        <f t="shared" ref="H23" si="348">SUM(G23*$D23)</f>
        <v>0</v>
      </c>
      <c r="I23" s="6"/>
      <c r="J23" s="67">
        <f t="shared" ref="J23" si="349">SUM(I23*$D23)</f>
        <v>0</v>
      </c>
      <c r="K23" s="6"/>
      <c r="L23" s="67">
        <f t="shared" ref="L23" si="350">SUM(K23*$D23)</f>
        <v>0</v>
      </c>
      <c r="M23" s="6"/>
      <c r="N23" s="67">
        <f t="shared" ref="N23" si="351">SUM(M23*$D23)</f>
        <v>0</v>
      </c>
      <c r="O23" s="6"/>
      <c r="P23" s="67">
        <f t="shared" ref="P23" si="352">SUM(O23*$D23)</f>
        <v>0</v>
      </c>
      <c r="Q23" s="6"/>
      <c r="R23" s="67">
        <f t="shared" ref="R23" si="353">SUM(Q23*$D23)</f>
        <v>0</v>
      </c>
      <c r="S23" s="6"/>
      <c r="T23" s="67">
        <f t="shared" ref="T23" si="354">SUM(S23*$D23)</f>
        <v>0</v>
      </c>
      <c r="U23" s="6"/>
      <c r="V23" s="67">
        <f t="shared" ref="V23" si="355">SUM(U23*$D23)</f>
        <v>0</v>
      </c>
      <c r="W23" s="6"/>
      <c r="X23" s="67">
        <f t="shared" ref="X23" si="356">SUM(W23*$D23)</f>
        <v>0</v>
      </c>
      <c r="Y23" s="6"/>
      <c r="Z23" s="67">
        <f t="shared" ref="Z23" si="357">SUM(Y23*$D23)</f>
        <v>0</v>
      </c>
      <c r="AA23" s="6"/>
      <c r="AB23" s="67">
        <f t="shared" ref="AB23" si="358">SUM(AA23*$D23)</f>
        <v>0</v>
      </c>
      <c r="AC23" s="62"/>
      <c r="AD23" s="67">
        <f t="shared" ref="AD23" si="359">SUM(AC23*$D23)</f>
        <v>0</v>
      </c>
      <c r="AE23" s="62"/>
      <c r="AF23" s="67">
        <f t="shared" ref="AF23" si="360">SUM(AE23*$D23)</f>
        <v>0</v>
      </c>
      <c r="AG23" s="62"/>
      <c r="AH23" s="67">
        <f t="shared" ref="AH23" si="361">SUM(AG23*$D23)</f>
        <v>0</v>
      </c>
      <c r="AI23" s="62"/>
      <c r="AJ23" s="67">
        <f t="shared" ref="AJ23" si="362">SUM(AI23*$D23)</f>
        <v>0</v>
      </c>
      <c r="AK23" s="62"/>
      <c r="AL23" s="67">
        <f t="shared" ref="AL23" si="363">SUM(AK23*$D23)</f>
        <v>0</v>
      </c>
      <c r="AM23" s="62"/>
      <c r="AN23" s="67">
        <f t="shared" ref="AN23" si="364">SUM(AM23*$D23)</f>
        <v>0</v>
      </c>
      <c r="AO23" s="62"/>
      <c r="AP23" s="67">
        <f t="shared" ref="AP23" si="365">SUM(AO23*$D23)</f>
        <v>0</v>
      </c>
      <c r="AQ23" s="62"/>
      <c r="AR23" s="67">
        <f t="shared" ref="AR23" si="366">SUM(AQ23*$D23)</f>
        <v>0</v>
      </c>
      <c r="AS23" s="62"/>
      <c r="AT23" s="67">
        <f t="shared" ref="AT23" si="367">SUM(AS23*$D23)</f>
        <v>0</v>
      </c>
      <c r="AU23" s="62"/>
      <c r="AV23" s="67">
        <f t="shared" ref="AV23" si="368">SUM(AU23*$D23)</f>
        <v>0</v>
      </c>
      <c r="AW23" s="62"/>
      <c r="AX23" s="67">
        <f t="shared" ref="AX23" si="369">SUM(AW23*$D23)</f>
        <v>0</v>
      </c>
      <c r="AY23" s="62"/>
      <c r="AZ23" s="67">
        <f t="shared" ref="AZ23" si="370">SUM(AY23*$D23)</f>
        <v>0</v>
      </c>
      <c r="BA23" s="57"/>
      <c r="BB23" s="64">
        <f t="shared" si="25"/>
        <v>0</v>
      </c>
      <c r="BC23" s="64">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row>
    <row r="24" spans="1:196" s="5" customFormat="1">
      <c r="A24" s="60"/>
      <c r="B24" s="60"/>
      <c r="C24" s="60" t="s">
        <v>3</v>
      </c>
      <c r="D24" s="60">
        <v>100</v>
      </c>
      <c r="E24" s="6"/>
      <c r="F24" s="67">
        <f t="shared" si="1"/>
        <v>0</v>
      </c>
      <c r="G24" s="6"/>
      <c r="H24" s="67">
        <f t="shared" ref="H24" si="371">SUM(G24*$D24)</f>
        <v>0</v>
      </c>
      <c r="I24" s="6"/>
      <c r="J24" s="67">
        <f t="shared" ref="J24" si="372">SUM(I24*$D24)</f>
        <v>0</v>
      </c>
      <c r="K24" s="6"/>
      <c r="L24" s="67">
        <f t="shared" ref="L24" si="373">SUM(K24*$D24)</f>
        <v>0</v>
      </c>
      <c r="M24" s="6"/>
      <c r="N24" s="67">
        <f t="shared" ref="N24" si="374">SUM(M24*$D24)</f>
        <v>0</v>
      </c>
      <c r="O24" s="6"/>
      <c r="P24" s="67">
        <f t="shared" ref="P24" si="375">SUM(O24*$D24)</f>
        <v>0</v>
      </c>
      <c r="Q24" s="6"/>
      <c r="R24" s="67">
        <f t="shared" ref="R24" si="376">SUM(Q24*$D24)</f>
        <v>0</v>
      </c>
      <c r="S24" s="6"/>
      <c r="T24" s="67">
        <f t="shared" ref="T24" si="377">SUM(S24*$D24)</f>
        <v>0</v>
      </c>
      <c r="U24" s="6"/>
      <c r="V24" s="67">
        <f t="shared" ref="V24" si="378">SUM(U24*$D24)</f>
        <v>0</v>
      </c>
      <c r="W24" s="6"/>
      <c r="X24" s="67">
        <f t="shared" ref="X24" si="379">SUM(W24*$D24)</f>
        <v>0</v>
      </c>
      <c r="Y24" s="6"/>
      <c r="Z24" s="67">
        <f t="shared" ref="Z24" si="380">SUM(Y24*$D24)</f>
        <v>0</v>
      </c>
      <c r="AA24" s="6"/>
      <c r="AB24" s="67">
        <f t="shared" ref="AB24" si="381">SUM(AA24*$D24)</f>
        <v>0</v>
      </c>
      <c r="AC24" s="62"/>
      <c r="AD24" s="67">
        <f t="shared" ref="AD24" si="382">SUM(AC24*$D24)</f>
        <v>0</v>
      </c>
      <c r="AE24" s="62"/>
      <c r="AF24" s="67">
        <f t="shared" ref="AF24" si="383">SUM(AE24*$D24)</f>
        <v>0</v>
      </c>
      <c r="AG24" s="62"/>
      <c r="AH24" s="67">
        <f t="shared" ref="AH24" si="384">SUM(AG24*$D24)</f>
        <v>0</v>
      </c>
      <c r="AI24" s="62"/>
      <c r="AJ24" s="67">
        <f t="shared" ref="AJ24" si="385">SUM(AI24*$D24)</f>
        <v>0</v>
      </c>
      <c r="AK24" s="62"/>
      <c r="AL24" s="67">
        <f t="shared" ref="AL24" si="386">SUM(AK24*$D24)</f>
        <v>0</v>
      </c>
      <c r="AM24" s="62"/>
      <c r="AN24" s="67">
        <f t="shared" ref="AN24" si="387">SUM(AM24*$D24)</f>
        <v>0</v>
      </c>
      <c r="AO24" s="62"/>
      <c r="AP24" s="67">
        <f t="shared" ref="AP24" si="388">SUM(AO24*$D24)</f>
        <v>0</v>
      </c>
      <c r="AQ24" s="62"/>
      <c r="AR24" s="67">
        <f t="shared" ref="AR24" si="389">SUM(AQ24*$D24)</f>
        <v>0</v>
      </c>
      <c r="AS24" s="62"/>
      <c r="AT24" s="67">
        <f t="shared" ref="AT24" si="390">SUM(AS24*$D24)</f>
        <v>0</v>
      </c>
      <c r="AU24" s="62"/>
      <c r="AV24" s="67">
        <f t="shared" ref="AV24" si="391">SUM(AU24*$D24)</f>
        <v>0</v>
      </c>
      <c r="AW24" s="62"/>
      <c r="AX24" s="67">
        <f t="shared" ref="AX24" si="392">SUM(AW24*$D24)</f>
        <v>0</v>
      </c>
      <c r="AY24" s="62"/>
      <c r="AZ24" s="67">
        <f t="shared" ref="AZ24" si="393">SUM(AY24*$D24)</f>
        <v>0</v>
      </c>
      <c r="BA24" s="57"/>
      <c r="BB24" s="64">
        <f t="shared" si="25"/>
        <v>0</v>
      </c>
      <c r="BC24" s="64">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row>
    <row r="25" spans="1:196" s="5" customFormat="1">
      <c r="A25" s="60" t="s">
        <v>154</v>
      </c>
      <c r="B25" s="60" t="s">
        <v>155</v>
      </c>
      <c r="C25" s="60" t="s">
        <v>8</v>
      </c>
      <c r="D25" s="60">
        <v>75</v>
      </c>
      <c r="E25" s="6"/>
      <c r="F25" s="67">
        <f t="shared" si="1"/>
        <v>0</v>
      </c>
      <c r="G25" s="6"/>
      <c r="H25" s="67">
        <f t="shared" ref="H25" si="394">SUM(G25*$D25)</f>
        <v>0</v>
      </c>
      <c r="I25" s="6"/>
      <c r="J25" s="67">
        <f t="shared" ref="J25" si="395">SUM(I25*$D25)</f>
        <v>0</v>
      </c>
      <c r="K25" s="6"/>
      <c r="L25" s="67">
        <f t="shared" ref="L25" si="396">SUM(K25*$D25)</f>
        <v>0</v>
      </c>
      <c r="M25" s="6"/>
      <c r="N25" s="67">
        <f t="shared" ref="N25" si="397">SUM(M25*$D25)</f>
        <v>0</v>
      </c>
      <c r="O25" s="6"/>
      <c r="P25" s="67">
        <f t="shared" ref="P25" si="398">SUM(O25*$D25)</f>
        <v>0</v>
      </c>
      <c r="Q25" s="6"/>
      <c r="R25" s="67">
        <f t="shared" ref="R25" si="399">SUM(Q25*$D25)</f>
        <v>0</v>
      </c>
      <c r="S25" s="6"/>
      <c r="T25" s="67">
        <f t="shared" ref="T25" si="400">SUM(S25*$D25)</f>
        <v>0</v>
      </c>
      <c r="U25" s="6"/>
      <c r="V25" s="67">
        <f t="shared" ref="V25" si="401">SUM(U25*$D25)</f>
        <v>0</v>
      </c>
      <c r="W25" s="6">
        <v>1</v>
      </c>
      <c r="X25" s="67">
        <f t="shared" ref="X25" si="402">SUM(W25*$D25)</f>
        <v>75</v>
      </c>
      <c r="Y25" s="6">
        <v>1.25</v>
      </c>
      <c r="Z25" s="67">
        <f t="shared" ref="Z25" si="403">SUM(Y25*$D25)</f>
        <v>93.75</v>
      </c>
      <c r="AA25" s="6"/>
      <c r="AB25" s="67">
        <f t="shared" ref="AB25" si="404">SUM(AA25*$D25)</f>
        <v>0</v>
      </c>
      <c r="AC25" s="62"/>
      <c r="AD25" s="67">
        <f t="shared" ref="AD25" si="405">SUM(AC25*$D25)</f>
        <v>0</v>
      </c>
      <c r="AE25" s="62"/>
      <c r="AF25" s="67">
        <f t="shared" ref="AF25" si="406">SUM(AE25*$D25)</f>
        <v>0</v>
      </c>
      <c r="AG25" s="62"/>
      <c r="AH25" s="67">
        <f t="shared" ref="AH25" si="407">SUM(AG25*$D25)</f>
        <v>0</v>
      </c>
      <c r="AI25" s="62"/>
      <c r="AJ25" s="67">
        <f t="shared" ref="AJ25" si="408">SUM(AI25*$D25)</f>
        <v>0</v>
      </c>
      <c r="AK25" s="62"/>
      <c r="AL25" s="67">
        <f t="shared" ref="AL25" si="409">SUM(AK25*$D25)</f>
        <v>0</v>
      </c>
      <c r="AM25" s="62"/>
      <c r="AN25" s="67">
        <f t="shared" ref="AN25" si="410">SUM(AM25*$D25)</f>
        <v>0</v>
      </c>
      <c r="AO25" s="62"/>
      <c r="AP25" s="67">
        <f t="shared" ref="AP25" si="411">SUM(AO25*$D25)</f>
        <v>0</v>
      </c>
      <c r="AQ25" s="62"/>
      <c r="AR25" s="67">
        <f t="shared" ref="AR25" si="412">SUM(AQ25*$D25)</f>
        <v>0</v>
      </c>
      <c r="AS25" s="62"/>
      <c r="AT25" s="67">
        <f t="shared" ref="AT25" si="413">SUM(AS25*$D25)</f>
        <v>0</v>
      </c>
      <c r="AU25" s="62"/>
      <c r="AV25" s="67">
        <f t="shared" ref="AV25" si="414">SUM(AU25*$D25)</f>
        <v>0</v>
      </c>
      <c r="AW25" s="62"/>
      <c r="AX25" s="67">
        <f t="shared" ref="AX25" si="415">SUM(AW25*$D25)</f>
        <v>0</v>
      </c>
      <c r="AY25" s="62"/>
      <c r="AZ25" s="67">
        <f t="shared" ref="AZ25" si="416">SUM(AY25*$D25)</f>
        <v>0</v>
      </c>
      <c r="BA25" s="57"/>
      <c r="BB25" s="64">
        <f t="shared" si="25"/>
        <v>2.25</v>
      </c>
      <c r="BC25" s="64">
        <f t="shared" si="0"/>
        <v>168.75</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row>
    <row r="26" spans="1:196" s="5" customFormat="1">
      <c r="A26" s="60" t="s">
        <v>238</v>
      </c>
      <c r="B26" s="60" t="s">
        <v>239</v>
      </c>
      <c r="C26" s="60" t="s">
        <v>8</v>
      </c>
      <c r="D26" s="60">
        <v>75</v>
      </c>
      <c r="E26" s="6"/>
      <c r="F26" s="67">
        <f t="shared" si="1"/>
        <v>0</v>
      </c>
      <c r="G26" s="6"/>
      <c r="H26" s="67">
        <f t="shared" ref="H26" si="417">SUM(G26*$D26)</f>
        <v>0</v>
      </c>
      <c r="I26" s="6"/>
      <c r="J26" s="67">
        <f t="shared" ref="J26" si="418">SUM(I26*$D26)</f>
        <v>0</v>
      </c>
      <c r="K26" s="6"/>
      <c r="L26" s="67">
        <f t="shared" ref="L26" si="419">SUM(K26*$D26)</f>
        <v>0</v>
      </c>
      <c r="M26" s="6"/>
      <c r="N26" s="67">
        <f t="shared" ref="N26" si="420">SUM(M26*$D26)</f>
        <v>0</v>
      </c>
      <c r="O26" s="6"/>
      <c r="P26" s="67">
        <f t="shared" ref="P26" si="421">SUM(O26*$D26)</f>
        <v>0</v>
      </c>
      <c r="Q26" s="6"/>
      <c r="R26" s="67">
        <f t="shared" ref="R26" si="422">SUM(Q26*$D26)</f>
        <v>0</v>
      </c>
      <c r="S26" s="6"/>
      <c r="T26" s="67">
        <f t="shared" ref="T26" si="423">SUM(S26*$D26)</f>
        <v>0</v>
      </c>
      <c r="U26" s="6"/>
      <c r="V26" s="67">
        <f t="shared" ref="V26" si="424">SUM(U26*$D26)</f>
        <v>0</v>
      </c>
      <c r="W26" s="6"/>
      <c r="X26" s="67">
        <f t="shared" ref="X26" si="425">SUM(W26*$D26)</f>
        <v>0</v>
      </c>
      <c r="Y26" s="6">
        <v>11</v>
      </c>
      <c r="Z26" s="67">
        <f t="shared" ref="Z26" si="426">SUM(Y26*$D26)</f>
        <v>825</v>
      </c>
      <c r="AA26" s="6"/>
      <c r="AB26" s="67">
        <f t="shared" ref="AB26" si="427">SUM(AA26*$D26)</f>
        <v>0</v>
      </c>
      <c r="AC26" s="62"/>
      <c r="AD26" s="67">
        <f t="shared" ref="AD26" si="428">SUM(AC26*$D26)</f>
        <v>0</v>
      </c>
      <c r="AE26" s="62"/>
      <c r="AF26" s="67">
        <f t="shared" ref="AF26" si="429">SUM(AE26*$D26)</f>
        <v>0</v>
      </c>
      <c r="AG26" s="62"/>
      <c r="AH26" s="67">
        <f t="shared" ref="AH26" si="430">SUM(AG26*$D26)</f>
        <v>0</v>
      </c>
      <c r="AI26" s="62"/>
      <c r="AJ26" s="67">
        <f t="shared" ref="AJ26" si="431">SUM(AI26*$D26)</f>
        <v>0</v>
      </c>
      <c r="AK26" s="62"/>
      <c r="AL26" s="67">
        <f t="shared" ref="AL26" si="432">SUM(AK26*$D26)</f>
        <v>0</v>
      </c>
      <c r="AM26" s="62"/>
      <c r="AN26" s="67">
        <f t="shared" ref="AN26" si="433">SUM(AM26*$D26)</f>
        <v>0</v>
      </c>
      <c r="AO26" s="62"/>
      <c r="AP26" s="67">
        <f t="shared" ref="AP26" si="434">SUM(AO26*$D26)</f>
        <v>0</v>
      </c>
      <c r="AQ26" s="62"/>
      <c r="AR26" s="67">
        <f t="shared" ref="AR26" si="435">SUM(AQ26*$D26)</f>
        <v>0</v>
      </c>
      <c r="AS26" s="62"/>
      <c r="AT26" s="67">
        <f t="shared" ref="AT26" si="436">SUM(AS26*$D26)</f>
        <v>0</v>
      </c>
      <c r="AU26" s="62"/>
      <c r="AV26" s="67">
        <f t="shared" ref="AV26" si="437">SUM(AU26*$D26)</f>
        <v>0</v>
      </c>
      <c r="AW26" s="62"/>
      <c r="AX26" s="67">
        <f t="shared" ref="AX26" si="438">SUM(AW26*$D26)</f>
        <v>0</v>
      </c>
      <c r="AY26" s="62"/>
      <c r="AZ26" s="67">
        <f t="shared" ref="AZ26" si="439">SUM(AY26*$D26)</f>
        <v>0</v>
      </c>
      <c r="BA26" s="57"/>
      <c r="BB26" s="64">
        <f t="shared" si="25"/>
        <v>11</v>
      </c>
      <c r="BC26" s="64">
        <f t="shared" si="0"/>
        <v>825</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row>
    <row r="27" spans="1:196" s="5" customFormat="1">
      <c r="A27" s="60"/>
      <c r="B27" s="60"/>
      <c r="C27" s="60" t="s">
        <v>8</v>
      </c>
      <c r="D27" s="60">
        <v>75</v>
      </c>
      <c r="E27" s="6"/>
      <c r="F27" s="67">
        <f t="shared" si="1"/>
        <v>0</v>
      </c>
      <c r="G27" s="6"/>
      <c r="H27" s="67">
        <f t="shared" ref="H27" si="440">SUM(G27*$D27)</f>
        <v>0</v>
      </c>
      <c r="I27" s="6"/>
      <c r="J27" s="67">
        <f t="shared" ref="J27" si="441">SUM(I27*$D27)</f>
        <v>0</v>
      </c>
      <c r="K27" s="6"/>
      <c r="L27" s="67">
        <f t="shared" ref="L27" si="442">SUM(K27*$D27)</f>
        <v>0</v>
      </c>
      <c r="M27" s="6"/>
      <c r="N27" s="67">
        <f t="shared" ref="N27" si="443">SUM(M27*$D27)</f>
        <v>0</v>
      </c>
      <c r="O27" s="6"/>
      <c r="P27" s="67">
        <f t="shared" ref="P27" si="444">SUM(O27*$D27)</f>
        <v>0</v>
      </c>
      <c r="Q27" s="6"/>
      <c r="R27" s="67">
        <f t="shared" ref="R27" si="445">SUM(Q27*$D27)</f>
        <v>0</v>
      </c>
      <c r="S27" s="6"/>
      <c r="T27" s="67">
        <f t="shared" ref="T27" si="446">SUM(S27*$D27)</f>
        <v>0</v>
      </c>
      <c r="U27" s="6"/>
      <c r="V27" s="67">
        <f t="shared" ref="V27" si="447">SUM(U27*$D27)</f>
        <v>0</v>
      </c>
      <c r="W27" s="6"/>
      <c r="X27" s="67">
        <f t="shared" ref="X27" si="448">SUM(W27*$D27)</f>
        <v>0</v>
      </c>
      <c r="Y27" s="6"/>
      <c r="Z27" s="67">
        <f t="shared" ref="Z27" si="449">SUM(Y27*$D27)</f>
        <v>0</v>
      </c>
      <c r="AA27" s="6"/>
      <c r="AB27" s="67">
        <f t="shared" ref="AB27" si="450">SUM(AA27*$D27)</f>
        <v>0</v>
      </c>
      <c r="AC27" s="62"/>
      <c r="AD27" s="67">
        <f t="shared" ref="AD27" si="451">SUM(AC27*$D27)</f>
        <v>0</v>
      </c>
      <c r="AE27" s="62"/>
      <c r="AF27" s="67">
        <f t="shared" ref="AF27" si="452">SUM(AE27*$D27)</f>
        <v>0</v>
      </c>
      <c r="AG27" s="62"/>
      <c r="AH27" s="67">
        <f t="shared" ref="AH27" si="453">SUM(AG27*$D27)</f>
        <v>0</v>
      </c>
      <c r="AI27" s="62"/>
      <c r="AJ27" s="67">
        <f t="shared" ref="AJ27" si="454">SUM(AI27*$D27)</f>
        <v>0</v>
      </c>
      <c r="AK27" s="62"/>
      <c r="AL27" s="67">
        <f t="shared" ref="AL27" si="455">SUM(AK27*$D27)</f>
        <v>0</v>
      </c>
      <c r="AM27" s="62"/>
      <c r="AN27" s="67">
        <f t="shared" ref="AN27" si="456">SUM(AM27*$D27)</f>
        <v>0</v>
      </c>
      <c r="AO27" s="62"/>
      <c r="AP27" s="67">
        <f t="shared" ref="AP27" si="457">SUM(AO27*$D27)</f>
        <v>0</v>
      </c>
      <c r="AQ27" s="62"/>
      <c r="AR27" s="67">
        <f t="shared" ref="AR27" si="458">SUM(AQ27*$D27)</f>
        <v>0</v>
      </c>
      <c r="AS27" s="62"/>
      <c r="AT27" s="67">
        <f t="shared" ref="AT27" si="459">SUM(AS27*$D27)</f>
        <v>0</v>
      </c>
      <c r="AU27" s="62"/>
      <c r="AV27" s="67">
        <f t="shared" ref="AV27" si="460">SUM(AU27*$D27)</f>
        <v>0</v>
      </c>
      <c r="AW27" s="62"/>
      <c r="AX27" s="67">
        <f t="shared" ref="AX27" si="461">SUM(AW27*$D27)</f>
        <v>0</v>
      </c>
      <c r="AY27" s="62"/>
      <c r="AZ27" s="67">
        <f t="shared" ref="AZ27" si="462">SUM(AY27*$D27)</f>
        <v>0</v>
      </c>
      <c r="BA27" s="57"/>
      <c r="BB27" s="64">
        <f t="shared" si="25"/>
        <v>0</v>
      </c>
      <c r="BC27" s="64">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row>
    <row r="28" spans="1:196" s="5" customFormat="1">
      <c r="A28" s="60"/>
      <c r="B28" s="60"/>
      <c r="C28" s="60" t="s">
        <v>8</v>
      </c>
      <c r="D28" s="60">
        <v>75</v>
      </c>
      <c r="E28" s="6"/>
      <c r="F28" s="67">
        <f t="shared" si="1"/>
        <v>0</v>
      </c>
      <c r="G28" s="6"/>
      <c r="H28" s="67">
        <f t="shared" ref="H28" si="463">SUM(G28*$D28)</f>
        <v>0</v>
      </c>
      <c r="I28" s="6"/>
      <c r="J28" s="67">
        <f t="shared" ref="J28" si="464">SUM(I28*$D28)</f>
        <v>0</v>
      </c>
      <c r="K28" s="6"/>
      <c r="L28" s="67">
        <f t="shared" ref="L28" si="465">SUM(K28*$D28)</f>
        <v>0</v>
      </c>
      <c r="M28" s="6"/>
      <c r="N28" s="67">
        <f t="shared" ref="N28" si="466">SUM(M28*$D28)</f>
        <v>0</v>
      </c>
      <c r="O28" s="6"/>
      <c r="P28" s="67">
        <f t="shared" ref="P28" si="467">SUM(O28*$D28)</f>
        <v>0</v>
      </c>
      <c r="Q28" s="6"/>
      <c r="R28" s="67">
        <f t="shared" ref="R28" si="468">SUM(Q28*$D28)</f>
        <v>0</v>
      </c>
      <c r="S28" s="6"/>
      <c r="T28" s="67">
        <f t="shared" ref="T28" si="469">SUM(S28*$D28)</f>
        <v>0</v>
      </c>
      <c r="U28" s="6"/>
      <c r="V28" s="67">
        <f t="shared" ref="V28" si="470">SUM(U28*$D28)</f>
        <v>0</v>
      </c>
      <c r="W28" s="6"/>
      <c r="X28" s="67">
        <f t="shared" ref="X28" si="471">SUM(W28*$D28)</f>
        <v>0</v>
      </c>
      <c r="Y28" s="6"/>
      <c r="Z28" s="67">
        <f t="shared" ref="Z28" si="472">SUM(Y28*$D28)</f>
        <v>0</v>
      </c>
      <c r="AA28" s="6"/>
      <c r="AB28" s="67">
        <f t="shared" ref="AB28" si="473">SUM(AA28*$D28)</f>
        <v>0</v>
      </c>
      <c r="AC28" s="62"/>
      <c r="AD28" s="67">
        <f t="shared" ref="AD28" si="474">SUM(AC28*$D28)</f>
        <v>0</v>
      </c>
      <c r="AE28" s="62"/>
      <c r="AF28" s="67">
        <f t="shared" ref="AF28" si="475">SUM(AE28*$D28)</f>
        <v>0</v>
      </c>
      <c r="AG28" s="62"/>
      <c r="AH28" s="67">
        <f t="shared" ref="AH28" si="476">SUM(AG28*$D28)</f>
        <v>0</v>
      </c>
      <c r="AI28" s="62"/>
      <c r="AJ28" s="67">
        <f t="shared" ref="AJ28" si="477">SUM(AI28*$D28)</f>
        <v>0</v>
      </c>
      <c r="AK28" s="62"/>
      <c r="AL28" s="67">
        <f t="shared" ref="AL28" si="478">SUM(AK28*$D28)</f>
        <v>0</v>
      </c>
      <c r="AM28" s="62"/>
      <c r="AN28" s="67">
        <f t="shared" ref="AN28" si="479">SUM(AM28*$D28)</f>
        <v>0</v>
      </c>
      <c r="AO28" s="62"/>
      <c r="AP28" s="67">
        <f t="shared" ref="AP28" si="480">SUM(AO28*$D28)</f>
        <v>0</v>
      </c>
      <c r="AQ28" s="62"/>
      <c r="AR28" s="67">
        <f t="shared" ref="AR28" si="481">SUM(AQ28*$D28)</f>
        <v>0</v>
      </c>
      <c r="AS28" s="62"/>
      <c r="AT28" s="67">
        <f t="shared" ref="AT28" si="482">SUM(AS28*$D28)</f>
        <v>0</v>
      </c>
      <c r="AU28" s="62"/>
      <c r="AV28" s="67">
        <f t="shared" ref="AV28" si="483">SUM(AU28*$D28)</f>
        <v>0</v>
      </c>
      <c r="AW28" s="62"/>
      <c r="AX28" s="67">
        <f t="shared" ref="AX28" si="484">SUM(AW28*$D28)</f>
        <v>0</v>
      </c>
      <c r="AY28" s="62"/>
      <c r="AZ28" s="67">
        <f t="shared" ref="AZ28" si="485">SUM(AY28*$D28)</f>
        <v>0</v>
      </c>
      <c r="BA28" s="57"/>
      <c r="BB28" s="64">
        <f t="shared" si="25"/>
        <v>0</v>
      </c>
      <c r="BC28" s="64">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row>
    <row r="29" spans="1:196" s="5" customFormat="1">
      <c r="A29" s="60"/>
      <c r="B29" s="60"/>
      <c r="C29" s="60" t="s">
        <v>8</v>
      </c>
      <c r="D29" s="60">
        <v>75</v>
      </c>
      <c r="E29" s="6"/>
      <c r="F29" s="67">
        <f t="shared" si="1"/>
        <v>0</v>
      </c>
      <c r="G29" s="6"/>
      <c r="H29" s="67">
        <f t="shared" ref="H29" si="486">SUM(G29*$D29)</f>
        <v>0</v>
      </c>
      <c r="I29" s="6"/>
      <c r="J29" s="67">
        <f t="shared" ref="J29" si="487">SUM(I29*$D29)</f>
        <v>0</v>
      </c>
      <c r="K29" s="6"/>
      <c r="L29" s="67">
        <f t="shared" ref="L29" si="488">SUM(K29*$D29)</f>
        <v>0</v>
      </c>
      <c r="M29" s="6"/>
      <c r="N29" s="67">
        <f t="shared" ref="N29" si="489">SUM(M29*$D29)</f>
        <v>0</v>
      </c>
      <c r="O29" s="6"/>
      <c r="P29" s="67">
        <f t="shared" ref="P29" si="490">SUM(O29*$D29)</f>
        <v>0</v>
      </c>
      <c r="Q29" s="6"/>
      <c r="R29" s="67">
        <f t="shared" ref="R29" si="491">SUM(Q29*$D29)</f>
        <v>0</v>
      </c>
      <c r="S29" s="6"/>
      <c r="T29" s="67">
        <f t="shared" ref="T29" si="492">SUM(S29*$D29)</f>
        <v>0</v>
      </c>
      <c r="U29" s="6"/>
      <c r="V29" s="67">
        <f t="shared" ref="V29" si="493">SUM(U29*$D29)</f>
        <v>0</v>
      </c>
      <c r="W29" s="6"/>
      <c r="X29" s="67">
        <f t="shared" ref="X29" si="494">SUM(W29*$D29)</f>
        <v>0</v>
      </c>
      <c r="Y29" s="6"/>
      <c r="Z29" s="67">
        <f t="shared" ref="Z29" si="495">SUM(Y29*$D29)</f>
        <v>0</v>
      </c>
      <c r="AA29" s="6"/>
      <c r="AB29" s="67">
        <f t="shared" ref="AB29" si="496">SUM(AA29*$D29)</f>
        <v>0</v>
      </c>
      <c r="AC29" s="62"/>
      <c r="AD29" s="67">
        <f t="shared" ref="AD29" si="497">SUM(AC29*$D29)</f>
        <v>0</v>
      </c>
      <c r="AE29" s="62"/>
      <c r="AF29" s="67">
        <f t="shared" ref="AF29" si="498">SUM(AE29*$D29)</f>
        <v>0</v>
      </c>
      <c r="AG29" s="62"/>
      <c r="AH29" s="67">
        <f t="shared" ref="AH29" si="499">SUM(AG29*$D29)</f>
        <v>0</v>
      </c>
      <c r="AI29" s="62"/>
      <c r="AJ29" s="67">
        <f t="shared" ref="AJ29" si="500">SUM(AI29*$D29)</f>
        <v>0</v>
      </c>
      <c r="AK29" s="62"/>
      <c r="AL29" s="67">
        <f t="shared" ref="AL29" si="501">SUM(AK29*$D29)</f>
        <v>0</v>
      </c>
      <c r="AM29" s="62"/>
      <c r="AN29" s="67">
        <f t="shared" ref="AN29" si="502">SUM(AM29*$D29)</f>
        <v>0</v>
      </c>
      <c r="AO29" s="62"/>
      <c r="AP29" s="67">
        <f t="shared" ref="AP29" si="503">SUM(AO29*$D29)</f>
        <v>0</v>
      </c>
      <c r="AQ29" s="62"/>
      <c r="AR29" s="67">
        <f t="shared" ref="AR29" si="504">SUM(AQ29*$D29)</f>
        <v>0</v>
      </c>
      <c r="AS29" s="62"/>
      <c r="AT29" s="67">
        <f t="shared" ref="AT29" si="505">SUM(AS29*$D29)</f>
        <v>0</v>
      </c>
      <c r="AU29" s="62"/>
      <c r="AV29" s="67">
        <f t="shared" ref="AV29" si="506">SUM(AU29*$D29)</f>
        <v>0</v>
      </c>
      <c r="AW29" s="62"/>
      <c r="AX29" s="67">
        <f t="shared" ref="AX29" si="507">SUM(AW29*$D29)</f>
        <v>0</v>
      </c>
      <c r="AY29" s="62"/>
      <c r="AZ29" s="67">
        <f t="shared" ref="AZ29" si="508">SUM(AY29*$D29)</f>
        <v>0</v>
      </c>
      <c r="BA29" s="57"/>
      <c r="BB29" s="64">
        <f t="shared" si="25"/>
        <v>0</v>
      </c>
      <c r="BC29" s="64">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row>
    <row r="30" spans="1:196" s="5" customFormat="1">
      <c r="A30" s="60"/>
      <c r="B30" s="60"/>
      <c r="C30" s="60" t="s">
        <v>9</v>
      </c>
      <c r="D30" s="60">
        <v>60</v>
      </c>
      <c r="E30" s="6"/>
      <c r="F30" s="67">
        <f t="shared" si="1"/>
        <v>0</v>
      </c>
      <c r="G30" s="6"/>
      <c r="H30" s="67">
        <f t="shared" ref="H30" si="509">SUM(G30*$D30)</f>
        <v>0</v>
      </c>
      <c r="I30" s="6"/>
      <c r="J30" s="67">
        <f t="shared" ref="J30" si="510">SUM(I30*$D30)</f>
        <v>0</v>
      </c>
      <c r="K30" s="6"/>
      <c r="L30" s="67">
        <f t="shared" ref="L30" si="511">SUM(K30*$D30)</f>
        <v>0</v>
      </c>
      <c r="M30" s="6"/>
      <c r="N30" s="67">
        <f t="shared" ref="N30" si="512">SUM(M30*$D30)</f>
        <v>0</v>
      </c>
      <c r="O30" s="6"/>
      <c r="P30" s="67">
        <f t="shared" ref="P30" si="513">SUM(O30*$D30)</f>
        <v>0</v>
      </c>
      <c r="Q30" s="6"/>
      <c r="R30" s="67">
        <f t="shared" ref="R30" si="514">SUM(Q30*$D30)</f>
        <v>0</v>
      </c>
      <c r="S30" s="6"/>
      <c r="T30" s="67">
        <f t="shared" ref="T30" si="515">SUM(S30*$D30)</f>
        <v>0</v>
      </c>
      <c r="U30" s="6"/>
      <c r="V30" s="67">
        <f t="shared" ref="V30" si="516">SUM(U30*$D30)</f>
        <v>0</v>
      </c>
      <c r="W30" s="6"/>
      <c r="X30" s="67">
        <f t="shared" ref="X30" si="517">SUM(W30*$D30)</f>
        <v>0</v>
      </c>
      <c r="Y30" s="6"/>
      <c r="Z30" s="67">
        <f t="shared" ref="Z30" si="518">SUM(Y30*$D30)</f>
        <v>0</v>
      </c>
      <c r="AA30" s="6"/>
      <c r="AB30" s="67">
        <f t="shared" ref="AB30" si="519">SUM(AA30*$D30)</f>
        <v>0</v>
      </c>
      <c r="AC30" s="62"/>
      <c r="AD30" s="67">
        <f t="shared" ref="AD30" si="520">SUM(AC30*$D30)</f>
        <v>0</v>
      </c>
      <c r="AE30" s="62"/>
      <c r="AF30" s="67">
        <f t="shared" ref="AF30" si="521">SUM(AE30*$D30)</f>
        <v>0</v>
      </c>
      <c r="AG30" s="62"/>
      <c r="AH30" s="67">
        <f t="shared" ref="AH30" si="522">SUM(AG30*$D30)</f>
        <v>0</v>
      </c>
      <c r="AI30" s="62"/>
      <c r="AJ30" s="67">
        <f t="shared" ref="AJ30" si="523">SUM(AI30*$D30)</f>
        <v>0</v>
      </c>
      <c r="AK30" s="62"/>
      <c r="AL30" s="67">
        <f t="shared" ref="AL30" si="524">SUM(AK30*$D30)</f>
        <v>0</v>
      </c>
      <c r="AM30" s="62"/>
      <c r="AN30" s="67">
        <f t="shared" ref="AN30" si="525">SUM(AM30*$D30)</f>
        <v>0</v>
      </c>
      <c r="AO30" s="62"/>
      <c r="AP30" s="67">
        <f t="shared" ref="AP30" si="526">SUM(AO30*$D30)</f>
        <v>0</v>
      </c>
      <c r="AQ30" s="62"/>
      <c r="AR30" s="67">
        <f t="shared" ref="AR30" si="527">SUM(AQ30*$D30)</f>
        <v>0</v>
      </c>
      <c r="AS30" s="62"/>
      <c r="AT30" s="67">
        <f t="shared" ref="AT30" si="528">SUM(AS30*$D30)</f>
        <v>0</v>
      </c>
      <c r="AU30" s="62"/>
      <c r="AV30" s="67">
        <f t="shared" ref="AV30" si="529">SUM(AU30*$D30)</f>
        <v>0</v>
      </c>
      <c r="AW30" s="62"/>
      <c r="AX30" s="67">
        <f t="shared" ref="AX30" si="530">SUM(AW30*$D30)</f>
        <v>0</v>
      </c>
      <c r="AY30" s="62"/>
      <c r="AZ30" s="67">
        <f t="shared" ref="AZ30" si="531">SUM(AY30*$D30)</f>
        <v>0</v>
      </c>
      <c r="BA30" s="57"/>
      <c r="BB30" s="64">
        <f t="shared" si="25"/>
        <v>0</v>
      </c>
      <c r="BC30" s="64">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row>
    <row r="31" spans="1:196" s="5" customFormat="1">
      <c r="A31" s="60"/>
      <c r="B31" s="60"/>
      <c r="C31" s="60" t="s">
        <v>9</v>
      </c>
      <c r="D31" s="60">
        <v>60</v>
      </c>
      <c r="E31" s="6"/>
      <c r="F31" s="67">
        <f t="shared" si="1"/>
        <v>0</v>
      </c>
      <c r="G31" s="6"/>
      <c r="H31" s="67">
        <f t="shared" ref="H31" si="532">SUM(G31*$D31)</f>
        <v>0</v>
      </c>
      <c r="I31" s="6"/>
      <c r="J31" s="67">
        <f t="shared" ref="J31" si="533">SUM(I31*$D31)</f>
        <v>0</v>
      </c>
      <c r="K31" s="6"/>
      <c r="L31" s="67">
        <f t="shared" ref="L31" si="534">SUM(K31*$D31)</f>
        <v>0</v>
      </c>
      <c r="M31" s="6"/>
      <c r="N31" s="67">
        <f t="shared" ref="N31" si="535">SUM(M31*$D31)</f>
        <v>0</v>
      </c>
      <c r="O31" s="6"/>
      <c r="P31" s="67">
        <f t="shared" ref="P31" si="536">SUM(O31*$D31)</f>
        <v>0</v>
      </c>
      <c r="Q31" s="6"/>
      <c r="R31" s="67">
        <f t="shared" ref="R31" si="537">SUM(Q31*$D31)</f>
        <v>0</v>
      </c>
      <c r="S31" s="6"/>
      <c r="T31" s="67">
        <f t="shared" ref="T31" si="538">SUM(S31*$D31)</f>
        <v>0</v>
      </c>
      <c r="U31" s="6"/>
      <c r="V31" s="67">
        <f t="shared" ref="V31" si="539">SUM(U31*$D31)</f>
        <v>0</v>
      </c>
      <c r="W31" s="6"/>
      <c r="X31" s="67">
        <f t="shared" ref="X31" si="540">SUM(W31*$D31)</f>
        <v>0</v>
      </c>
      <c r="Y31" s="6"/>
      <c r="Z31" s="67">
        <f t="shared" ref="Z31" si="541">SUM(Y31*$D31)</f>
        <v>0</v>
      </c>
      <c r="AA31" s="6"/>
      <c r="AB31" s="67">
        <f t="shared" ref="AB31" si="542">SUM(AA31*$D31)</f>
        <v>0</v>
      </c>
      <c r="AC31" s="62"/>
      <c r="AD31" s="67">
        <f t="shared" ref="AD31" si="543">SUM(AC31*$D31)</f>
        <v>0</v>
      </c>
      <c r="AE31" s="62"/>
      <c r="AF31" s="67">
        <f t="shared" ref="AF31" si="544">SUM(AE31*$D31)</f>
        <v>0</v>
      </c>
      <c r="AG31" s="62"/>
      <c r="AH31" s="67">
        <f t="shared" ref="AH31" si="545">SUM(AG31*$D31)</f>
        <v>0</v>
      </c>
      <c r="AI31" s="62"/>
      <c r="AJ31" s="67">
        <f t="shared" ref="AJ31" si="546">SUM(AI31*$D31)</f>
        <v>0</v>
      </c>
      <c r="AK31" s="62"/>
      <c r="AL31" s="67">
        <f t="shared" ref="AL31" si="547">SUM(AK31*$D31)</f>
        <v>0</v>
      </c>
      <c r="AM31" s="62"/>
      <c r="AN31" s="67">
        <f t="shared" ref="AN31" si="548">SUM(AM31*$D31)</f>
        <v>0</v>
      </c>
      <c r="AO31" s="62"/>
      <c r="AP31" s="67">
        <f t="shared" ref="AP31" si="549">SUM(AO31*$D31)</f>
        <v>0</v>
      </c>
      <c r="AQ31" s="62"/>
      <c r="AR31" s="67">
        <f t="shared" ref="AR31" si="550">SUM(AQ31*$D31)</f>
        <v>0</v>
      </c>
      <c r="AS31" s="62"/>
      <c r="AT31" s="67">
        <f t="shared" ref="AT31" si="551">SUM(AS31*$D31)</f>
        <v>0</v>
      </c>
      <c r="AU31" s="62"/>
      <c r="AV31" s="67">
        <f t="shared" ref="AV31" si="552">SUM(AU31*$D31)</f>
        <v>0</v>
      </c>
      <c r="AW31" s="62"/>
      <c r="AX31" s="67">
        <f t="shared" ref="AX31" si="553">SUM(AW31*$D31)</f>
        <v>0</v>
      </c>
      <c r="AY31" s="62"/>
      <c r="AZ31" s="67">
        <f t="shared" ref="AZ31" si="554">SUM(AY31*$D31)</f>
        <v>0</v>
      </c>
      <c r="BA31" s="57"/>
      <c r="BB31" s="64">
        <f t="shared" si="25"/>
        <v>0</v>
      </c>
      <c r="BC31" s="64">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row>
    <row r="32" spans="1:196" s="5" customFormat="1">
      <c r="A32" s="60"/>
      <c r="B32" s="60"/>
      <c r="C32" s="60" t="s">
        <v>9</v>
      </c>
      <c r="D32" s="60">
        <v>60</v>
      </c>
      <c r="E32" s="6"/>
      <c r="F32" s="67">
        <f t="shared" si="1"/>
        <v>0</v>
      </c>
      <c r="G32" s="6"/>
      <c r="H32" s="67">
        <f t="shared" ref="H32" si="555">SUM(G32*$D32)</f>
        <v>0</v>
      </c>
      <c r="I32" s="6"/>
      <c r="J32" s="67">
        <f t="shared" ref="J32" si="556">SUM(I32*$D32)</f>
        <v>0</v>
      </c>
      <c r="K32" s="6"/>
      <c r="L32" s="67">
        <f t="shared" ref="L32" si="557">SUM(K32*$D32)</f>
        <v>0</v>
      </c>
      <c r="M32" s="6"/>
      <c r="N32" s="67">
        <f t="shared" ref="N32" si="558">SUM(M32*$D32)</f>
        <v>0</v>
      </c>
      <c r="O32" s="6"/>
      <c r="P32" s="67">
        <f t="shared" ref="P32" si="559">SUM(O32*$D32)</f>
        <v>0</v>
      </c>
      <c r="Q32" s="6"/>
      <c r="R32" s="67">
        <f t="shared" ref="R32" si="560">SUM(Q32*$D32)</f>
        <v>0</v>
      </c>
      <c r="S32" s="6"/>
      <c r="T32" s="67">
        <f t="shared" ref="T32" si="561">SUM(S32*$D32)</f>
        <v>0</v>
      </c>
      <c r="U32" s="6"/>
      <c r="V32" s="67">
        <f t="shared" ref="V32" si="562">SUM(U32*$D32)</f>
        <v>0</v>
      </c>
      <c r="W32" s="6"/>
      <c r="X32" s="67">
        <f t="shared" ref="X32" si="563">SUM(W32*$D32)</f>
        <v>0</v>
      </c>
      <c r="Y32" s="6"/>
      <c r="Z32" s="67">
        <f t="shared" ref="Z32" si="564">SUM(Y32*$D32)</f>
        <v>0</v>
      </c>
      <c r="AA32" s="6"/>
      <c r="AB32" s="67">
        <f t="shared" ref="AB32" si="565">SUM(AA32*$D32)</f>
        <v>0</v>
      </c>
      <c r="AC32" s="62"/>
      <c r="AD32" s="67">
        <f t="shared" ref="AD32" si="566">SUM(AC32*$D32)</f>
        <v>0</v>
      </c>
      <c r="AE32" s="62"/>
      <c r="AF32" s="67">
        <f t="shared" ref="AF32" si="567">SUM(AE32*$D32)</f>
        <v>0</v>
      </c>
      <c r="AG32" s="62"/>
      <c r="AH32" s="67">
        <f t="shared" ref="AH32" si="568">SUM(AG32*$D32)</f>
        <v>0</v>
      </c>
      <c r="AI32" s="62"/>
      <c r="AJ32" s="67">
        <f t="shared" ref="AJ32" si="569">SUM(AI32*$D32)</f>
        <v>0</v>
      </c>
      <c r="AK32" s="62"/>
      <c r="AL32" s="67">
        <f t="shared" ref="AL32" si="570">SUM(AK32*$D32)</f>
        <v>0</v>
      </c>
      <c r="AM32" s="62"/>
      <c r="AN32" s="67">
        <f t="shared" ref="AN32" si="571">SUM(AM32*$D32)</f>
        <v>0</v>
      </c>
      <c r="AO32" s="62"/>
      <c r="AP32" s="67">
        <f t="shared" ref="AP32" si="572">SUM(AO32*$D32)</f>
        <v>0</v>
      </c>
      <c r="AQ32" s="62"/>
      <c r="AR32" s="67">
        <f t="shared" ref="AR32" si="573">SUM(AQ32*$D32)</f>
        <v>0</v>
      </c>
      <c r="AS32" s="62"/>
      <c r="AT32" s="67">
        <f t="shared" ref="AT32" si="574">SUM(AS32*$D32)</f>
        <v>0</v>
      </c>
      <c r="AU32" s="62"/>
      <c r="AV32" s="67">
        <f t="shared" ref="AV32" si="575">SUM(AU32*$D32)</f>
        <v>0</v>
      </c>
      <c r="AW32" s="62"/>
      <c r="AX32" s="67">
        <f t="shared" ref="AX32" si="576">SUM(AW32*$D32)</f>
        <v>0</v>
      </c>
      <c r="AY32" s="62"/>
      <c r="AZ32" s="67">
        <f t="shared" ref="AZ32" si="577">SUM(AY32*$D32)</f>
        <v>0</v>
      </c>
      <c r="BA32" s="57"/>
      <c r="BB32" s="64">
        <f t="shared" si="25"/>
        <v>0</v>
      </c>
      <c r="BC32" s="64">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row>
    <row r="33" spans="1:196" s="5" customFormat="1">
      <c r="A33" s="60"/>
      <c r="B33" s="60"/>
      <c r="C33" s="60" t="s">
        <v>10</v>
      </c>
      <c r="D33" s="60">
        <v>35</v>
      </c>
      <c r="E33" s="6"/>
      <c r="F33" s="67">
        <f t="shared" si="1"/>
        <v>0</v>
      </c>
      <c r="G33" s="6"/>
      <c r="H33" s="67">
        <f t="shared" ref="H33" si="578">SUM(G33*$D33)</f>
        <v>0</v>
      </c>
      <c r="I33" s="6"/>
      <c r="J33" s="67">
        <f t="shared" ref="J33" si="579">SUM(I33*$D33)</f>
        <v>0</v>
      </c>
      <c r="K33" s="6"/>
      <c r="L33" s="67">
        <f t="shared" ref="L33" si="580">SUM(K33*$D33)</f>
        <v>0</v>
      </c>
      <c r="M33" s="6"/>
      <c r="N33" s="67">
        <f t="shared" ref="N33" si="581">SUM(M33*$D33)</f>
        <v>0</v>
      </c>
      <c r="O33" s="6"/>
      <c r="P33" s="67">
        <f t="shared" ref="P33" si="582">SUM(O33*$D33)</f>
        <v>0</v>
      </c>
      <c r="Q33" s="6"/>
      <c r="R33" s="67">
        <f t="shared" ref="R33" si="583">SUM(Q33*$D33)</f>
        <v>0</v>
      </c>
      <c r="S33" s="6"/>
      <c r="T33" s="67">
        <f t="shared" ref="T33" si="584">SUM(S33*$D33)</f>
        <v>0</v>
      </c>
      <c r="U33" s="6"/>
      <c r="V33" s="67">
        <f t="shared" ref="V33" si="585">SUM(U33*$D33)</f>
        <v>0</v>
      </c>
      <c r="W33" s="6"/>
      <c r="X33" s="67">
        <f t="shared" ref="X33" si="586">SUM(W33*$D33)</f>
        <v>0</v>
      </c>
      <c r="Y33" s="6"/>
      <c r="Z33" s="67">
        <f t="shared" ref="Z33" si="587">SUM(Y33*$D33)</f>
        <v>0</v>
      </c>
      <c r="AA33" s="6"/>
      <c r="AB33" s="67">
        <f t="shared" ref="AB33" si="588">SUM(AA33*$D33)</f>
        <v>0</v>
      </c>
      <c r="AC33" s="62"/>
      <c r="AD33" s="67">
        <f t="shared" ref="AD33" si="589">SUM(AC33*$D33)</f>
        <v>0</v>
      </c>
      <c r="AE33" s="62"/>
      <c r="AF33" s="67">
        <f t="shared" ref="AF33" si="590">SUM(AE33*$D33)</f>
        <v>0</v>
      </c>
      <c r="AG33" s="62"/>
      <c r="AH33" s="67">
        <f t="shared" ref="AH33" si="591">SUM(AG33*$D33)</f>
        <v>0</v>
      </c>
      <c r="AI33" s="62"/>
      <c r="AJ33" s="67">
        <f t="shared" ref="AJ33" si="592">SUM(AI33*$D33)</f>
        <v>0</v>
      </c>
      <c r="AK33" s="62"/>
      <c r="AL33" s="67">
        <f t="shared" ref="AL33" si="593">SUM(AK33*$D33)</f>
        <v>0</v>
      </c>
      <c r="AM33" s="62"/>
      <c r="AN33" s="67">
        <f t="shared" ref="AN33" si="594">SUM(AM33*$D33)</f>
        <v>0</v>
      </c>
      <c r="AO33" s="62"/>
      <c r="AP33" s="67">
        <f t="shared" ref="AP33" si="595">SUM(AO33*$D33)</f>
        <v>0</v>
      </c>
      <c r="AQ33" s="62"/>
      <c r="AR33" s="67">
        <f t="shared" ref="AR33" si="596">SUM(AQ33*$D33)</f>
        <v>0</v>
      </c>
      <c r="AS33" s="62"/>
      <c r="AT33" s="67">
        <f t="shared" ref="AT33" si="597">SUM(AS33*$D33)</f>
        <v>0</v>
      </c>
      <c r="AU33" s="62"/>
      <c r="AV33" s="67">
        <f t="shared" ref="AV33" si="598">SUM(AU33*$D33)</f>
        <v>0</v>
      </c>
      <c r="AW33" s="62"/>
      <c r="AX33" s="67">
        <f t="shared" ref="AX33" si="599">SUM(AW33*$D33)</f>
        <v>0</v>
      </c>
      <c r="AY33" s="62"/>
      <c r="AZ33" s="67">
        <f t="shared" ref="AZ33" si="600">SUM(AY33*$D33)</f>
        <v>0</v>
      </c>
      <c r="BA33" s="57"/>
      <c r="BB33" s="64">
        <f t="shared" si="25"/>
        <v>0</v>
      </c>
      <c r="BC33" s="64">
        <f t="shared" si="0"/>
        <v>0</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row>
    <row r="34" spans="1:196" s="5" customFormat="1">
      <c r="A34" s="60"/>
      <c r="B34" s="60"/>
      <c r="C34" s="60" t="s">
        <v>10</v>
      </c>
      <c r="D34" s="60">
        <v>35</v>
      </c>
      <c r="E34" s="6"/>
      <c r="F34" s="67">
        <f t="shared" si="1"/>
        <v>0</v>
      </c>
      <c r="G34" s="6"/>
      <c r="H34" s="67">
        <f t="shared" ref="H34" si="601">SUM(G34*$D34)</f>
        <v>0</v>
      </c>
      <c r="I34" s="6"/>
      <c r="J34" s="67">
        <f t="shared" ref="J34" si="602">SUM(I34*$D34)</f>
        <v>0</v>
      </c>
      <c r="K34" s="6"/>
      <c r="L34" s="67">
        <f t="shared" ref="L34" si="603">SUM(K34*$D34)</f>
        <v>0</v>
      </c>
      <c r="M34" s="6"/>
      <c r="N34" s="67">
        <f t="shared" ref="N34" si="604">SUM(M34*$D34)</f>
        <v>0</v>
      </c>
      <c r="O34" s="6"/>
      <c r="P34" s="67">
        <f t="shared" ref="P34" si="605">SUM(O34*$D34)</f>
        <v>0</v>
      </c>
      <c r="Q34" s="6"/>
      <c r="R34" s="67">
        <f t="shared" ref="R34" si="606">SUM(Q34*$D34)</f>
        <v>0</v>
      </c>
      <c r="S34" s="6"/>
      <c r="T34" s="67">
        <f t="shared" ref="T34" si="607">SUM(S34*$D34)</f>
        <v>0</v>
      </c>
      <c r="U34" s="6"/>
      <c r="V34" s="67">
        <f t="shared" ref="V34" si="608">SUM(U34*$D34)</f>
        <v>0</v>
      </c>
      <c r="W34" s="6"/>
      <c r="X34" s="67">
        <f t="shared" ref="X34" si="609">SUM(W34*$D34)</f>
        <v>0</v>
      </c>
      <c r="Y34" s="6"/>
      <c r="Z34" s="67">
        <f t="shared" ref="Z34" si="610">SUM(Y34*$D34)</f>
        <v>0</v>
      </c>
      <c r="AA34" s="6"/>
      <c r="AB34" s="67">
        <f t="shared" ref="AB34" si="611">SUM(AA34*$D34)</f>
        <v>0</v>
      </c>
      <c r="AC34" s="62"/>
      <c r="AD34" s="67">
        <f t="shared" ref="AD34" si="612">SUM(AC34*$D34)</f>
        <v>0</v>
      </c>
      <c r="AE34" s="62"/>
      <c r="AF34" s="67">
        <f t="shared" ref="AF34" si="613">SUM(AE34*$D34)</f>
        <v>0</v>
      </c>
      <c r="AG34" s="62"/>
      <c r="AH34" s="67">
        <f t="shared" ref="AH34" si="614">SUM(AG34*$D34)</f>
        <v>0</v>
      </c>
      <c r="AI34" s="62"/>
      <c r="AJ34" s="67">
        <f t="shared" ref="AJ34" si="615">SUM(AI34*$D34)</f>
        <v>0</v>
      </c>
      <c r="AK34" s="62"/>
      <c r="AL34" s="67">
        <f t="shared" ref="AL34" si="616">SUM(AK34*$D34)</f>
        <v>0</v>
      </c>
      <c r="AM34" s="62"/>
      <c r="AN34" s="67">
        <f t="shared" ref="AN34" si="617">SUM(AM34*$D34)</f>
        <v>0</v>
      </c>
      <c r="AO34" s="62"/>
      <c r="AP34" s="67">
        <f t="shared" ref="AP34" si="618">SUM(AO34*$D34)</f>
        <v>0</v>
      </c>
      <c r="AQ34" s="62"/>
      <c r="AR34" s="67">
        <f t="shared" ref="AR34" si="619">SUM(AQ34*$D34)</f>
        <v>0</v>
      </c>
      <c r="AS34" s="62"/>
      <c r="AT34" s="67">
        <f t="shared" ref="AT34" si="620">SUM(AS34*$D34)</f>
        <v>0</v>
      </c>
      <c r="AU34" s="62"/>
      <c r="AV34" s="67">
        <f t="shared" ref="AV34" si="621">SUM(AU34*$D34)</f>
        <v>0</v>
      </c>
      <c r="AW34" s="62"/>
      <c r="AX34" s="67">
        <f t="shared" ref="AX34" si="622">SUM(AW34*$D34)</f>
        <v>0</v>
      </c>
      <c r="AY34" s="62"/>
      <c r="AZ34" s="67">
        <f t="shared" ref="AZ34" si="623">SUM(AY34*$D34)</f>
        <v>0</v>
      </c>
      <c r="BA34" s="57"/>
      <c r="BB34" s="64">
        <f t="shared" si="25"/>
        <v>0</v>
      </c>
      <c r="BC34" s="64">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row>
    <row r="35" spans="1:196" s="5" customFormat="1">
      <c r="A35" s="60"/>
      <c r="B35" s="60"/>
      <c r="C35" s="60" t="s">
        <v>10</v>
      </c>
      <c r="D35" s="60">
        <v>35</v>
      </c>
      <c r="E35" s="6"/>
      <c r="F35" s="67">
        <f t="shared" si="1"/>
        <v>0</v>
      </c>
      <c r="G35" s="6"/>
      <c r="H35" s="67">
        <f t="shared" ref="H35" si="624">SUM(G35*$D35)</f>
        <v>0</v>
      </c>
      <c r="I35" s="6"/>
      <c r="J35" s="67">
        <f t="shared" ref="J35" si="625">SUM(I35*$D35)</f>
        <v>0</v>
      </c>
      <c r="K35" s="6"/>
      <c r="L35" s="67">
        <f t="shared" ref="L35" si="626">SUM(K35*$D35)</f>
        <v>0</v>
      </c>
      <c r="M35" s="6"/>
      <c r="N35" s="67">
        <f t="shared" ref="N35" si="627">SUM(M35*$D35)</f>
        <v>0</v>
      </c>
      <c r="O35" s="6"/>
      <c r="P35" s="67">
        <f t="shared" ref="P35" si="628">SUM(O35*$D35)</f>
        <v>0</v>
      </c>
      <c r="Q35" s="6"/>
      <c r="R35" s="67">
        <f t="shared" ref="R35" si="629">SUM(Q35*$D35)</f>
        <v>0</v>
      </c>
      <c r="S35" s="6"/>
      <c r="T35" s="67">
        <f t="shared" ref="T35" si="630">SUM(S35*$D35)</f>
        <v>0</v>
      </c>
      <c r="U35" s="6"/>
      <c r="V35" s="67">
        <f t="shared" ref="V35" si="631">SUM(U35*$D35)</f>
        <v>0</v>
      </c>
      <c r="W35" s="6"/>
      <c r="X35" s="67">
        <f t="shared" ref="X35" si="632">SUM(W35*$D35)</f>
        <v>0</v>
      </c>
      <c r="Y35" s="6"/>
      <c r="Z35" s="67">
        <f t="shared" ref="Z35" si="633">SUM(Y35*$D35)</f>
        <v>0</v>
      </c>
      <c r="AA35" s="6"/>
      <c r="AB35" s="67">
        <f t="shared" ref="AB35" si="634">SUM(AA35*$D35)</f>
        <v>0</v>
      </c>
      <c r="AC35" s="62"/>
      <c r="AD35" s="67">
        <f t="shared" ref="AD35" si="635">SUM(AC35*$D35)</f>
        <v>0</v>
      </c>
      <c r="AE35" s="62"/>
      <c r="AF35" s="67">
        <f t="shared" ref="AF35" si="636">SUM(AE35*$D35)</f>
        <v>0</v>
      </c>
      <c r="AG35" s="62"/>
      <c r="AH35" s="67">
        <f t="shared" ref="AH35" si="637">SUM(AG35*$D35)</f>
        <v>0</v>
      </c>
      <c r="AI35" s="62"/>
      <c r="AJ35" s="67">
        <f t="shared" ref="AJ35" si="638">SUM(AI35*$D35)</f>
        <v>0</v>
      </c>
      <c r="AK35" s="62"/>
      <c r="AL35" s="67">
        <f t="shared" ref="AL35" si="639">SUM(AK35*$D35)</f>
        <v>0</v>
      </c>
      <c r="AM35" s="62"/>
      <c r="AN35" s="67">
        <f t="shared" ref="AN35" si="640">SUM(AM35*$D35)</f>
        <v>0</v>
      </c>
      <c r="AO35" s="62"/>
      <c r="AP35" s="67">
        <f t="shared" ref="AP35" si="641">SUM(AO35*$D35)</f>
        <v>0</v>
      </c>
      <c r="AQ35" s="62"/>
      <c r="AR35" s="67">
        <f t="shared" ref="AR35" si="642">SUM(AQ35*$D35)</f>
        <v>0</v>
      </c>
      <c r="AS35" s="62"/>
      <c r="AT35" s="67">
        <f t="shared" ref="AT35" si="643">SUM(AS35*$D35)</f>
        <v>0</v>
      </c>
      <c r="AU35" s="62"/>
      <c r="AV35" s="67">
        <f t="shared" ref="AV35" si="644">SUM(AU35*$D35)</f>
        <v>0</v>
      </c>
      <c r="AW35" s="62"/>
      <c r="AX35" s="67">
        <f t="shared" ref="AX35" si="645">SUM(AW35*$D35)</f>
        <v>0</v>
      </c>
      <c r="AY35" s="62"/>
      <c r="AZ35" s="67">
        <f t="shared" ref="AZ35" si="646">SUM(AY35*$D35)</f>
        <v>0</v>
      </c>
      <c r="BA35" s="57"/>
      <c r="BB35" s="64">
        <f t="shared" si="25"/>
        <v>0</v>
      </c>
      <c r="BC35" s="64">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row>
    <row r="36" spans="1:196" s="5" customFormat="1">
      <c r="A36" s="60"/>
      <c r="B36" s="60"/>
      <c r="C36" s="60" t="s">
        <v>10</v>
      </c>
      <c r="D36" s="60">
        <v>35</v>
      </c>
      <c r="E36" s="6"/>
      <c r="F36" s="67">
        <f t="shared" si="1"/>
        <v>0</v>
      </c>
      <c r="G36" s="6"/>
      <c r="H36" s="67">
        <f t="shared" ref="H36" si="647">SUM(G36*$D36)</f>
        <v>0</v>
      </c>
      <c r="I36" s="6"/>
      <c r="J36" s="67">
        <f t="shared" ref="J36" si="648">SUM(I36*$D36)</f>
        <v>0</v>
      </c>
      <c r="K36" s="6"/>
      <c r="L36" s="67">
        <f t="shared" ref="L36" si="649">SUM(K36*$D36)</f>
        <v>0</v>
      </c>
      <c r="M36" s="6"/>
      <c r="N36" s="67">
        <f t="shared" ref="N36" si="650">SUM(M36*$D36)</f>
        <v>0</v>
      </c>
      <c r="O36" s="6"/>
      <c r="P36" s="67">
        <f t="shared" ref="P36" si="651">SUM(O36*$D36)</f>
        <v>0</v>
      </c>
      <c r="Q36" s="6"/>
      <c r="R36" s="67">
        <f t="shared" ref="R36" si="652">SUM(Q36*$D36)</f>
        <v>0</v>
      </c>
      <c r="S36" s="6"/>
      <c r="T36" s="67">
        <f t="shared" ref="T36" si="653">SUM(S36*$D36)</f>
        <v>0</v>
      </c>
      <c r="U36" s="6"/>
      <c r="V36" s="67">
        <f t="shared" ref="V36" si="654">SUM(U36*$D36)</f>
        <v>0</v>
      </c>
      <c r="W36" s="6"/>
      <c r="X36" s="67">
        <f t="shared" ref="X36" si="655">SUM(W36*$D36)</f>
        <v>0</v>
      </c>
      <c r="Y36" s="6"/>
      <c r="Z36" s="67">
        <f t="shared" ref="Z36" si="656">SUM(Y36*$D36)</f>
        <v>0</v>
      </c>
      <c r="AA36" s="6"/>
      <c r="AB36" s="67">
        <f t="shared" ref="AB36" si="657">SUM(AA36*$D36)</f>
        <v>0</v>
      </c>
      <c r="AC36" s="62"/>
      <c r="AD36" s="67">
        <f t="shared" ref="AD36" si="658">SUM(AC36*$D36)</f>
        <v>0</v>
      </c>
      <c r="AE36" s="62"/>
      <c r="AF36" s="67">
        <f t="shared" ref="AF36" si="659">SUM(AE36*$D36)</f>
        <v>0</v>
      </c>
      <c r="AG36" s="62"/>
      <c r="AH36" s="67">
        <f t="shared" ref="AH36" si="660">SUM(AG36*$D36)</f>
        <v>0</v>
      </c>
      <c r="AI36" s="62"/>
      <c r="AJ36" s="67">
        <f t="shared" ref="AJ36" si="661">SUM(AI36*$D36)</f>
        <v>0</v>
      </c>
      <c r="AK36" s="62"/>
      <c r="AL36" s="67">
        <f t="shared" ref="AL36" si="662">SUM(AK36*$D36)</f>
        <v>0</v>
      </c>
      <c r="AM36" s="62"/>
      <c r="AN36" s="67">
        <f t="shared" ref="AN36" si="663">SUM(AM36*$D36)</f>
        <v>0</v>
      </c>
      <c r="AO36" s="62"/>
      <c r="AP36" s="67">
        <f t="shared" ref="AP36" si="664">SUM(AO36*$D36)</f>
        <v>0</v>
      </c>
      <c r="AQ36" s="62"/>
      <c r="AR36" s="67">
        <f t="shared" ref="AR36" si="665">SUM(AQ36*$D36)</f>
        <v>0</v>
      </c>
      <c r="AS36" s="62"/>
      <c r="AT36" s="67">
        <f t="shared" ref="AT36" si="666">SUM(AS36*$D36)</f>
        <v>0</v>
      </c>
      <c r="AU36" s="62"/>
      <c r="AV36" s="67">
        <f t="shared" ref="AV36" si="667">SUM(AU36*$D36)</f>
        <v>0</v>
      </c>
      <c r="AW36" s="62"/>
      <c r="AX36" s="67">
        <f t="shared" ref="AX36" si="668">SUM(AW36*$D36)</f>
        <v>0</v>
      </c>
      <c r="AY36" s="62"/>
      <c r="AZ36" s="67">
        <f t="shared" ref="AZ36" si="669">SUM(AY36*$D36)</f>
        <v>0</v>
      </c>
      <c r="BA36" s="57"/>
      <c r="BB36" s="64">
        <f t="shared" si="25"/>
        <v>0</v>
      </c>
      <c r="BC36" s="64">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row>
    <row r="37" spans="1:196" s="5" customFormat="1">
      <c r="A37" s="19"/>
      <c r="B37" s="19"/>
      <c r="C37" s="19"/>
      <c r="D37" s="19"/>
      <c r="E37" s="19"/>
      <c r="F37" s="19"/>
      <c r="G37" s="19"/>
      <c r="H37" s="19"/>
      <c r="I37" s="19"/>
      <c r="J37" s="19"/>
      <c r="K37" s="58"/>
      <c r="L37" s="19"/>
      <c r="M37" s="19"/>
      <c r="N37" s="19"/>
      <c r="O37" s="19"/>
      <c r="P37" s="19"/>
      <c r="Q37" s="19"/>
      <c r="R37" s="19"/>
      <c r="S37" s="19"/>
      <c r="T37" s="19"/>
      <c r="U37" s="19"/>
      <c r="V37" s="19"/>
      <c r="W37" s="19"/>
      <c r="X37" s="19"/>
      <c r="Y37" s="19"/>
      <c r="Z37" s="19"/>
      <c r="AA37" s="19"/>
      <c r="AB37" s="19"/>
      <c r="AC37" s="19"/>
      <c r="AD37" s="19"/>
      <c r="AE37" s="19"/>
      <c r="AF37" s="19"/>
      <c r="AG37" s="19"/>
      <c r="AH37" s="19"/>
      <c r="AI37" s="58"/>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row>
    <row r="38" spans="1:196" s="5" customForma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9"/>
      <c r="AD38" s="19"/>
      <c r="AE38" s="59"/>
      <c r="AF38" s="19"/>
      <c r="AG38" s="59"/>
      <c r="AH38" s="19"/>
      <c r="AI38" s="59"/>
      <c r="AJ38" s="19"/>
      <c r="AK38" s="59"/>
      <c r="AL38" s="19"/>
      <c r="AM38" s="59"/>
      <c r="AN38" s="19"/>
      <c r="AO38" s="59"/>
      <c r="AP38" s="19"/>
      <c r="AQ38" s="59"/>
      <c r="AR38" s="19"/>
      <c r="AS38" s="59"/>
      <c r="AT38" s="19"/>
      <c r="AU38" s="59"/>
      <c r="AV38" s="19"/>
      <c r="AW38" s="59"/>
      <c r="AX38" s="19"/>
      <c r="AY38" s="59"/>
      <c r="AZ38" s="19"/>
      <c r="BA38" s="19"/>
      <c r="BB38" s="17"/>
      <c r="BC38" s="17"/>
      <c r="BD38" s="66"/>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row>
    <row r="39" spans="1:196" s="14" customFormat="1" ht="24">
      <c r="A39" s="68"/>
      <c r="B39" s="68" t="s">
        <v>80</v>
      </c>
      <c r="C39" s="68"/>
      <c r="D39" s="68"/>
      <c r="E39" s="153">
        <f t="shared" ref="E39:AZ39" si="670">SUM(E6:E36)</f>
        <v>22</v>
      </c>
      <c r="F39" s="153">
        <f t="shared" si="670"/>
        <v>3080</v>
      </c>
      <c r="G39" s="68">
        <f t="shared" si="670"/>
        <v>19.25</v>
      </c>
      <c r="H39" s="68">
        <f t="shared" si="670"/>
        <v>2445</v>
      </c>
      <c r="I39" s="68">
        <f t="shared" si="670"/>
        <v>25.25</v>
      </c>
      <c r="J39" s="68">
        <f t="shared" si="670"/>
        <v>3025</v>
      </c>
      <c r="K39" s="68">
        <f t="shared" si="670"/>
        <v>19.75</v>
      </c>
      <c r="L39" s="68">
        <f t="shared" si="670"/>
        <v>2455</v>
      </c>
      <c r="M39" s="68">
        <f t="shared" si="670"/>
        <v>40.5</v>
      </c>
      <c r="N39" s="68">
        <f t="shared" si="670"/>
        <v>4730</v>
      </c>
      <c r="O39" s="68">
        <f t="shared" si="670"/>
        <v>0</v>
      </c>
      <c r="P39" s="68">
        <f t="shared" si="670"/>
        <v>0</v>
      </c>
      <c r="Q39" s="68">
        <f t="shared" si="670"/>
        <v>53.75</v>
      </c>
      <c r="R39" s="68">
        <f t="shared" si="670"/>
        <v>5735</v>
      </c>
      <c r="S39" s="68">
        <f t="shared" si="670"/>
        <v>61</v>
      </c>
      <c r="T39" s="68">
        <f t="shared" si="670"/>
        <v>7560</v>
      </c>
      <c r="U39" s="68">
        <f t="shared" si="670"/>
        <v>52.75</v>
      </c>
      <c r="V39" s="153">
        <f t="shared" si="670"/>
        <v>6735</v>
      </c>
      <c r="W39" s="68">
        <f t="shared" si="670"/>
        <v>55.25</v>
      </c>
      <c r="X39" s="153">
        <f t="shared" si="670"/>
        <v>6160</v>
      </c>
      <c r="Y39" s="68">
        <f t="shared" si="670"/>
        <v>98.25</v>
      </c>
      <c r="Z39" s="68">
        <f t="shared" si="670"/>
        <v>10938.75</v>
      </c>
      <c r="AA39" s="68">
        <f t="shared" si="670"/>
        <v>0</v>
      </c>
      <c r="AB39" s="68">
        <f t="shared" si="670"/>
        <v>0</v>
      </c>
      <c r="AC39" s="68">
        <f t="shared" si="670"/>
        <v>0</v>
      </c>
      <c r="AD39" s="68">
        <f t="shared" si="670"/>
        <v>0</v>
      </c>
      <c r="AE39" s="68">
        <f t="shared" si="670"/>
        <v>0</v>
      </c>
      <c r="AF39" s="68">
        <f t="shared" si="670"/>
        <v>0</v>
      </c>
      <c r="AG39" s="68">
        <f t="shared" si="670"/>
        <v>0</v>
      </c>
      <c r="AH39" s="68">
        <f t="shared" si="670"/>
        <v>0</v>
      </c>
      <c r="AI39" s="68">
        <f t="shared" si="670"/>
        <v>0</v>
      </c>
      <c r="AJ39" s="68">
        <f t="shared" si="670"/>
        <v>0</v>
      </c>
      <c r="AK39" s="68">
        <f t="shared" si="670"/>
        <v>0</v>
      </c>
      <c r="AL39" s="68">
        <f t="shared" si="670"/>
        <v>0</v>
      </c>
      <c r="AM39" s="68">
        <f t="shared" si="670"/>
        <v>0</v>
      </c>
      <c r="AN39" s="68">
        <f t="shared" si="670"/>
        <v>0</v>
      </c>
      <c r="AO39" s="68">
        <f t="shared" si="670"/>
        <v>0</v>
      </c>
      <c r="AP39" s="68">
        <f t="shared" si="670"/>
        <v>0</v>
      </c>
      <c r="AQ39" s="68">
        <f t="shared" si="670"/>
        <v>0</v>
      </c>
      <c r="AR39" s="68">
        <f t="shared" si="670"/>
        <v>0</v>
      </c>
      <c r="AS39" s="68">
        <f t="shared" si="670"/>
        <v>0</v>
      </c>
      <c r="AT39" s="68">
        <f t="shared" si="670"/>
        <v>0</v>
      </c>
      <c r="AU39" s="68">
        <f t="shared" si="670"/>
        <v>0</v>
      </c>
      <c r="AV39" s="68">
        <f t="shared" si="670"/>
        <v>0</v>
      </c>
      <c r="AW39" s="68">
        <f t="shared" si="670"/>
        <v>0</v>
      </c>
      <c r="AX39" s="68">
        <f t="shared" si="670"/>
        <v>0</v>
      </c>
      <c r="AY39" s="68">
        <f t="shared" si="670"/>
        <v>0</v>
      </c>
      <c r="AZ39" s="68">
        <f t="shared" si="670"/>
        <v>0</v>
      </c>
      <c r="BA39" s="68"/>
      <c r="BB39" s="69">
        <f>SUM(BB6:BB36)</f>
        <v>447.75</v>
      </c>
      <c r="BC39" s="69">
        <f>SUM(BC6:BC36)</f>
        <v>52863.75</v>
      </c>
      <c r="BD39" s="70" t="s">
        <v>80</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row>
    <row r="40" spans="1:196">
      <c r="A40" s="68"/>
      <c r="B40" s="68" t="s">
        <v>81</v>
      </c>
      <c r="C40" s="68"/>
      <c r="D40" s="68"/>
      <c r="E40" s="273">
        <f>F39/E39</f>
        <v>140</v>
      </c>
      <c r="F40" s="273"/>
      <c r="G40" s="273">
        <f>H39/G39</f>
        <v>127.01298701298701</v>
      </c>
      <c r="H40" s="273"/>
      <c r="I40" s="273">
        <f>J39/I39</f>
        <v>119.80198019801981</v>
      </c>
      <c r="J40" s="273"/>
      <c r="K40" s="273">
        <f>L39/K39</f>
        <v>124.30379746835443</v>
      </c>
      <c r="L40" s="273"/>
      <c r="M40" s="273">
        <f>N39/M39</f>
        <v>116.79012345679013</v>
      </c>
      <c r="N40" s="273"/>
      <c r="O40" s="273" t="e">
        <f>P39/O39</f>
        <v>#DIV/0!</v>
      </c>
      <c r="P40" s="273"/>
      <c r="Q40" s="273">
        <f>R39/Q39</f>
        <v>106.69767441860465</v>
      </c>
      <c r="R40" s="273"/>
      <c r="S40" s="273">
        <f>T39/S39</f>
        <v>123.93442622950819</v>
      </c>
      <c r="T40" s="273"/>
      <c r="U40" s="273">
        <f>V39/U39</f>
        <v>127.67772511848341</v>
      </c>
      <c r="V40" s="273"/>
      <c r="W40" s="273">
        <f>X39/W39</f>
        <v>111.49321266968326</v>
      </c>
      <c r="X40" s="273"/>
      <c r="Y40" s="273">
        <f>Z39/Y39</f>
        <v>111.33587786259542</v>
      </c>
      <c r="Z40" s="273"/>
      <c r="AA40" s="273" t="e">
        <f>AB39/AA39</f>
        <v>#DIV/0!</v>
      </c>
      <c r="AB40" s="273"/>
      <c r="AC40" s="273" t="e">
        <f>AD39/AC39</f>
        <v>#DIV/0!</v>
      </c>
      <c r="AD40" s="273"/>
      <c r="AE40" s="273" t="e">
        <f>AF39/AE39</f>
        <v>#DIV/0!</v>
      </c>
      <c r="AF40" s="273"/>
      <c r="AG40" s="273" t="e">
        <f>AH39/AG39</f>
        <v>#DIV/0!</v>
      </c>
      <c r="AH40" s="273"/>
      <c r="AI40" s="273" t="e">
        <f>AJ39/AI39</f>
        <v>#DIV/0!</v>
      </c>
      <c r="AJ40" s="273"/>
      <c r="AK40" s="273" t="e">
        <f>AL39/AK39</f>
        <v>#DIV/0!</v>
      </c>
      <c r="AL40" s="273"/>
      <c r="AM40" s="273" t="e">
        <f>AN39/AM39</f>
        <v>#DIV/0!</v>
      </c>
      <c r="AN40" s="273"/>
      <c r="AO40" s="273" t="e">
        <f>AP39/AO39</f>
        <v>#DIV/0!</v>
      </c>
      <c r="AP40" s="273"/>
      <c r="AQ40" s="273" t="e">
        <f>AR39/AQ39</f>
        <v>#DIV/0!</v>
      </c>
      <c r="AR40" s="273"/>
      <c r="AS40" s="273" t="e">
        <f>AT39/AS39</f>
        <v>#DIV/0!</v>
      </c>
      <c r="AT40" s="273"/>
      <c r="AU40" s="273" t="e">
        <f>AV39/AU39</f>
        <v>#DIV/0!</v>
      </c>
      <c r="AV40" s="273"/>
      <c r="AW40" s="273" t="e">
        <f>AX39/AW39</f>
        <v>#DIV/0!</v>
      </c>
      <c r="AX40" s="273"/>
      <c r="AY40" s="273" t="e">
        <f>AZ39/AY39</f>
        <v>#DIV/0!</v>
      </c>
      <c r="AZ40" s="273"/>
      <c r="BA40" s="73"/>
      <c r="BB40" s="274">
        <f>BC39/BB39</f>
        <v>118.06532663316582</v>
      </c>
      <c r="BC40" s="274"/>
      <c r="BD40" s="71" t="s">
        <v>82</v>
      </c>
      <c r="GK40" s="4"/>
      <c r="GL40" s="4"/>
      <c r="GM40" s="4"/>
      <c r="GN40" s="4"/>
    </row>
    <row r="41" spans="1:196">
      <c r="GK41" s="4"/>
      <c r="GL41" s="4"/>
      <c r="GM41" s="4"/>
      <c r="GN41" s="4"/>
    </row>
    <row r="42" spans="1:196">
      <c r="GK42" s="4"/>
      <c r="GL42" s="4"/>
      <c r="GM42" s="4"/>
      <c r="GN42" s="4"/>
    </row>
    <row r="43" spans="1:196" s="4" customFormat="1" ht="12.75" customHeight="1">
      <c r="A43" s="52"/>
      <c r="B43" s="52"/>
      <c r="C43" s="53"/>
      <c r="D43" s="53"/>
      <c r="E43" s="277">
        <v>2016</v>
      </c>
      <c r="F43" s="278"/>
      <c r="G43" s="278"/>
      <c r="H43" s="278"/>
      <c r="I43" s="278"/>
      <c r="J43" s="278"/>
      <c r="K43" s="278"/>
      <c r="L43" s="278"/>
      <c r="M43" s="278"/>
      <c r="N43" s="278"/>
      <c r="O43" s="278"/>
      <c r="P43" s="278"/>
      <c r="Q43" s="278"/>
      <c r="R43" s="278"/>
      <c r="S43" s="278"/>
      <c r="T43" s="278"/>
      <c r="U43" s="278"/>
      <c r="V43" s="278"/>
      <c r="W43" s="278"/>
      <c r="X43" s="278"/>
      <c r="Y43" s="278"/>
      <c r="Z43" s="278"/>
      <c r="AA43" s="278"/>
      <c r="AB43" s="279"/>
      <c r="AC43" s="283">
        <v>2017</v>
      </c>
      <c r="AD43" s="284"/>
      <c r="AE43" s="284"/>
      <c r="AF43" s="284"/>
      <c r="AG43" s="284"/>
      <c r="AH43" s="284"/>
      <c r="AI43" s="284"/>
      <c r="AJ43" s="284"/>
      <c r="AK43" s="284"/>
      <c r="AL43" s="284"/>
      <c r="AM43" s="284"/>
      <c r="AN43" s="284"/>
      <c r="AO43" s="284"/>
      <c r="AP43" s="284"/>
      <c r="AQ43" s="284"/>
      <c r="AR43" s="284"/>
      <c r="AS43" s="284"/>
      <c r="AT43" s="284"/>
      <c r="AU43" s="284"/>
      <c r="AV43" s="284"/>
      <c r="AW43" s="284"/>
      <c r="AX43" s="284"/>
      <c r="AY43" s="284"/>
      <c r="AZ43" s="285"/>
      <c r="BA43" s="65"/>
      <c r="BB43" s="17"/>
      <c r="BC43" s="17"/>
    </row>
    <row r="44" spans="1:196" s="5" customFormat="1" ht="15.75">
      <c r="A44" s="72"/>
      <c r="B44" s="72" t="str">
        <f>'Stundenverteilung INGE'!K5</f>
        <v>AeBo PL (20%)</v>
      </c>
      <c r="C44" s="289" t="str">
        <f>'Stundenverteilung INGE'!K7</f>
        <v>PL</v>
      </c>
      <c r="D44" s="290"/>
      <c r="E44" s="280"/>
      <c r="F44" s="281"/>
      <c r="G44" s="281"/>
      <c r="H44" s="281"/>
      <c r="I44" s="281"/>
      <c r="J44" s="281"/>
      <c r="K44" s="281"/>
      <c r="L44" s="281"/>
      <c r="M44" s="281"/>
      <c r="N44" s="281"/>
      <c r="O44" s="281"/>
      <c r="P44" s="281"/>
      <c r="Q44" s="281"/>
      <c r="R44" s="281"/>
      <c r="S44" s="281"/>
      <c r="T44" s="281"/>
      <c r="U44" s="281"/>
      <c r="V44" s="281"/>
      <c r="W44" s="281"/>
      <c r="X44" s="281"/>
      <c r="Y44" s="281"/>
      <c r="Z44" s="281"/>
      <c r="AA44" s="281"/>
      <c r="AB44" s="282"/>
      <c r="AC44" s="286"/>
      <c r="AD44" s="287"/>
      <c r="AE44" s="287"/>
      <c r="AF44" s="287"/>
      <c r="AG44" s="287"/>
      <c r="AH44" s="287"/>
      <c r="AI44" s="287"/>
      <c r="AJ44" s="287"/>
      <c r="AK44" s="287"/>
      <c r="AL44" s="287"/>
      <c r="AM44" s="287"/>
      <c r="AN44" s="287"/>
      <c r="AO44" s="287"/>
      <c r="AP44" s="287"/>
      <c r="AQ44" s="287"/>
      <c r="AR44" s="287"/>
      <c r="AS44" s="287"/>
      <c r="AT44" s="287"/>
      <c r="AU44" s="287"/>
      <c r="AV44" s="287"/>
      <c r="AW44" s="287"/>
      <c r="AX44" s="287"/>
      <c r="AY44" s="287"/>
      <c r="AZ44" s="288"/>
      <c r="BA44" s="65"/>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row>
    <row r="45" spans="1:196" s="5" customFormat="1" ht="24">
      <c r="A45" s="54" t="s">
        <v>0</v>
      </c>
      <c r="B45" s="54" t="s">
        <v>103</v>
      </c>
      <c r="C45" s="55" t="s">
        <v>1</v>
      </c>
      <c r="D45" s="55" t="s">
        <v>6</v>
      </c>
      <c r="E45" s="56" t="s">
        <v>13</v>
      </c>
      <c r="F45" s="56" t="s">
        <v>14</v>
      </c>
      <c r="G45" s="56" t="s">
        <v>15</v>
      </c>
      <c r="H45" s="56" t="s">
        <v>16</v>
      </c>
      <c r="I45" s="56" t="s">
        <v>17</v>
      </c>
      <c r="J45" s="56" t="s">
        <v>18</v>
      </c>
      <c r="K45" s="56" t="s">
        <v>19</v>
      </c>
      <c r="L45" s="56" t="s">
        <v>20</v>
      </c>
      <c r="M45" s="56" t="s">
        <v>21</v>
      </c>
      <c r="N45" s="56" t="s">
        <v>22</v>
      </c>
      <c r="O45" s="56" t="s">
        <v>23</v>
      </c>
      <c r="P45" s="56" t="s">
        <v>24</v>
      </c>
      <c r="Q45" s="56" t="s">
        <v>25</v>
      </c>
      <c r="R45" s="56" t="s">
        <v>26</v>
      </c>
      <c r="S45" s="56" t="s">
        <v>27</v>
      </c>
      <c r="T45" s="56" t="s">
        <v>28</v>
      </c>
      <c r="U45" s="56" t="s">
        <v>29</v>
      </c>
      <c r="V45" s="56" t="s">
        <v>30</v>
      </c>
      <c r="W45" s="56" t="s">
        <v>31</v>
      </c>
      <c r="X45" s="56" t="s">
        <v>32</v>
      </c>
      <c r="Y45" s="56" t="s">
        <v>33</v>
      </c>
      <c r="Z45" s="56" t="s">
        <v>36</v>
      </c>
      <c r="AA45" s="56" t="s">
        <v>34</v>
      </c>
      <c r="AB45" s="56" t="s">
        <v>35</v>
      </c>
      <c r="AC45" s="61" t="s">
        <v>13</v>
      </c>
      <c r="AD45" s="61" t="s">
        <v>14</v>
      </c>
      <c r="AE45" s="61" t="s">
        <v>15</v>
      </c>
      <c r="AF45" s="61" t="s">
        <v>16</v>
      </c>
      <c r="AG45" s="61" t="s">
        <v>17</v>
      </c>
      <c r="AH45" s="61" t="s">
        <v>18</v>
      </c>
      <c r="AI45" s="61" t="s">
        <v>19</v>
      </c>
      <c r="AJ45" s="61" t="s">
        <v>20</v>
      </c>
      <c r="AK45" s="61" t="s">
        <v>21</v>
      </c>
      <c r="AL45" s="61" t="s">
        <v>22</v>
      </c>
      <c r="AM45" s="61" t="s">
        <v>23</v>
      </c>
      <c r="AN45" s="61" t="s">
        <v>24</v>
      </c>
      <c r="AO45" s="61" t="s">
        <v>25</v>
      </c>
      <c r="AP45" s="61" t="s">
        <v>26</v>
      </c>
      <c r="AQ45" s="61" t="s">
        <v>27</v>
      </c>
      <c r="AR45" s="61" t="s">
        <v>28</v>
      </c>
      <c r="AS45" s="61" t="s">
        <v>29</v>
      </c>
      <c r="AT45" s="61" t="s">
        <v>30</v>
      </c>
      <c r="AU45" s="61" t="s">
        <v>31</v>
      </c>
      <c r="AV45" s="61" t="s">
        <v>32</v>
      </c>
      <c r="AW45" s="61" t="s">
        <v>33</v>
      </c>
      <c r="AX45" s="61" t="s">
        <v>36</v>
      </c>
      <c r="AY45" s="61" t="s">
        <v>34</v>
      </c>
      <c r="AZ45" s="61" t="s">
        <v>35</v>
      </c>
      <c r="BA45" s="61"/>
      <c r="BB45" s="63" t="s">
        <v>4</v>
      </c>
      <c r="BC45" s="63"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row>
    <row r="46" spans="1:196" s="5" customFormat="1">
      <c r="A46" s="60" t="s">
        <v>112</v>
      </c>
      <c r="B46" s="60" t="s">
        <v>113</v>
      </c>
      <c r="C46" s="60" t="s">
        <v>2</v>
      </c>
      <c r="D46" s="60">
        <v>140</v>
      </c>
      <c r="E46" s="6">
        <v>6.5</v>
      </c>
      <c r="F46" s="67">
        <f>SUM(E46*$D46)</f>
        <v>910</v>
      </c>
      <c r="G46" s="6"/>
      <c r="H46" s="67">
        <f>SUM(G46*$D46)</f>
        <v>0</v>
      </c>
      <c r="I46" s="6"/>
      <c r="J46" s="67">
        <f>SUM(I46*$D46)</f>
        <v>0</v>
      </c>
      <c r="K46" s="6">
        <v>3.5</v>
      </c>
      <c r="L46" s="67">
        <f>SUM(K46*$D46)</f>
        <v>490</v>
      </c>
      <c r="M46" s="6"/>
      <c r="N46" s="67">
        <f>SUM(M46*$D46)</f>
        <v>0</v>
      </c>
      <c r="O46" s="6">
        <v>14.5</v>
      </c>
      <c r="P46" s="67">
        <f>SUM(O46*$D46)</f>
        <v>2030</v>
      </c>
      <c r="Q46" s="6">
        <v>12.25</v>
      </c>
      <c r="R46" s="67">
        <f>SUM(Q46*$D46)</f>
        <v>1715</v>
      </c>
      <c r="S46" s="6">
        <v>17</v>
      </c>
      <c r="T46" s="67">
        <f>SUM(S46*$D46)</f>
        <v>2380</v>
      </c>
      <c r="U46" s="6"/>
      <c r="V46" s="67">
        <f>SUM(U46*$D46)</f>
        <v>0</v>
      </c>
      <c r="W46" s="6"/>
      <c r="X46" s="67">
        <f>SUM(W46*$D46)</f>
        <v>0</v>
      </c>
      <c r="Y46" s="6">
        <v>13</v>
      </c>
      <c r="Z46" s="67">
        <f>SUM(Y46*$D46)</f>
        <v>1820</v>
      </c>
      <c r="AA46" s="6"/>
      <c r="AB46" s="67">
        <f>SUM(AA46*$D46)</f>
        <v>0</v>
      </c>
      <c r="AC46" s="62"/>
      <c r="AD46" s="67">
        <f>SUM(AC46*$D46)</f>
        <v>0</v>
      </c>
      <c r="AE46" s="62"/>
      <c r="AF46" s="67">
        <f>SUM(AE46*$D46)</f>
        <v>0</v>
      </c>
      <c r="AG46" s="62"/>
      <c r="AH46" s="67">
        <f>SUM(AG46*$D46)</f>
        <v>0</v>
      </c>
      <c r="AI46" s="62"/>
      <c r="AJ46" s="67">
        <f>SUM(AI46*$D46)</f>
        <v>0</v>
      </c>
      <c r="AK46" s="62"/>
      <c r="AL46" s="67">
        <f>SUM(AK46*$D46)</f>
        <v>0</v>
      </c>
      <c r="AM46" s="62"/>
      <c r="AN46" s="67">
        <f>SUM(AM46*$D46)</f>
        <v>0</v>
      </c>
      <c r="AO46" s="62"/>
      <c r="AP46" s="67">
        <f>SUM(AO46*$D46)</f>
        <v>0</v>
      </c>
      <c r="AQ46" s="62"/>
      <c r="AR46" s="67">
        <f>SUM(AQ46*$D46)</f>
        <v>0</v>
      </c>
      <c r="AS46" s="62"/>
      <c r="AT46" s="67">
        <f>SUM(AS46*$D46)</f>
        <v>0</v>
      </c>
      <c r="AU46" s="62"/>
      <c r="AV46" s="67">
        <f>SUM(AU46*$D46)</f>
        <v>0</v>
      </c>
      <c r="AW46" s="62"/>
      <c r="AX46" s="67">
        <f>SUM(AW46*$D46)</f>
        <v>0</v>
      </c>
      <c r="AY46" s="62"/>
      <c r="AZ46" s="67">
        <f>SUM(AY46*$D46)</f>
        <v>0</v>
      </c>
      <c r="BA46" s="57"/>
      <c r="BB46" s="64">
        <f>SUM(E46+G46+I46+K46+M46+O46+Q46+S46+U46+W46+Y46+AA46+AC46+AE46+AG46+AI46+AK46+AM46+AO46+AQ46+AS46+AU46+AW46+AY46)</f>
        <v>66.75</v>
      </c>
      <c r="BC46" s="64">
        <f t="shared" ref="BC46:BC76" si="671">ROUND(BB46*D46*2,1)/2</f>
        <v>9345</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row>
    <row r="47" spans="1:196" s="5" customFormat="1">
      <c r="A47" s="60"/>
      <c r="B47" s="60"/>
      <c r="C47" s="60" t="s">
        <v>2</v>
      </c>
      <c r="D47" s="60">
        <v>140</v>
      </c>
      <c r="E47" s="6"/>
      <c r="F47" s="67">
        <f t="shared" ref="F47:F76" si="672">SUM(E47*$D47)</f>
        <v>0</v>
      </c>
      <c r="G47" s="6"/>
      <c r="H47" s="67">
        <f t="shared" ref="H47:H59" si="673">SUM(G47*$D47)</f>
        <v>0</v>
      </c>
      <c r="I47" s="6"/>
      <c r="J47" s="67">
        <f t="shared" ref="J47" si="674">SUM(I47*$D47)</f>
        <v>0</v>
      </c>
      <c r="K47" s="6"/>
      <c r="L47" s="67">
        <f t="shared" ref="L47:L59" si="675">SUM(K47*$D47)</f>
        <v>0</v>
      </c>
      <c r="M47" s="6"/>
      <c r="N47" s="67">
        <f t="shared" ref="N47:N59" si="676">SUM(M47*$D47)</f>
        <v>0</v>
      </c>
      <c r="O47" s="6"/>
      <c r="P47" s="67">
        <f t="shared" ref="P47:P59" si="677">SUM(O47*$D47)</f>
        <v>0</v>
      </c>
      <c r="Q47" s="6"/>
      <c r="R47" s="67">
        <f t="shared" ref="R47:R59" si="678">SUM(Q47*$D47)</f>
        <v>0</v>
      </c>
      <c r="S47" s="6"/>
      <c r="T47" s="67">
        <f t="shared" ref="T47:T59" si="679">SUM(S47*$D47)</f>
        <v>0</v>
      </c>
      <c r="U47" s="6"/>
      <c r="V47" s="67">
        <f t="shared" ref="V47:V59" si="680">SUM(U47*$D47)</f>
        <v>0</v>
      </c>
      <c r="W47" s="6"/>
      <c r="X47" s="67">
        <f t="shared" ref="X47:X59" si="681">SUM(W47*$D47)</f>
        <v>0</v>
      </c>
      <c r="Y47" s="6"/>
      <c r="Z47" s="67">
        <f t="shared" ref="Z47:Z59" si="682">SUM(Y47*$D47)</f>
        <v>0</v>
      </c>
      <c r="AA47" s="6"/>
      <c r="AB47" s="67">
        <f t="shared" ref="AB47:AB59" si="683">SUM(AA47*$D47)</f>
        <v>0</v>
      </c>
      <c r="AC47" s="62"/>
      <c r="AD47" s="67">
        <f t="shared" ref="AD47:AD59" si="684">SUM(AC47*$D47)</f>
        <v>0</v>
      </c>
      <c r="AE47" s="62"/>
      <c r="AF47" s="67">
        <f t="shared" ref="AF47:AF59" si="685">SUM(AE47*$D47)</f>
        <v>0</v>
      </c>
      <c r="AG47" s="62"/>
      <c r="AH47" s="67">
        <f t="shared" ref="AH47:AH59" si="686">SUM(AG47*$D47)</f>
        <v>0</v>
      </c>
      <c r="AI47" s="62"/>
      <c r="AJ47" s="67">
        <f t="shared" ref="AJ47:AJ59" si="687">SUM(AI47*$D47)</f>
        <v>0</v>
      </c>
      <c r="AK47" s="62"/>
      <c r="AL47" s="67">
        <f t="shared" ref="AL47:AL59" si="688">SUM(AK47*$D47)</f>
        <v>0</v>
      </c>
      <c r="AM47" s="62"/>
      <c r="AN47" s="67">
        <f t="shared" ref="AN47:AN59" si="689">SUM(AM47*$D47)</f>
        <v>0</v>
      </c>
      <c r="AO47" s="62"/>
      <c r="AP47" s="67">
        <f t="shared" ref="AP47:AP59" si="690">SUM(AO47*$D47)</f>
        <v>0</v>
      </c>
      <c r="AQ47" s="62"/>
      <c r="AR47" s="67">
        <f t="shared" ref="AR47:AR59" si="691">SUM(AQ47*$D47)</f>
        <v>0</v>
      </c>
      <c r="AS47" s="62"/>
      <c r="AT47" s="67">
        <f t="shared" ref="AT47:AT59" si="692">SUM(AS47*$D47)</f>
        <v>0</v>
      </c>
      <c r="AU47" s="62"/>
      <c r="AV47" s="67">
        <f t="shared" ref="AV47:AV59" si="693">SUM(AU47*$D47)</f>
        <v>0</v>
      </c>
      <c r="AW47" s="62"/>
      <c r="AX47" s="67">
        <f t="shared" ref="AX47:AX59" si="694">SUM(AW47*$D47)</f>
        <v>0</v>
      </c>
      <c r="AY47" s="62"/>
      <c r="AZ47" s="67">
        <f t="shared" ref="AZ47:AZ59" si="695">SUM(AY47*$D47)</f>
        <v>0</v>
      </c>
      <c r="BA47" s="57"/>
      <c r="BB47" s="64">
        <f t="shared" ref="BB47:BB76" si="696">SUM(E47+G47+I47+K47+M47+O47+Q47+S47+U47+W47+Y47+AA47+AC47+AE47+AG47+AI47+AK47+AM47+AO47+AQ47+AS47+AU47+AW47+AY47)</f>
        <v>0</v>
      </c>
      <c r="BC47" s="64">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row>
    <row r="48" spans="1:196" s="5" customFormat="1">
      <c r="A48" s="60"/>
      <c r="B48" s="60"/>
      <c r="C48" s="60" t="s">
        <v>2</v>
      </c>
      <c r="D48" s="60">
        <v>140</v>
      </c>
      <c r="E48" s="6"/>
      <c r="F48" s="67">
        <f t="shared" si="672"/>
        <v>0</v>
      </c>
      <c r="G48" s="6"/>
      <c r="H48" s="67">
        <f t="shared" si="673"/>
        <v>0</v>
      </c>
      <c r="I48" s="6"/>
      <c r="J48" s="67">
        <f t="shared" ref="J48" si="697">SUM(I48*$D48)</f>
        <v>0</v>
      </c>
      <c r="K48" s="6"/>
      <c r="L48" s="67">
        <f t="shared" si="675"/>
        <v>0</v>
      </c>
      <c r="M48" s="6"/>
      <c r="N48" s="67">
        <f t="shared" si="676"/>
        <v>0</v>
      </c>
      <c r="O48" s="6"/>
      <c r="P48" s="67">
        <f t="shared" si="677"/>
        <v>0</v>
      </c>
      <c r="Q48" s="6"/>
      <c r="R48" s="67">
        <f t="shared" si="678"/>
        <v>0</v>
      </c>
      <c r="S48" s="6"/>
      <c r="T48" s="67">
        <f t="shared" si="679"/>
        <v>0</v>
      </c>
      <c r="U48" s="6"/>
      <c r="V48" s="67">
        <f t="shared" si="680"/>
        <v>0</v>
      </c>
      <c r="W48" s="6"/>
      <c r="X48" s="67">
        <f t="shared" si="681"/>
        <v>0</v>
      </c>
      <c r="Y48" s="6"/>
      <c r="Z48" s="67">
        <f t="shared" si="682"/>
        <v>0</v>
      </c>
      <c r="AA48" s="6"/>
      <c r="AB48" s="67">
        <f t="shared" si="683"/>
        <v>0</v>
      </c>
      <c r="AC48" s="62"/>
      <c r="AD48" s="67">
        <f t="shared" si="684"/>
        <v>0</v>
      </c>
      <c r="AE48" s="62"/>
      <c r="AF48" s="67">
        <f t="shared" si="685"/>
        <v>0</v>
      </c>
      <c r="AG48" s="62"/>
      <c r="AH48" s="67">
        <f t="shared" si="686"/>
        <v>0</v>
      </c>
      <c r="AI48" s="62"/>
      <c r="AJ48" s="67">
        <f t="shared" si="687"/>
        <v>0</v>
      </c>
      <c r="AK48" s="62"/>
      <c r="AL48" s="67">
        <f t="shared" si="688"/>
        <v>0</v>
      </c>
      <c r="AM48" s="62"/>
      <c r="AN48" s="67">
        <f t="shared" si="689"/>
        <v>0</v>
      </c>
      <c r="AO48" s="62"/>
      <c r="AP48" s="67">
        <f t="shared" si="690"/>
        <v>0</v>
      </c>
      <c r="AQ48" s="62"/>
      <c r="AR48" s="67">
        <f t="shared" si="691"/>
        <v>0</v>
      </c>
      <c r="AS48" s="62"/>
      <c r="AT48" s="67">
        <f t="shared" si="692"/>
        <v>0</v>
      </c>
      <c r="AU48" s="62"/>
      <c r="AV48" s="67">
        <f t="shared" si="693"/>
        <v>0</v>
      </c>
      <c r="AW48" s="62"/>
      <c r="AX48" s="67">
        <f t="shared" si="694"/>
        <v>0</v>
      </c>
      <c r="AY48" s="62"/>
      <c r="AZ48" s="67">
        <f t="shared" si="695"/>
        <v>0</v>
      </c>
      <c r="BA48" s="57"/>
      <c r="BB48" s="64">
        <f t="shared" si="696"/>
        <v>0</v>
      </c>
      <c r="BC48" s="64">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row>
    <row r="49" spans="1:196" s="5" customFormat="1">
      <c r="A49" s="60"/>
      <c r="B49" s="60"/>
      <c r="C49" s="60" t="s">
        <v>2</v>
      </c>
      <c r="D49" s="60">
        <v>140</v>
      </c>
      <c r="E49" s="6"/>
      <c r="F49" s="67">
        <f t="shared" si="672"/>
        <v>0</v>
      </c>
      <c r="G49" s="6"/>
      <c r="H49" s="67">
        <f t="shared" si="673"/>
        <v>0</v>
      </c>
      <c r="I49" s="6"/>
      <c r="J49" s="67">
        <f t="shared" ref="J49" si="698">SUM(I49*$D49)</f>
        <v>0</v>
      </c>
      <c r="K49" s="6"/>
      <c r="L49" s="67">
        <f t="shared" si="675"/>
        <v>0</v>
      </c>
      <c r="M49" s="6"/>
      <c r="N49" s="67">
        <f t="shared" si="676"/>
        <v>0</v>
      </c>
      <c r="O49" s="6"/>
      <c r="P49" s="67">
        <f t="shared" si="677"/>
        <v>0</v>
      </c>
      <c r="Q49" s="6"/>
      <c r="R49" s="67">
        <f t="shared" si="678"/>
        <v>0</v>
      </c>
      <c r="S49" s="6"/>
      <c r="T49" s="176">
        <f t="shared" si="679"/>
        <v>0</v>
      </c>
      <c r="U49" s="6"/>
      <c r="V49" s="67">
        <f t="shared" si="680"/>
        <v>0</v>
      </c>
      <c r="W49" s="6"/>
      <c r="X49" s="67">
        <f t="shared" si="681"/>
        <v>0</v>
      </c>
      <c r="Y49" s="6"/>
      <c r="Z49" s="67">
        <f t="shared" si="682"/>
        <v>0</v>
      </c>
      <c r="AA49" s="6"/>
      <c r="AB49" s="67">
        <f t="shared" si="683"/>
        <v>0</v>
      </c>
      <c r="AC49" s="62"/>
      <c r="AD49" s="67">
        <f t="shared" si="684"/>
        <v>0</v>
      </c>
      <c r="AE49" s="62"/>
      <c r="AF49" s="67">
        <f t="shared" si="685"/>
        <v>0</v>
      </c>
      <c r="AG49" s="62"/>
      <c r="AH49" s="67">
        <f t="shared" si="686"/>
        <v>0</v>
      </c>
      <c r="AI49" s="62"/>
      <c r="AJ49" s="67">
        <f t="shared" si="687"/>
        <v>0</v>
      </c>
      <c r="AK49" s="62"/>
      <c r="AL49" s="67">
        <f t="shared" si="688"/>
        <v>0</v>
      </c>
      <c r="AM49" s="62"/>
      <c r="AN49" s="67">
        <f t="shared" si="689"/>
        <v>0</v>
      </c>
      <c r="AO49" s="62"/>
      <c r="AP49" s="67">
        <f t="shared" si="690"/>
        <v>0</v>
      </c>
      <c r="AQ49" s="62"/>
      <c r="AR49" s="67">
        <f t="shared" si="691"/>
        <v>0</v>
      </c>
      <c r="AS49" s="62"/>
      <c r="AT49" s="67">
        <f t="shared" si="692"/>
        <v>0</v>
      </c>
      <c r="AU49" s="62"/>
      <c r="AV49" s="67">
        <f t="shared" si="693"/>
        <v>0</v>
      </c>
      <c r="AW49" s="62"/>
      <c r="AX49" s="67">
        <f t="shared" si="694"/>
        <v>0</v>
      </c>
      <c r="AY49" s="62"/>
      <c r="AZ49" s="67">
        <f t="shared" si="695"/>
        <v>0</v>
      </c>
      <c r="BA49" s="57"/>
      <c r="BB49" s="64">
        <f t="shared" si="696"/>
        <v>0</v>
      </c>
      <c r="BC49" s="64">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row>
    <row r="50" spans="1:196" s="5" customFormat="1">
      <c r="A50" s="60"/>
      <c r="B50" s="60"/>
      <c r="C50" s="60" t="s">
        <v>2</v>
      </c>
      <c r="D50" s="60">
        <v>140</v>
      </c>
      <c r="E50" s="6"/>
      <c r="F50" s="67">
        <f t="shared" si="672"/>
        <v>0</v>
      </c>
      <c r="G50" s="6"/>
      <c r="H50" s="67">
        <f t="shared" si="673"/>
        <v>0</v>
      </c>
      <c r="I50" s="6"/>
      <c r="J50" s="67">
        <f t="shared" ref="J50" si="699">SUM(I50*$D50)</f>
        <v>0</v>
      </c>
      <c r="K50" s="6"/>
      <c r="L50" s="67">
        <f t="shared" si="675"/>
        <v>0</v>
      </c>
      <c r="M50" s="6"/>
      <c r="N50" s="67">
        <f t="shared" si="676"/>
        <v>0</v>
      </c>
      <c r="O50" s="6"/>
      <c r="P50" s="67">
        <f t="shared" si="677"/>
        <v>0</v>
      </c>
      <c r="Q50" s="6"/>
      <c r="R50" s="67">
        <f t="shared" si="678"/>
        <v>0</v>
      </c>
      <c r="S50" s="6"/>
      <c r="T50" s="67">
        <f>SUM(J50:S50)</f>
        <v>0</v>
      </c>
      <c r="U50" s="175"/>
      <c r="V50" s="67">
        <f t="shared" si="680"/>
        <v>0</v>
      </c>
      <c r="W50" s="6"/>
      <c r="X50" s="67">
        <f t="shared" si="681"/>
        <v>0</v>
      </c>
      <c r="Y50" s="6"/>
      <c r="Z50" s="67">
        <f t="shared" si="682"/>
        <v>0</v>
      </c>
      <c r="AA50" s="6"/>
      <c r="AB50" s="67">
        <f t="shared" si="683"/>
        <v>0</v>
      </c>
      <c r="AC50" s="62"/>
      <c r="AD50" s="67">
        <f t="shared" si="684"/>
        <v>0</v>
      </c>
      <c r="AE50" s="62"/>
      <c r="AF50" s="67">
        <f t="shared" si="685"/>
        <v>0</v>
      </c>
      <c r="AG50" s="62"/>
      <c r="AH50" s="67">
        <f t="shared" si="686"/>
        <v>0</v>
      </c>
      <c r="AI50" s="62"/>
      <c r="AJ50" s="67">
        <f t="shared" si="687"/>
        <v>0</v>
      </c>
      <c r="AK50" s="62"/>
      <c r="AL50" s="67">
        <f t="shared" si="688"/>
        <v>0</v>
      </c>
      <c r="AM50" s="62"/>
      <c r="AN50" s="67">
        <f t="shared" si="689"/>
        <v>0</v>
      </c>
      <c r="AO50" s="62"/>
      <c r="AP50" s="67">
        <f t="shared" si="690"/>
        <v>0</v>
      </c>
      <c r="AQ50" s="62"/>
      <c r="AR50" s="67">
        <f t="shared" si="691"/>
        <v>0</v>
      </c>
      <c r="AS50" s="62"/>
      <c r="AT50" s="67">
        <f t="shared" si="692"/>
        <v>0</v>
      </c>
      <c r="AU50" s="62"/>
      <c r="AV50" s="67">
        <f t="shared" si="693"/>
        <v>0</v>
      </c>
      <c r="AW50" s="62"/>
      <c r="AX50" s="67">
        <f t="shared" si="694"/>
        <v>0</v>
      </c>
      <c r="AY50" s="62"/>
      <c r="AZ50" s="67">
        <f t="shared" si="695"/>
        <v>0</v>
      </c>
      <c r="BA50" s="57"/>
      <c r="BB50" s="64">
        <f t="shared" si="696"/>
        <v>0</v>
      </c>
      <c r="BC50" s="64">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row>
    <row r="51" spans="1:196" s="5" customFormat="1">
      <c r="A51" s="60"/>
      <c r="B51" s="60"/>
      <c r="C51" s="60" t="s">
        <v>7</v>
      </c>
      <c r="D51" s="60">
        <v>118</v>
      </c>
      <c r="E51" s="6"/>
      <c r="F51" s="67">
        <f t="shared" si="672"/>
        <v>0</v>
      </c>
      <c r="G51" s="6"/>
      <c r="H51" s="67">
        <f t="shared" si="673"/>
        <v>0</v>
      </c>
      <c r="I51" s="6"/>
      <c r="J51" s="67">
        <f t="shared" ref="J51" si="700">SUM(I51*$D51)</f>
        <v>0</v>
      </c>
      <c r="K51" s="6"/>
      <c r="L51" s="67">
        <f t="shared" si="675"/>
        <v>0</v>
      </c>
      <c r="M51" s="6"/>
      <c r="N51" s="67">
        <f t="shared" si="676"/>
        <v>0</v>
      </c>
      <c r="O51" s="6"/>
      <c r="P51" s="67">
        <f t="shared" si="677"/>
        <v>0</v>
      </c>
      <c r="Q51" s="6"/>
      <c r="R51" s="67">
        <f t="shared" si="678"/>
        <v>0</v>
      </c>
      <c r="S51" s="6"/>
      <c r="T51" s="177">
        <f t="shared" si="679"/>
        <v>0</v>
      </c>
      <c r="U51" s="6"/>
      <c r="V51" s="67">
        <f t="shared" si="680"/>
        <v>0</v>
      </c>
      <c r="W51" s="6"/>
      <c r="X51" s="67">
        <f t="shared" si="681"/>
        <v>0</v>
      </c>
      <c r="Y51" s="6"/>
      <c r="Z51" s="67">
        <f t="shared" si="682"/>
        <v>0</v>
      </c>
      <c r="AA51" s="6"/>
      <c r="AB51" s="67">
        <f t="shared" si="683"/>
        <v>0</v>
      </c>
      <c r="AC51" s="62"/>
      <c r="AD51" s="67">
        <f t="shared" si="684"/>
        <v>0</v>
      </c>
      <c r="AE51" s="62"/>
      <c r="AF51" s="67">
        <f t="shared" si="685"/>
        <v>0</v>
      </c>
      <c r="AG51" s="62"/>
      <c r="AH51" s="67">
        <f t="shared" si="686"/>
        <v>0</v>
      </c>
      <c r="AI51" s="62"/>
      <c r="AJ51" s="67">
        <f t="shared" si="687"/>
        <v>0</v>
      </c>
      <c r="AK51" s="62"/>
      <c r="AL51" s="67">
        <f t="shared" si="688"/>
        <v>0</v>
      </c>
      <c r="AM51" s="62"/>
      <c r="AN51" s="67">
        <f t="shared" si="689"/>
        <v>0</v>
      </c>
      <c r="AO51" s="62"/>
      <c r="AP51" s="67">
        <f t="shared" si="690"/>
        <v>0</v>
      </c>
      <c r="AQ51" s="62"/>
      <c r="AR51" s="67">
        <f t="shared" si="691"/>
        <v>0</v>
      </c>
      <c r="AS51" s="62"/>
      <c r="AT51" s="67">
        <f t="shared" si="692"/>
        <v>0</v>
      </c>
      <c r="AU51" s="62"/>
      <c r="AV51" s="67">
        <f t="shared" si="693"/>
        <v>0</v>
      </c>
      <c r="AW51" s="62"/>
      <c r="AX51" s="67">
        <f t="shared" si="694"/>
        <v>0</v>
      </c>
      <c r="AY51" s="62"/>
      <c r="AZ51" s="67">
        <f t="shared" si="695"/>
        <v>0</v>
      </c>
      <c r="BA51" s="57"/>
      <c r="BB51" s="64">
        <f t="shared" si="696"/>
        <v>0</v>
      </c>
      <c r="BC51" s="64">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row>
    <row r="52" spans="1:196" s="5" customFormat="1">
      <c r="A52" s="60"/>
      <c r="B52" s="60"/>
      <c r="C52" s="60" t="s">
        <v>7</v>
      </c>
      <c r="D52" s="60">
        <v>118</v>
      </c>
      <c r="E52" s="6"/>
      <c r="F52" s="67">
        <f t="shared" si="672"/>
        <v>0</v>
      </c>
      <c r="G52" s="6"/>
      <c r="H52" s="67">
        <f t="shared" si="673"/>
        <v>0</v>
      </c>
      <c r="I52" s="6"/>
      <c r="J52" s="67">
        <f t="shared" ref="J52" si="701">SUM(I52*$D52)</f>
        <v>0</v>
      </c>
      <c r="K52" s="6"/>
      <c r="L52" s="67">
        <f t="shared" si="675"/>
        <v>0</v>
      </c>
      <c r="M52" s="6"/>
      <c r="N52" s="67">
        <f t="shared" si="676"/>
        <v>0</v>
      </c>
      <c r="O52" s="6"/>
      <c r="P52" s="67">
        <f t="shared" si="677"/>
        <v>0</v>
      </c>
      <c r="Q52" s="6"/>
      <c r="R52" s="67">
        <f t="shared" si="678"/>
        <v>0</v>
      </c>
      <c r="S52" s="6"/>
      <c r="T52" s="67">
        <f>J52+K52+M52+N52+O52+P52+Q52+R52</f>
        <v>0</v>
      </c>
      <c r="U52" s="175"/>
      <c r="V52" s="67">
        <f t="shared" si="680"/>
        <v>0</v>
      </c>
      <c r="W52" s="6"/>
      <c r="X52" s="67">
        <f t="shared" si="681"/>
        <v>0</v>
      </c>
      <c r="Y52" s="6"/>
      <c r="Z52" s="67">
        <f t="shared" si="682"/>
        <v>0</v>
      </c>
      <c r="AA52" s="6"/>
      <c r="AB52" s="67">
        <f t="shared" si="683"/>
        <v>0</v>
      </c>
      <c r="AC52" s="62"/>
      <c r="AD52" s="67">
        <f t="shared" si="684"/>
        <v>0</v>
      </c>
      <c r="AE52" s="62"/>
      <c r="AF52" s="67">
        <f t="shared" si="685"/>
        <v>0</v>
      </c>
      <c r="AG52" s="62"/>
      <c r="AH52" s="67">
        <f t="shared" si="686"/>
        <v>0</v>
      </c>
      <c r="AI52" s="62"/>
      <c r="AJ52" s="67">
        <f t="shared" si="687"/>
        <v>0</v>
      </c>
      <c r="AK52" s="62"/>
      <c r="AL52" s="67">
        <f t="shared" si="688"/>
        <v>0</v>
      </c>
      <c r="AM52" s="62"/>
      <c r="AN52" s="67">
        <f t="shared" si="689"/>
        <v>0</v>
      </c>
      <c r="AO52" s="62"/>
      <c r="AP52" s="67">
        <f t="shared" si="690"/>
        <v>0</v>
      </c>
      <c r="AQ52" s="62"/>
      <c r="AR52" s="67">
        <f t="shared" si="691"/>
        <v>0</v>
      </c>
      <c r="AS52" s="62"/>
      <c r="AT52" s="67">
        <f t="shared" si="692"/>
        <v>0</v>
      </c>
      <c r="AU52" s="62"/>
      <c r="AV52" s="67">
        <f t="shared" si="693"/>
        <v>0</v>
      </c>
      <c r="AW52" s="62"/>
      <c r="AX52" s="67">
        <f t="shared" si="694"/>
        <v>0</v>
      </c>
      <c r="AY52" s="62"/>
      <c r="AZ52" s="67">
        <f t="shared" si="695"/>
        <v>0</v>
      </c>
      <c r="BA52" s="57"/>
      <c r="BB52" s="64">
        <f t="shared" si="696"/>
        <v>0</v>
      </c>
      <c r="BC52" s="64">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row>
    <row r="53" spans="1:196" s="5" customFormat="1">
      <c r="A53" s="60"/>
      <c r="B53" s="60"/>
      <c r="C53" s="60" t="s">
        <v>7</v>
      </c>
      <c r="D53" s="60">
        <v>118</v>
      </c>
      <c r="E53" s="6"/>
      <c r="F53" s="67">
        <f t="shared" si="672"/>
        <v>0</v>
      </c>
      <c r="G53" s="6"/>
      <c r="H53" s="67">
        <f t="shared" si="673"/>
        <v>0</v>
      </c>
      <c r="I53" s="6"/>
      <c r="J53" s="67">
        <f t="shared" ref="J53" si="702">SUM(I53*$D53)</f>
        <v>0</v>
      </c>
      <c r="K53" s="6"/>
      <c r="L53" s="67">
        <f t="shared" si="675"/>
        <v>0</v>
      </c>
      <c r="M53" s="6"/>
      <c r="N53" s="67">
        <f t="shared" si="676"/>
        <v>0</v>
      </c>
      <c r="O53" s="6"/>
      <c r="P53" s="67">
        <f t="shared" si="677"/>
        <v>0</v>
      </c>
      <c r="Q53" s="6"/>
      <c r="R53" s="67">
        <f t="shared" si="678"/>
        <v>0</v>
      </c>
      <c r="S53" s="6"/>
      <c r="T53" s="67">
        <f>SUM(J53:S53)</f>
        <v>0</v>
      </c>
      <c r="U53" s="6"/>
      <c r="V53" s="67">
        <f t="shared" si="680"/>
        <v>0</v>
      </c>
      <c r="W53" s="6"/>
      <c r="X53" s="67">
        <f t="shared" si="681"/>
        <v>0</v>
      </c>
      <c r="Y53" s="6"/>
      <c r="Z53" s="67">
        <f t="shared" si="682"/>
        <v>0</v>
      </c>
      <c r="AA53" s="6"/>
      <c r="AB53" s="67">
        <f t="shared" si="683"/>
        <v>0</v>
      </c>
      <c r="AC53" s="62"/>
      <c r="AD53" s="67">
        <f t="shared" si="684"/>
        <v>0</v>
      </c>
      <c r="AE53" s="62"/>
      <c r="AF53" s="67">
        <f t="shared" si="685"/>
        <v>0</v>
      </c>
      <c r="AG53" s="62"/>
      <c r="AH53" s="67">
        <f t="shared" si="686"/>
        <v>0</v>
      </c>
      <c r="AI53" s="62"/>
      <c r="AJ53" s="67">
        <f t="shared" si="687"/>
        <v>0</v>
      </c>
      <c r="AK53" s="62"/>
      <c r="AL53" s="67">
        <f t="shared" si="688"/>
        <v>0</v>
      </c>
      <c r="AM53" s="62"/>
      <c r="AN53" s="67">
        <f t="shared" si="689"/>
        <v>0</v>
      </c>
      <c r="AO53" s="62"/>
      <c r="AP53" s="67">
        <f t="shared" si="690"/>
        <v>0</v>
      </c>
      <c r="AQ53" s="62"/>
      <c r="AR53" s="67">
        <f t="shared" si="691"/>
        <v>0</v>
      </c>
      <c r="AS53" s="62"/>
      <c r="AT53" s="67">
        <f t="shared" si="692"/>
        <v>0</v>
      </c>
      <c r="AU53" s="62"/>
      <c r="AV53" s="67">
        <f t="shared" si="693"/>
        <v>0</v>
      </c>
      <c r="AW53" s="62"/>
      <c r="AX53" s="67">
        <f t="shared" si="694"/>
        <v>0</v>
      </c>
      <c r="AY53" s="62"/>
      <c r="AZ53" s="67">
        <f t="shared" si="695"/>
        <v>0</v>
      </c>
      <c r="BA53" s="57"/>
      <c r="BB53" s="64">
        <f t="shared" si="696"/>
        <v>0</v>
      </c>
      <c r="BC53" s="64">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row>
    <row r="54" spans="1:196" s="5" customFormat="1">
      <c r="A54" s="60"/>
      <c r="B54" s="60"/>
      <c r="C54" s="60" t="s">
        <v>7</v>
      </c>
      <c r="D54" s="60">
        <v>118</v>
      </c>
      <c r="E54" s="6"/>
      <c r="F54" s="67">
        <f t="shared" si="672"/>
        <v>0</v>
      </c>
      <c r="G54" s="6"/>
      <c r="H54" s="67">
        <f t="shared" si="673"/>
        <v>0</v>
      </c>
      <c r="I54" s="6"/>
      <c r="J54" s="67">
        <f t="shared" ref="J54" si="703">SUM(I54*$D54)</f>
        <v>0</v>
      </c>
      <c r="K54" s="6"/>
      <c r="L54" s="67">
        <f t="shared" si="675"/>
        <v>0</v>
      </c>
      <c r="M54" s="6"/>
      <c r="N54" s="67">
        <f t="shared" si="676"/>
        <v>0</v>
      </c>
      <c r="O54" s="6"/>
      <c r="P54" s="67">
        <f t="shared" si="677"/>
        <v>0</v>
      </c>
      <c r="Q54" s="6"/>
      <c r="R54" s="67">
        <f t="shared" si="678"/>
        <v>0</v>
      </c>
      <c r="S54" s="6"/>
      <c r="T54" s="67">
        <f>T52-T53</f>
        <v>0</v>
      </c>
      <c r="U54" s="175"/>
      <c r="V54" s="67">
        <f t="shared" si="680"/>
        <v>0</v>
      </c>
      <c r="W54" s="6"/>
      <c r="X54" s="67">
        <f t="shared" si="681"/>
        <v>0</v>
      </c>
      <c r="Y54" s="6"/>
      <c r="Z54" s="67">
        <f t="shared" si="682"/>
        <v>0</v>
      </c>
      <c r="AA54" s="6"/>
      <c r="AB54" s="67">
        <f t="shared" si="683"/>
        <v>0</v>
      </c>
      <c r="AC54" s="62"/>
      <c r="AD54" s="67">
        <f t="shared" si="684"/>
        <v>0</v>
      </c>
      <c r="AE54" s="62"/>
      <c r="AF54" s="67">
        <f t="shared" si="685"/>
        <v>0</v>
      </c>
      <c r="AG54" s="62"/>
      <c r="AH54" s="67">
        <f t="shared" si="686"/>
        <v>0</v>
      </c>
      <c r="AI54" s="62"/>
      <c r="AJ54" s="67">
        <f t="shared" si="687"/>
        <v>0</v>
      </c>
      <c r="AK54" s="62"/>
      <c r="AL54" s="67">
        <f t="shared" si="688"/>
        <v>0</v>
      </c>
      <c r="AM54" s="62"/>
      <c r="AN54" s="67">
        <f t="shared" si="689"/>
        <v>0</v>
      </c>
      <c r="AO54" s="62"/>
      <c r="AP54" s="67">
        <f t="shared" si="690"/>
        <v>0</v>
      </c>
      <c r="AQ54" s="62"/>
      <c r="AR54" s="67">
        <f t="shared" si="691"/>
        <v>0</v>
      </c>
      <c r="AS54" s="62"/>
      <c r="AT54" s="67">
        <f t="shared" si="692"/>
        <v>0</v>
      </c>
      <c r="AU54" s="62"/>
      <c r="AV54" s="67">
        <f t="shared" si="693"/>
        <v>0</v>
      </c>
      <c r="AW54" s="62"/>
      <c r="AX54" s="67">
        <f t="shared" si="694"/>
        <v>0</v>
      </c>
      <c r="AY54" s="62"/>
      <c r="AZ54" s="67">
        <f t="shared" si="695"/>
        <v>0</v>
      </c>
      <c r="BA54" s="57"/>
      <c r="BB54" s="64">
        <f t="shared" si="696"/>
        <v>0</v>
      </c>
      <c r="BC54" s="64">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row>
    <row r="55" spans="1:196" s="5" customFormat="1">
      <c r="A55" s="60" t="s">
        <v>114</v>
      </c>
      <c r="B55" s="60" t="s">
        <v>115</v>
      </c>
      <c r="C55" s="60" t="s">
        <v>3</v>
      </c>
      <c r="D55" s="60">
        <v>100</v>
      </c>
      <c r="E55" s="6">
        <v>4.25</v>
      </c>
      <c r="F55" s="67">
        <f t="shared" si="672"/>
        <v>425</v>
      </c>
      <c r="G55" s="6"/>
      <c r="H55" s="67">
        <f t="shared" si="673"/>
        <v>0</v>
      </c>
      <c r="I55" s="6"/>
      <c r="J55" s="67">
        <f t="shared" ref="J55" si="704">SUM(I55*$D55)</f>
        <v>0</v>
      </c>
      <c r="K55" s="6"/>
      <c r="L55" s="67">
        <f t="shared" si="675"/>
        <v>0</v>
      </c>
      <c r="M55" s="6"/>
      <c r="N55" s="67">
        <f t="shared" si="676"/>
        <v>0</v>
      </c>
      <c r="O55" s="6"/>
      <c r="P55" s="67">
        <f t="shared" si="677"/>
        <v>0</v>
      </c>
      <c r="Q55" s="6">
        <v>0.5</v>
      </c>
      <c r="R55" s="67">
        <f t="shared" si="678"/>
        <v>50</v>
      </c>
      <c r="S55" s="6">
        <v>2.5</v>
      </c>
      <c r="T55" s="178">
        <f t="shared" si="679"/>
        <v>250</v>
      </c>
      <c r="U55" s="6"/>
      <c r="V55" s="67">
        <f t="shared" si="680"/>
        <v>0</v>
      </c>
      <c r="W55" s="6"/>
      <c r="X55" s="67">
        <f t="shared" si="681"/>
        <v>0</v>
      </c>
      <c r="Y55" s="6"/>
      <c r="Z55" s="67">
        <f t="shared" si="682"/>
        <v>0</v>
      </c>
      <c r="AA55" s="6"/>
      <c r="AB55" s="67">
        <f t="shared" si="683"/>
        <v>0</v>
      </c>
      <c r="AC55" s="62"/>
      <c r="AD55" s="67">
        <f t="shared" si="684"/>
        <v>0</v>
      </c>
      <c r="AE55" s="62"/>
      <c r="AF55" s="67">
        <f t="shared" si="685"/>
        <v>0</v>
      </c>
      <c r="AG55" s="62"/>
      <c r="AH55" s="67">
        <f t="shared" si="686"/>
        <v>0</v>
      </c>
      <c r="AI55" s="62"/>
      <c r="AJ55" s="67">
        <f t="shared" si="687"/>
        <v>0</v>
      </c>
      <c r="AK55" s="62"/>
      <c r="AL55" s="67">
        <f t="shared" si="688"/>
        <v>0</v>
      </c>
      <c r="AM55" s="62"/>
      <c r="AN55" s="67">
        <f t="shared" si="689"/>
        <v>0</v>
      </c>
      <c r="AO55" s="62"/>
      <c r="AP55" s="67">
        <f t="shared" si="690"/>
        <v>0</v>
      </c>
      <c r="AQ55" s="62"/>
      <c r="AR55" s="67">
        <f t="shared" si="691"/>
        <v>0</v>
      </c>
      <c r="AS55" s="62"/>
      <c r="AT55" s="67">
        <f t="shared" si="692"/>
        <v>0</v>
      </c>
      <c r="AU55" s="62"/>
      <c r="AV55" s="67">
        <f t="shared" si="693"/>
        <v>0</v>
      </c>
      <c r="AW55" s="62"/>
      <c r="AX55" s="67">
        <f t="shared" si="694"/>
        <v>0</v>
      </c>
      <c r="AY55" s="62"/>
      <c r="AZ55" s="67">
        <f t="shared" si="695"/>
        <v>0</v>
      </c>
      <c r="BA55" s="57"/>
      <c r="BB55" s="64">
        <f t="shared" si="696"/>
        <v>7.25</v>
      </c>
      <c r="BC55" s="64">
        <f t="shared" si="671"/>
        <v>725</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row>
    <row r="56" spans="1:196" s="5" customFormat="1">
      <c r="A56" s="60" t="s">
        <v>186</v>
      </c>
      <c r="B56" s="60" t="s">
        <v>187</v>
      </c>
      <c r="C56" s="60" t="s">
        <v>3</v>
      </c>
      <c r="D56" s="60">
        <v>100</v>
      </c>
      <c r="E56" s="6"/>
      <c r="F56" s="67">
        <f t="shared" si="672"/>
        <v>0</v>
      </c>
      <c r="G56" s="6"/>
      <c r="H56" s="67">
        <f t="shared" si="673"/>
        <v>0</v>
      </c>
      <c r="I56" s="6">
        <v>0.75</v>
      </c>
      <c r="J56" s="67">
        <f t="shared" ref="J56" si="705">SUM(I56*$D56)</f>
        <v>75</v>
      </c>
      <c r="K56" s="6"/>
      <c r="L56" s="67">
        <f t="shared" si="675"/>
        <v>0</v>
      </c>
      <c r="M56" s="6"/>
      <c r="N56" s="67">
        <f t="shared" si="676"/>
        <v>0</v>
      </c>
      <c r="O56" s="6"/>
      <c r="P56" s="67">
        <f t="shared" si="677"/>
        <v>0</v>
      </c>
      <c r="Q56" s="6">
        <v>0.5</v>
      </c>
      <c r="R56" s="67">
        <f t="shared" si="678"/>
        <v>50</v>
      </c>
      <c r="S56" s="6"/>
      <c r="T56" s="67">
        <f t="shared" si="679"/>
        <v>0</v>
      </c>
      <c r="U56" s="6"/>
      <c r="V56" s="67">
        <f t="shared" si="680"/>
        <v>0</v>
      </c>
      <c r="W56" s="6"/>
      <c r="X56" s="67">
        <f t="shared" si="681"/>
        <v>0</v>
      </c>
      <c r="Y56" s="6"/>
      <c r="Z56" s="67">
        <f t="shared" si="682"/>
        <v>0</v>
      </c>
      <c r="AA56" s="6"/>
      <c r="AB56" s="67">
        <f t="shared" si="683"/>
        <v>0</v>
      </c>
      <c r="AC56" s="62"/>
      <c r="AD56" s="67">
        <f t="shared" si="684"/>
        <v>0</v>
      </c>
      <c r="AE56" s="62"/>
      <c r="AF56" s="67">
        <f t="shared" si="685"/>
        <v>0</v>
      </c>
      <c r="AG56" s="62"/>
      <c r="AH56" s="67">
        <f t="shared" si="686"/>
        <v>0</v>
      </c>
      <c r="AI56" s="62"/>
      <c r="AJ56" s="67">
        <f t="shared" si="687"/>
        <v>0</v>
      </c>
      <c r="AK56" s="62"/>
      <c r="AL56" s="67">
        <f t="shared" si="688"/>
        <v>0</v>
      </c>
      <c r="AM56" s="62"/>
      <c r="AN56" s="67">
        <f t="shared" si="689"/>
        <v>0</v>
      </c>
      <c r="AO56" s="62"/>
      <c r="AP56" s="67">
        <f t="shared" si="690"/>
        <v>0</v>
      </c>
      <c r="AQ56" s="62"/>
      <c r="AR56" s="67">
        <f t="shared" si="691"/>
        <v>0</v>
      </c>
      <c r="AS56" s="62"/>
      <c r="AT56" s="67">
        <f t="shared" si="692"/>
        <v>0</v>
      </c>
      <c r="AU56" s="62"/>
      <c r="AV56" s="67">
        <f t="shared" si="693"/>
        <v>0</v>
      </c>
      <c r="AW56" s="62"/>
      <c r="AX56" s="67">
        <f t="shared" si="694"/>
        <v>0</v>
      </c>
      <c r="AY56" s="62"/>
      <c r="AZ56" s="67">
        <f t="shared" si="695"/>
        <v>0</v>
      </c>
      <c r="BA56" s="57"/>
      <c r="BB56" s="64">
        <f t="shared" si="696"/>
        <v>1.25</v>
      </c>
      <c r="BC56" s="64">
        <f t="shared" si="671"/>
        <v>125</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row>
    <row r="57" spans="1:196" s="5" customFormat="1">
      <c r="A57" s="60"/>
      <c r="B57" s="60"/>
      <c r="C57" s="60" t="s">
        <v>3</v>
      </c>
      <c r="D57" s="60">
        <v>100</v>
      </c>
      <c r="E57" s="6"/>
      <c r="F57" s="67">
        <f t="shared" si="672"/>
        <v>0</v>
      </c>
      <c r="G57" s="6"/>
      <c r="H57" s="67">
        <f t="shared" si="673"/>
        <v>0</v>
      </c>
      <c r="I57" s="6"/>
      <c r="J57" s="67"/>
      <c r="K57" s="6"/>
      <c r="L57" s="67">
        <f t="shared" si="675"/>
        <v>0</v>
      </c>
      <c r="M57" s="6"/>
      <c r="N57" s="67">
        <f t="shared" si="676"/>
        <v>0</v>
      </c>
      <c r="O57" s="6"/>
      <c r="P57" s="67">
        <f t="shared" si="677"/>
        <v>0</v>
      </c>
      <c r="Q57" s="6"/>
      <c r="R57" s="67">
        <f t="shared" si="678"/>
        <v>0</v>
      </c>
      <c r="S57" s="6"/>
      <c r="T57" s="67">
        <f t="shared" si="679"/>
        <v>0</v>
      </c>
      <c r="U57" s="6"/>
      <c r="V57" s="67">
        <f t="shared" si="680"/>
        <v>0</v>
      </c>
      <c r="W57" s="6"/>
      <c r="X57" s="67">
        <f t="shared" si="681"/>
        <v>0</v>
      </c>
      <c r="Y57" s="6"/>
      <c r="Z57" s="67">
        <f t="shared" si="682"/>
        <v>0</v>
      </c>
      <c r="AA57" s="6"/>
      <c r="AB57" s="67">
        <f t="shared" si="683"/>
        <v>0</v>
      </c>
      <c r="AC57" s="62"/>
      <c r="AD57" s="67">
        <f t="shared" si="684"/>
        <v>0</v>
      </c>
      <c r="AE57" s="62"/>
      <c r="AF57" s="67">
        <f t="shared" si="685"/>
        <v>0</v>
      </c>
      <c r="AG57" s="62"/>
      <c r="AH57" s="67">
        <f t="shared" si="686"/>
        <v>0</v>
      </c>
      <c r="AI57" s="62"/>
      <c r="AJ57" s="67">
        <f t="shared" si="687"/>
        <v>0</v>
      </c>
      <c r="AK57" s="62"/>
      <c r="AL57" s="67">
        <f t="shared" si="688"/>
        <v>0</v>
      </c>
      <c r="AM57" s="62"/>
      <c r="AN57" s="67">
        <f t="shared" si="689"/>
        <v>0</v>
      </c>
      <c r="AO57" s="62"/>
      <c r="AP57" s="67">
        <f t="shared" si="690"/>
        <v>0</v>
      </c>
      <c r="AQ57" s="62"/>
      <c r="AR57" s="67">
        <f t="shared" si="691"/>
        <v>0</v>
      </c>
      <c r="AS57" s="62"/>
      <c r="AT57" s="67">
        <f t="shared" si="692"/>
        <v>0</v>
      </c>
      <c r="AU57" s="62"/>
      <c r="AV57" s="67">
        <f t="shared" si="693"/>
        <v>0</v>
      </c>
      <c r="AW57" s="62"/>
      <c r="AX57" s="67">
        <f t="shared" si="694"/>
        <v>0</v>
      </c>
      <c r="AY57" s="62"/>
      <c r="AZ57" s="67">
        <f t="shared" si="695"/>
        <v>0</v>
      </c>
      <c r="BA57" s="57"/>
      <c r="BB57" s="64">
        <f t="shared" si="696"/>
        <v>0</v>
      </c>
      <c r="BC57" s="64">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row>
    <row r="58" spans="1:196" s="5" customFormat="1">
      <c r="A58" s="60"/>
      <c r="B58" s="60"/>
      <c r="C58" s="60" t="s">
        <v>3</v>
      </c>
      <c r="D58" s="60">
        <v>100</v>
      </c>
      <c r="E58" s="6"/>
      <c r="F58" s="67">
        <f t="shared" si="672"/>
        <v>0</v>
      </c>
      <c r="G58" s="6"/>
      <c r="H58" s="67">
        <f t="shared" si="673"/>
        <v>0</v>
      </c>
      <c r="I58" s="6"/>
      <c r="J58" s="67">
        <f t="shared" ref="J58" si="706">SUM(I58*$D58)</f>
        <v>0</v>
      </c>
      <c r="K58" s="6"/>
      <c r="L58" s="67">
        <f t="shared" si="675"/>
        <v>0</v>
      </c>
      <c r="M58" s="6"/>
      <c r="N58" s="67">
        <f t="shared" si="676"/>
        <v>0</v>
      </c>
      <c r="O58" s="6"/>
      <c r="P58" s="67">
        <f t="shared" si="677"/>
        <v>0</v>
      </c>
      <c r="Q58" s="6"/>
      <c r="R58" s="67">
        <f t="shared" si="678"/>
        <v>0</v>
      </c>
      <c r="S58" s="6"/>
      <c r="T58" s="67">
        <f t="shared" si="679"/>
        <v>0</v>
      </c>
      <c r="U58" s="6"/>
      <c r="V58" s="67">
        <f t="shared" si="680"/>
        <v>0</v>
      </c>
      <c r="W58" s="6"/>
      <c r="X58" s="67">
        <f t="shared" si="681"/>
        <v>0</v>
      </c>
      <c r="Y58" s="6"/>
      <c r="Z58" s="67">
        <f t="shared" si="682"/>
        <v>0</v>
      </c>
      <c r="AA58" s="6"/>
      <c r="AB58" s="67">
        <f t="shared" si="683"/>
        <v>0</v>
      </c>
      <c r="AC58" s="62"/>
      <c r="AD58" s="67">
        <f t="shared" si="684"/>
        <v>0</v>
      </c>
      <c r="AE58" s="62"/>
      <c r="AF58" s="67">
        <f t="shared" si="685"/>
        <v>0</v>
      </c>
      <c r="AG58" s="62"/>
      <c r="AH58" s="67">
        <f t="shared" si="686"/>
        <v>0</v>
      </c>
      <c r="AI58" s="62"/>
      <c r="AJ58" s="67">
        <f t="shared" si="687"/>
        <v>0</v>
      </c>
      <c r="AK58" s="62"/>
      <c r="AL58" s="67">
        <f t="shared" si="688"/>
        <v>0</v>
      </c>
      <c r="AM58" s="62"/>
      <c r="AN58" s="67">
        <f t="shared" si="689"/>
        <v>0</v>
      </c>
      <c r="AO58" s="62"/>
      <c r="AP58" s="67">
        <f t="shared" si="690"/>
        <v>0</v>
      </c>
      <c r="AQ58" s="62"/>
      <c r="AR58" s="67">
        <f t="shared" si="691"/>
        <v>0</v>
      </c>
      <c r="AS58" s="62"/>
      <c r="AT58" s="67">
        <f t="shared" si="692"/>
        <v>0</v>
      </c>
      <c r="AU58" s="62"/>
      <c r="AV58" s="67">
        <f t="shared" si="693"/>
        <v>0</v>
      </c>
      <c r="AW58" s="62"/>
      <c r="AX58" s="67">
        <f t="shared" si="694"/>
        <v>0</v>
      </c>
      <c r="AY58" s="62"/>
      <c r="AZ58" s="67">
        <f t="shared" si="695"/>
        <v>0</v>
      </c>
      <c r="BA58" s="57"/>
      <c r="BB58" s="64">
        <f t="shared" si="696"/>
        <v>0</v>
      </c>
      <c r="BC58" s="64">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row>
    <row r="59" spans="1:196" s="5" customFormat="1">
      <c r="A59" s="60"/>
      <c r="B59" s="60"/>
      <c r="C59" s="60" t="s">
        <v>3</v>
      </c>
      <c r="D59" s="60">
        <v>100</v>
      </c>
      <c r="E59" s="6"/>
      <c r="F59" s="67">
        <f t="shared" si="672"/>
        <v>0</v>
      </c>
      <c r="G59" s="6"/>
      <c r="H59" s="67">
        <f t="shared" si="673"/>
        <v>0</v>
      </c>
      <c r="I59" s="6"/>
      <c r="J59" s="67">
        <f t="shared" ref="J59" si="707">SUM(I59*$D59)</f>
        <v>0</v>
      </c>
      <c r="K59" s="6"/>
      <c r="L59" s="67">
        <f t="shared" si="675"/>
        <v>0</v>
      </c>
      <c r="M59" s="6"/>
      <c r="N59" s="67">
        <f t="shared" si="676"/>
        <v>0</v>
      </c>
      <c r="O59" s="6"/>
      <c r="P59" s="67">
        <f t="shared" si="677"/>
        <v>0</v>
      </c>
      <c r="Q59" s="6"/>
      <c r="R59" s="67">
        <f t="shared" si="678"/>
        <v>0</v>
      </c>
      <c r="S59" s="6"/>
      <c r="T59" s="67">
        <f t="shared" si="679"/>
        <v>0</v>
      </c>
      <c r="U59" s="6"/>
      <c r="V59" s="67">
        <f t="shared" si="680"/>
        <v>0</v>
      </c>
      <c r="W59" s="6"/>
      <c r="X59" s="67">
        <f t="shared" si="681"/>
        <v>0</v>
      </c>
      <c r="Y59" s="6"/>
      <c r="Z59" s="67">
        <f t="shared" si="682"/>
        <v>0</v>
      </c>
      <c r="AA59" s="6"/>
      <c r="AB59" s="67">
        <f t="shared" si="683"/>
        <v>0</v>
      </c>
      <c r="AC59" s="62"/>
      <c r="AD59" s="67">
        <f t="shared" si="684"/>
        <v>0</v>
      </c>
      <c r="AE59" s="62"/>
      <c r="AF59" s="67">
        <f t="shared" si="685"/>
        <v>0</v>
      </c>
      <c r="AG59" s="62"/>
      <c r="AH59" s="67">
        <f t="shared" si="686"/>
        <v>0</v>
      </c>
      <c r="AI59" s="62"/>
      <c r="AJ59" s="67">
        <f t="shared" si="687"/>
        <v>0</v>
      </c>
      <c r="AK59" s="62"/>
      <c r="AL59" s="67">
        <f t="shared" si="688"/>
        <v>0</v>
      </c>
      <c r="AM59" s="62"/>
      <c r="AN59" s="67">
        <f t="shared" si="689"/>
        <v>0</v>
      </c>
      <c r="AO59" s="62"/>
      <c r="AP59" s="67">
        <f t="shared" si="690"/>
        <v>0</v>
      </c>
      <c r="AQ59" s="62"/>
      <c r="AR59" s="67">
        <f t="shared" si="691"/>
        <v>0</v>
      </c>
      <c r="AS59" s="62"/>
      <c r="AT59" s="67">
        <f t="shared" si="692"/>
        <v>0</v>
      </c>
      <c r="AU59" s="62"/>
      <c r="AV59" s="67">
        <f t="shared" si="693"/>
        <v>0</v>
      </c>
      <c r="AW59" s="62"/>
      <c r="AX59" s="67">
        <f t="shared" si="694"/>
        <v>0</v>
      </c>
      <c r="AY59" s="62"/>
      <c r="AZ59" s="67">
        <f t="shared" si="695"/>
        <v>0</v>
      </c>
      <c r="BA59" s="57"/>
      <c r="BB59" s="64">
        <f t="shared" si="696"/>
        <v>0</v>
      </c>
      <c r="BC59" s="64">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row>
    <row r="60" spans="1:196" s="5" customFormat="1">
      <c r="A60" s="60"/>
      <c r="B60" s="60"/>
      <c r="C60" s="60" t="s">
        <v>3</v>
      </c>
      <c r="D60" s="60">
        <v>100</v>
      </c>
      <c r="E60" s="6"/>
      <c r="F60" s="67">
        <f>SUM(E60*$D60)</f>
        <v>0</v>
      </c>
      <c r="G60" s="6"/>
      <c r="H60" s="67">
        <f>SUM(G60*$D60)</f>
        <v>0</v>
      </c>
      <c r="I60" s="6"/>
      <c r="J60" s="67">
        <f>SUM(I60*$D60)</f>
        <v>0</v>
      </c>
      <c r="K60" s="6"/>
      <c r="L60" s="67">
        <f>SUM(K60*$D60)</f>
        <v>0</v>
      </c>
      <c r="M60" s="6"/>
      <c r="N60" s="67">
        <f>SUM(M60*$D60)</f>
        <v>0</v>
      </c>
      <c r="O60" s="6"/>
      <c r="P60" s="67">
        <f>SUM(O60*$D60)</f>
        <v>0</v>
      </c>
      <c r="Q60" s="6"/>
      <c r="R60" s="67">
        <f>SUM(Q60*$D60)</f>
        <v>0</v>
      </c>
      <c r="S60" s="6"/>
      <c r="T60" s="67">
        <f>SUM(S60*$D60)</f>
        <v>0</v>
      </c>
      <c r="U60" s="6"/>
      <c r="V60" s="67">
        <f>SUM(U60*$D60)</f>
        <v>0</v>
      </c>
      <c r="W60" s="6"/>
      <c r="X60" s="67">
        <f>SUM(W60*$D60)</f>
        <v>0</v>
      </c>
      <c r="Y60" s="6"/>
      <c r="Z60" s="67">
        <f>SUM(Y60*$D60)</f>
        <v>0</v>
      </c>
      <c r="AA60" s="6"/>
      <c r="AB60" s="67">
        <f>SUM(AA60*$D60)</f>
        <v>0</v>
      </c>
      <c r="AC60" s="62"/>
      <c r="AD60" s="67">
        <f>SUM(AC60*$D60)</f>
        <v>0</v>
      </c>
      <c r="AE60" s="62"/>
      <c r="AF60" s="67">
        <f>SUM(AE60*$D60)</f>
        <v>0</v>
      </c>
      <c r="AG60" s="62"/>
      <c r="AH60" s="67">
        <f>SUM(AG60*$D60)</f>
        <v>0</v>
      </c>
      <c r="AI60" s="62"/>
      <c r="AJ60" s="67">
        <f>SUM(AI60*$D60)</f>
        <v>0</v>
      </c>
      <c r="AK60" s="62"/>
      <c r="AL60" s="67">
        <f>SUM(AK60*$D60)</f>
        <v>0</v>
      </c>
      <c r="AM60" s="62"/>
      <c r="AN60" s="67">
        <f>SUM(AM60*$D60)</f>
        <v>0</v>
      </c>
      <c r="AO60" s="62"/>
      <c r="AP60" s="67">
        <f>SUM(AO60*$D60)</f>
        <v>0</v>
      </c>
      <c r="AQ60" s="62"/>
      <c r="AR60" s="67">
        <f>SUM(AQ60*$D60)</f>
        <v>0</v>
      </c>
      <c r="AS60" s="62"/>
      <c r="AT60" s="67">
        <f>SUM(AS60*$D60)</f>
        <v>0</v>
      </c>
      <c r="AU60" s="62"/>
      <c r="AV60" s="67">
        <f>SUM(AU60*$D60)</f>
        <v>0</v>
      </c>
      <c r="AW60" s="62"/>
      <c r="AX60" s="67">
        <f>SUM(AW60*$D60)</f>
        <v>0</v>
      </c>
      <c r="AY60" s="62"/>
      <c r="AZ60" s="67">
        <f>SUM(AY60*$D60)</f>
        <v>0</v>
      </c>
      <c r="BA60" s="57"/>
      <c r="BB60" s="64">
        <f t="shared" si="696"/>
        <v>0</v>
      </c>
      <c r="BC60" s="64">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row>
    <row r="61" spans="1:196" s="5" customFormat="1">
      <c r="A61" s="60"/>
      <c r="B61" s="60"/>
      <c r="C61" s="60" t="s">
        <v>3</v>
      </c>
      <c r="D61" s="60">
        <v>100</v>
      </c>
      <c r="E61" s="6"/>
      <c r="F61" s="67">
        <f t="shared" si="672"/>
        <v>0</v>
      </c>
      <c r="G61" s="6"/>
      <c r="H61" s="67">
        <f t="shared" ref="H61:H76" si="708">SUM(G61*$D61)</f>
        <v>0</v>
      </c>
      <c r="I61" s="6"/>
      <c r="J61" s="67">
        <f t="shared" ref="J61" si="709">SUM(I61*$D61)</f>
        <v>0</v>
      </c>
      <c r="K61" s="6"/>
      <c r="L61" s="67">
        <f t="shared" ref="L61:L76" si="710">SUM(K61*$D61)</f>
        <v>0</v>
      </c>
      <c r="M61" s="6"/>
      <c r="N61" s="67">
        <f t="shared" ref="N61:N76" si="711">SUM(M61*$D61)</f>
        <v>0</v>
      </c>
      <c r="O61" s="6"/>
      <c r="P61" s="67">
        <f t="shared" ref="P61:P76" si="712">SUM(O61*$D61)</f>
        <v>0</v>
      </c>
      <c r="Q61" s="6"/>
      <c r="R61" s="67">
        <f t="shared" ref="R61:R76" si="713">SUM(Q61*$D61)</f>
        <v>0</v>
      </c>
      <c r="S61" s="6"/>
      <c r="T61" s="67">
        <f t="shared" ref="T61:T76" si="714">SUM(S61*$D61)</f>
        <v>0</v>
      </c>
      <c r="U61" s="6"/>
      <c r="V61" s="67">
        <f t="shared" ref="V61:V76" si="715">SUM(U61*$D61)</f>
        <v>0</v>
      </c>
      <c r="W61" s="6"/>
      <c r="X61" s="67">
        <f t="shared" ref="X61:X76" si="716">SUM(W61*$D61)</f>
        <v>0</v>
      </c>
      <c r="Y61" s="6"/>
      <c r="Z61" s="67">
        <f t="shared" ref="Z61:Z76" si="717">SUM(Y61*$D61)</f>
        <v>0</v>
      </c>
      <c r="AA61" s="6"/>
      <c r="AB61" s="67">
        <f t="shared" ref="AB61:AB76" si="718">SUM(AA61*$D61)</f>
        <v>0</v>
      </c>
      <c r="AC61" s="62"/>
      <c r="AD61" s="67">
        <f t="shared" ref="AD61:AD76" si="719">SUM(AC61*$D61)</f>
        <v>0</v>
      </c>
      <c r="AE61" s="62"/>
      <c r="AF61" s="67">
        <f t="shared" ref="AF61:AF76" si="720">SUM(AE61*$D61)</f>
        <v>0</v>
      </c>
      <c r="AG61" s="62"/>
      <c r="AH61" s="67">
        <f t="shared" ref="AH61:AH76" si="721">SUM(AG61*$D61)</f>
        <v>0</v>
      </c>
      <c r="AI61" s="62"/>
      <c r="AJ61" s="67">
        <f t="shared" ref="AJ61:AJ76" si="722">SUM(AI61*$D61)</f>
        <v>0</v>
      </c>
      <c r="AK61" s="62"/>
      <c r="AL61" s="67">
        <f t="shared" ref="AL61:AL76" si="723">SUM(AK61*$D61)</f>
        <v>0</v>
      </c>
      <c r="AM61" s="62"/>
      <c r="AN61" s="67">
        <f t="shared" ref="AN61:AN76" si="724">SUM(AM61*$D61)</f>
        <v>0</v>
      </c>
      <c r="AO61" s="62"/>
      <c r="AP61" s="67">
        <f t="shared" ref="AP61:AP76" si="725">SUM(AO61*$D61)</f>
        <v>0</v>
      </c>
      <c r="AQ61" s="62"/>
      <c r="AR61" s="67">
        <f t="shared" ref="AR61:AR76" si="726">SUM(AQ61*$D61)</f>
        <v>0</v>
      </c>
      <c r="AS61" s="62"/>
      <c r="AT61" s="67">
        <f t="shared" ref="AT61:AT76" si="727">SUM(AS61*$D61)</f>
        <v>0</v>
      </c>
      <c r="AU61" s="62"/>
      <c r="AV61" s="67">
        <f t="shared" ref="AV61:AV76" si="728">SUM(AU61*$D61)</f>
        <v>0</v>
      </c>
      <c r="AW61" s="62"/>
      <c r="AX61" s="67">
        <f t="shared" ref="AX61:AX76" si="729">SUM(AW61*$D61)</f>
        <v>0</v>
      </c>
      <c r="AY61" s="62"/>
      <c r="AZ61" s="67">
        <f t="shared" ref="AZ61:AZ76" si="730">SUM(AY61*$D61)</f>
        <v>0</v>
      </c>
      <c r="BA61" s="57"/>
      <c r="BB61" s="64">
        <f t="shared" si="696"/>
        <v>0</v>
      </c>
      <c r="BC61" s="64">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row>
    <row r="62" spans="1:196" s="5" customFormat="1">
      <c r="A62" s="60"/>
      <c r="B62" s="60"/>
      <c r="C62" s="60" t="s">
        <v>3</v>
      </c>
      <c r="D62" s="60">
        <v>100</v>
      </c>
      <c r="E62" s="6"/>
      <c r="F62" s="67">
        <f t="shared" si="672"/>
        <v>0</v>
      </c>
      <c r="G62" s="6"/>
      <c r="H62" s="67">
        <f t="shared" si="708"/>
        <v>0</v>
      </c>
      <c r="I62" s="6"/>
      <c r="J62" s="67">
        <v>0.25</v>
      </c>
      <c r="K62" s="6"/>
      <c r="L62" s="67">
        <v>0.3</v>
      </c>
      <c r="M62" s="6"/>
      <c r="N62" s="67">
        <f t="shared" si="711"/>
        <v>0</v>
      </c>
      <c r="O62" s="6"/>
      <c r="P62" s="67">
        <f t="shared" si="712"/>
        <v>0</v>
      </c>
      <c r="Q62" s="6"/>
      <c r="R62" s="67">
        <f t="shared" si="713"/>
        <v>0</v>
      </c>
      <c r="S62" s="6"/>
      <c r="T62" s="67">
        <f t="shared" si="714"/>
        <v>0</v>
      </c>
      <c r="U62" s="6"/>
      <c r="V62" s="67">
        <f t="shared" si="715"/>
        <v>0</v>
      </c>
      <c r="W62" s="6"/>
      <c r="X62" s="67">
        <f t="shared" si="716"/>
        <v>0</v>
      </c>
      <c r="Y62" s="6"/>
      <c r="Z62" s="67">
        <f t="shared" si="717"/>
        <v>0</v>
      </c>
      <c r="AA62" s="6"/>
      <c r="AB62" s="67">
        <f t="shared" si="718"/>
        <v>0</v>
      </c>
      <c r="AC62" s="62"/>
      <c r="AD62" s="67">
        <f t="shared" si="719"/>
        <v>0</v>
      </c>
      <c r="AE62" s="62"/>
      <c r="AF62" s="67">
        <f t="shared" si="720"/>
        <v>0</v>
      </c>
      <c r="AG62" s="62"/>
      <c r="AH62" s="67">
        <f t="shared" si="721"/>
        <v>0</v>
      </c>
      <c r="AI62" s="62"/>
      <c r="AJ62" s="67">
        <f t="shared" si="722"/>
        <v>0</v>
      </c>
      <c r="AK62" s="62"/>
      <c r="AL62" s="67">
        <f t="shared" si="723"/>
        <v>0</v>
      </c>
      <c r="AM62" s="62"/>
      <c r="AN62" s="67">
        <f t="shared" si="724"/>
        <v>0</v>
      </c>
      <c r="AO62" s="62"/>
      <c r="AP62" s="67">
        <f t="shared" si="725"/>
        <v>0</v>
      </c>
      <c r="AQ62" s="62"/>
      <c r="AR62" s="67">
        <f t="shared" si="726"/>
        <v>0</v>
      </c>
      <c r="AS62" s="62"/>
      <c r="AT62" s="67">
        <f t="shared" si="727"/>
        <v>0</v>
      </c>
      <c r="AU62" s="62"/>
      <c r="AV62" s="67">
        <f t="shared" si="728"/>
        <v>0</v>
      </c>
      <c r="AW62" s="62"/>
      <c r="AX62" s="67">
        <f t="shared" si="729"/>
        <v>0</v>
      </c>
      <c r="AY62" s="62"/>
      <c r="AZ62" s="67">
        <f t="shared" si="730"/>
        <v>0</v>
      </c>
      <c r="BA62" s="57"/>
      <c r="BB62" s="64">
        <f t="shared" si="696"/>
        <v>0</v>
      </c>
      <c r="BC62" s="64">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row>
    <row r="63" spans="1:196" s="5" customFormat="1">
      <c r="A63" s="60"/>
      <c r="B63" s="60"/>
      <c r="C63" s="60" t="s">
        <v>3</v>
      </c>
      <c r="D63" s="60">
        <v>100</v>
      </c>
      <c r="E63" s="6"/>
      <c r="F63" s="67">
        <f t="shared" si="672"/>
        <v>0</v>
      </c>
      <c r="G63" s="6"/>
      <c r="H63" s="67">
        <f t="shared" si="708"/>
        <v>0</v>
      </c>
      <c r="I63" s="6"/>
      <c r="J63" s="67">
        <f t="shared" ref="J63" si="731">SUM(I63*$D63)</f>
        <v>0</v>
      </c>
      <c r="K63" s="6"/>
      <c r="L63" s="67">
        <f t="shared" si="710"/>
        <v>0</v>
      </c>
      <c r="M63" s="6"/>
      <c r="N63" s="67">
        <f t="shared" si="711"/>
        <v>0</v>
      </c>
      <c r="O63" s="6"/>
      <c r="P63" s="67">
        <f t="shared" si="712"/>
        <v>0</v>
      </c>
      <c r="Q63" s="6"/>
      <c r="R63" s="67">
        <f t="shared" si="713"/>
        <v>0</v>
      </c>
      <c r="S63" s="6"/>
      <c r="T63" s="67">
        <f t="shared" si="714"/>
        <v>0</v>
      </c>
      <c r="U63" s="6"/>
      <c r="V63" s="67">
        <f t="shared" si="715"/>
        <v>0</v>
      </c>
      <c r="W63" s="6"/>
      <c r="X63" s="67">
        <f t="shared" si="716"/>
        <v>0</v>
      </c>
      <c r="Y63" s="6"/>
      <c r="Z63" s="67">
        <f t="shared" si="717"/>
        <v>0</v>
      </c>
      <c r="AA63" s="6"/>
      <c r="AB63" s="67">
        <f t="shared" si="718"/>
        <v>0</v>
      </c>
      <c r="AC63" s="62"/>
      <c r="AD63" s="67">
        <f t="shared" si="719"/>
        <v>0</v>
      </c>
      <c r="AE63" s="62"/>
      <c r="AF63" s="67">
        <f t="shared" si="720"/>
        <v>0</v>
      </c>
      <c r="AG63" s="62"/>
      <c r="AH63" s="67">
        <f t="shared" si="721"/>
        <v>0</v>
      </c>
      <c r="AI63" s="62"/>
      <c r="AJ63" s="67">
        <f t="shared" si="722"/>
        <v>0</v>
      </c>
      <c r="AK63" s="62"/>
      <c r="AL63" s="67">
        <f t="shared" si="723"/>
        <v>0</v>
      </c>
      <c r="AM63" s="62"/>
      <c r="AN63" s="67">
        <f t="shared" si="724"/>
        <v>0</v>
      </c>
      <c r="AO63" s="62"/>
      <c r="AP63" s="67">
        <f t="shared" si="725"/>
        <v>0</v>
      </c>
      <c r="AQ63" s="62"/>
      <c r="AR63" s="67">
        <f t="shared" si="726"/>
        <v>0</v>
      </c>
      <c r="AS63" s="62"/>
      <c r="AT63" s="67">
        <f t="shared" si="727"/>
        <v>0</v>
      </c>
      <c r="AU63" s="62"/>
      <c r="AV63" s="67">
        <f t="shared" si="728"/>
        <v>0</v>
      </c>
      <c r="AW63" s="62"/>
      <c r="AX63" s="67">
        <f t="shared" si="729"/>
        <v>0</v>
      </c>
      <c r="AY63" s="62"/>
      <c r="AZ63" s="67">
        <f t="shared" si="730"/>
        <v>0</v>
      </c>
      <c r="BA63" s="57"/>
      <c r="BB63" s="64">
        <f t="shared" si="696"/>
        <v>0</v>
      </c>
      <c r="BC63" s="64">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row>
    <row r="64" spans="1:196" s="5" customFormat="1">
      <c r="A64" s="60"/>
      <c r="B64" s="60"/>
      <c r="C64" s="60" t="s">
        <v>3</v>
      </c>
      <c r="D64" s="60">
        <v>100</v>
      </c>
      <c r="E64" s="6"/>
      <c r="F64" s="67">
        <f t="shared" si="672"/>
        <v>0</v>
      </c>
      <c r="G64" s="6"/>
      <c r="H64" s="67">
        <f t="shared" si="708"/>
        <v>0</v>
      </c>
      <c r="I64" s="6"/>
      <c r="J64" s="67">
        <f t="shared" ref="J64" si="732">SUM(I64*$D64)</f>
        <v>0</v>
      </c>
      <c r="K64" s="6"/>
      <c r="L64" s="67">
        <f t="shared" si="710"/>
        <v>0</v>
      </c>
      <c r="M64" s="6"/>
      <c r="N64" s="67">
        <f t="shared" si="711"/>
        <v>0</v>
      </c>
      <c r="O64" s="6"/>
      <c r="P64" s="67">
        <f t="shared" si="712"/>
        <v>0</v>
      </c>
      <c r="Q64" s="6"/>
      <c r="R64" s="67">
        <f t="shared" si="713"/>
        <v>0</v>
      </c>
      <c r="S64" s="6"/>
      <c r="T64" s="67">
        <f t="shared" si="714"/>
        <v>0</v>
      </c>
      <c r="U64" s="6"/>
      <c r="V64" s="67">
        <f t="shared" si="715"/>
        <v>0</v>
      </c>
      <c r="W64" s="6"/>
      <c r="X64" s="67">
        <f t="shared" si="716"/>
        <v>0</v>
      </c>
      <c r="Y64" s="6"/>
      <c r="Z64" s="67">
        <f t="shared" si="717"/>
        <v>0</v>
      </c>
      <c r="AA64" s="6"/>
      <c r="AB64" s="67">
        <f t="shared" si="718"/>
        <v>0</v>
      </c>
      <c r="AC64" s="62"/>
      <c r="AD64" s="67">
        <f t="shared" si="719"/>
        <v>0</v>
      </c>
      <c r="AE64" s="62"/>
      <c r="AF64" s="67">
        <f t="shared" si="720"/>
        <v>0</v>
      </c>
      <c r="AG64" s="62"/>
      <c r="AH64" s="67">
        <f t="shared" si="721"/>
        <v>0</v>
      </c>
      <c r="AI64" s="62"/>
      <c r="AJ64" s="67">
        <f t="shared" si="722"/>
        <v>0</v>
      </c>
      <c r="AK64" s="62"/>
      <c r="AL64" s="67">
        <f t="shared" si="723"/>
        <v>0</v>
      </c>
      <c r="AM64" s="62"/>
      <c r="AN64" s="67">
        <f t="shared" si="724"/>
        <v>0</v>
      </c>
      <c r="AO64" s="62"/>
      <c r="AP64" s="67">
        <f t="shared" si="725"/>
        <v>0</v>
      </c>
      <c r="AQ64" s="62"/>
      <c r="AR64" s="67">
        <f t="shared" si="726"/>
        <v>0</v>
      </c>
      <c r="AS64" s="62"/>
      <c r="AT64" s="67">
        <f t="shared" si="727"/>
        <v>0</v>
      </c>
      <c r="AU64" s="62"/>
      <c r="AV64" s="67">
        <f t="shared" si="728"/>
        <v>0</v>
      </c>
      <c r="AW64" s="62"/>
      <c r="AX64" s="67">
        <f t="shared" si="729"/>
        <v>0</v>
      </c>
      <c r="AY64" s="62"/>
      <c r="AZ64" s="67">
        <f t="shared" si="730"/>
        <v>0</v>
      </c>
      <c r="BA64" s="57"/>
      <c r="BB64" s="64">
        <f t="shared" si="696"/>
        <v>0</v>
      </c>
      <c r="BC64" s="64">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row>
    <row r="65" spans="1:196" s="5" customFormat="1">
      <c r="A65" s="60"/>
      <c r="B65" s="60"/>
      <c r="C65" s="60" t="s">
        <v>8</v>
      </c>
      <c r="D65" s="60">
        <v>75</v>
      </c>
      <c r="E65" s="6"/>
      <c r="F65" s="67">
        <f t="shared" si="672"/>
        <v>0</v>
      </c>
      <c r="G65" s="6"/>
      <c r="H65" s="67">
        <f t="shared" si="708"/>
        <v>0</v>
      </c>
      <c r="I65" s="6"/>
      <c r="J65" s="67">
        <f t="shared" ref="J65" si="733">SUM(I65*$D65)</f>
        <v>0</v>
      </c>
      <c r="K65" s="6"/>
      <c r="L65" s="67">
        <f t="shared" si="710"/>
        <v>0</v>
      </c>
      <c r="M65" s="6"/>
      <c r="N65" s="67">
        <f t="shared" si="711"/>
        <v>0</v>
      </c>
      <c r="O65" s="6"/>
      <c r="P65" s="67">
        <f t="shared" si="712"/>
        <v>0</v>
      </c>
      <c r="Q65" s="6"/>
      <c r="R65" s="67">
        <f t="shared" si="713"/>
        <v>0</v>
      </c>
      <c r="S65" s="6"/>
      <c r="T65" s="67">
        <f t="shared" si="714"/>
        <v>0</v>
      </c>
      <c r="U65" s="6"/>
      <c r="V65" s="67">
        <f t="shared" si="715"/>
        <v>0</v>
      </c>
      <c r="W65" s="6"/>
      <c r="X65" s="67">
        <f t="shared" si="716"/>
        <v>0</v>
      </c>
      <c r="Y65" s="6"/>
      <c r="Z65" s="67">
        <f t="shared" si="717"/>
        <v>0</v>
      </c>
      <c r="AA65" s="6"/>
      <c r="AB65" s="67">
        <f t="shared" si="718"/>
        <v>0</v>
      </c>
      <c r="AC65" s="62"/>
      <c r="AD65" s="67">
        <f t="shared" si="719"/>
        <v>0</v>
      </c>
      <c r="AE65" s="62"/>
      <c r="AF65" s="67">
        <f t="shared" si="720"/>
        <v>0</v>
      </c>
      <c r="AG65" s="62"/>
      <c r="AH65" s="67">
        <f t="shared" si="721"/>
        <v>0</v>
      </c>
      <c r="AI65" s="62"/>
      <c r="AJ65" s="67">
        <f t="shared" si="722"/>
        <v>0</v>
      </c>
      <c r="AK65" s="62"/>
      <c r="AL65" s="67">
        <f t="shared" si="723"/>
        <v>0</v>
      </c>
      <c r="AM65" s="62"/>
      <c r="AN65" s="67">
        <f t="shared" si="724"/>
        <v>0</v>
      </c>
      <c r="AO65" s="62"/>
      <c r="AP65" s="67">
        <f t="shared" si="725"/>
        <v>0</v>
      </c>
      <c r="AQ65" s="62"/>
      <c r="AR65" s="67">
        <f t="shared" si="726"/>
        <v>0</v>
      </c>
      <c r="AS65" s="62"/>
      <c r="AT65" s="67">
        <f t="shared" si="727"/>
        <v>0</v>
      </c>
      <c r="AU65" s="62"/>
      <c r="AV65" s="67">
        <f t="shared" si="728"/>
        <v>0</v>
      </c>
      <c r="AW65" s="62"/>
      <c r="AX65" s="67">
        <f t="shared" si="729"/>
        <v>0</v>
      </c>
      <c r="AY65" s="62"/>
      <c r="AZ65" s="67">
        <f t="shared" si="730"/>
        <v>0</v>
      </c>
      <c r="BA65" s="57"/>
      <c r="BB65" s="64">
        <f t="shared" si="696"/>
        <v>0</v>
      </c>
      <c r="BC65" s="64">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row>
    <row r="66" spans="1:196" s="5" customFormat="1">
      <c r="A66" s="60"/>
      <c r="B66" s="60"/>
      <c r="C66" s="60" t="s">
        <v>8</v>
      </c>
      <c r="D66" s="60">
        <v>75</v>
      </c>
      <c r="E66" s="6"/>
      <c r="F66" s="67">
        <f t="shared" si="672"/>
        <v>0</v>
      </c>
      <c r="G66" s="6"/>
      <c r="H66" s="67">
        <f t="shared" si="708"/>
        <v>0</v>
      </c>
      <c r="I66" s="6"/>
      <c r="J66" s="67">
        <f t="shared" ref="J66" si="734">SUM(I66*$D66)</f>
        <v>0</v>
      </c>
      <c r="K66" s="6"/>
      <c r="L66" s="67">
        <f t="shared" si="710"/>
        <v>0</v>
      </c>
      <c r="M66" s="6"/>
      <c r="N66" s="67">
        <f t="shared" si="711"/>
        <v>0</v>
      </c>
      <c r="O66" s="6"/>
      <c r="P66" s="67">
        <f t="shared" si="712"/>
        <v>0</v>
      </c>
      <c r="Q66" s="6"/>
      <c r="R66" s="67">
        <f t="shared" si="713"/>
        <v>0</v>
      </c>
      <c r="S66" s="6"/>
      <c r="T66" s="67">
        <f t="shared" si="714"/>
        <v>0</v>
      </c>
      <c r="U66" s="6"/>
      <c r="V66" s="67">
        <f t="shared" si="715"/>
        <v>0</v>
      </c>
      <c r="W66" s="6"/>
      <c r="X66" s="67">
        <f t="shared" si="716"/>
        <v>0</v>
      </c>
      <c r="Y66" s="6"/>
      <c r="Z66" s="67">
        <f t="shared" si="717"/>
        <v>0</v>
      </c>
      <c r="AA66" s="6"/>
      <c r="AB66" s="67">
        <f t="shared" si="718"/>
        <v>0</v>
      </c>
      <c r="AC66" s="62"/>
      <c r="AD66" s="67">
        <f t="shared" si="719"/>
        <v>0</v>
      </c>
      <c r="AE66" s="62"/>
      <c r="AF66" s="67">
        <f t="shared" si="720"/>
        <v>0</v>
      </c>
      <c r="AG66" s="62"/>
      <c r="AH66" s="67">
        <f t="shared" si="721"/>
        <v>0</v>
      </c>
      <c r="AI66" s="62"/>
      <c r="AJ66" s="67">
        <f t="shared" si="722"/>
        <v>0</v>
      </c>
      <c r="AK66" s="62"/>
      <c r="AL66" s="67">
        <f t="shared" si="723"/>
        <v>0</v>
      </c>
      <c r="AM66" s="62"/>
      <c r="AN66" s="67">
        <f t="shared" si="724"/>
        <v>0</v>
      </c>
      <c r="AO66" s="62"/>
      <c r="AP66" s="67">
        <f t="shared" si="725"/>
        <v>0</v>
      </c>
      <c r="AQ66" s="62"/>
      <c r="AR66" s="67">
        <f t="shared" si="726"/>
        <v>0</v>
      </c>
      <c r="AS66" s="62"/>
      <c r="AT66" s="67">
        <f t="shared" si="727"/>
        <v>0</v>
      </c>
      <c r="AU66" s="62"/>
      <c r="AV66" s="67">
        <f t="shared" si="728"/>
        <v>0</v>
      </c>
      <c r="AW66" s="62"/>
      <c r="AX66" s="67">
        <f t="shared" si="729"/>
        <v>0</v>
      </c>
      <c r="AY66" s="62"/>
      <c r="AZ66" s="67">
        <f t="shared" si="730"/>
        <v>0</v>
      </c>
      <c r="BA66" s="57"/>
      <c r="BB66" s="64">
        <f t="shared" si="696"/>
        <v>0</v>
      </c>
      <c r="BC66" s="64">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row>
    <row r="67" spans="1:196" s="5" customFormat="1">
      <c r="A67" s="60"/>
      <c r="B67" s="60"/>
      <c r="C67" s="60" t="s">
        <v>8</v>
      </c>
      <c r="D67" s="60">
        <v>75</v>
      </c>
      <c r="E67" s="6"/>
      <c r="F67" s="67">
        <f t="shared" si="672"/>
        <v>0</v>
      </c>
      <c r="G67" s="6"/>
      <c r="H67" s="67">
        <f t="shared" si="708"/>
        <v>0</v>
      </c>
      <c r="I67" s="6"/>
      <c r="J67" s="67">
        <f t="shared" ref="J67" si="735">SUM(I67*$D67)</f>
        <v>0</v>
      </c>
      <c r="K67" s="6"/>
      <c r="L67" s="67">
        <f t="shared" si="710"/>
        <v>0</v>
      </c>
      <c r="M67" s="6"/>
      <c r="N67" s="67">
        <f t="shared" si="711"/>
        <v>0</v>
      </c>
      <c r="O67" s="6"/>
      <c r="P67" s="67">
        <f t="shared" si="712"/>
        <v>0</v>
      </c>
      <c r="Q67" s="6"/>
      <c r="R67" s="67">
        <f t="shared" si="713"/>
        <v>0</v>
      </c>
      <c r="S67" s="6"/>
      <c r="T67" s="67">
        <f t="shared" si="714"/>
        <v>0</v>
      </c>
      <c r="U67" s="6"/>
      <c r="V67" s="67">
        <f t="shared" si="715"/>
        <v>0</v>
      </c>
      <c r="W67" s="6"/>
      <c r="X67" s="67">
        <f t="shared" si="716"/>
        <v>0</v>
      </c>
      <c r="Y67" s="6"/>
      <c r="Z67" s="67">
        <f t="shared" si="717"/>
        <v>0</v>
      </c>
      <c r="AA67" s="6"/>
      <c r="AB67" s="67">
        <f t="shared" si="718"/>
        <v>0</v>
      </c>
      <c r="AC67" s="62"/>
      <c r="AD67" s="67">
        <f t="shared" si="719"/>
        <v>0</v>
      </c>
      <c r="AE67" s="62"/>
      <c r="AF67" s="67">
        <f t="shared" si="720"/>
        <v>0</v>
      </c>
      <c r="AG67" s="62"/>
      <c r="AH67" s="67">
        <f t="shared" si="721"/>
        <v>0</v>
      </c>
      <c r="AI67" s="62"/>
      <c r="AJ67" s="67">
        <f t="shared" si="722"/>
        <v>0</v>
      </c>
      <c r="AK67" s="62"/>
      <c r="AL67" s="67">
        <f t="shared" si="723"/>
        <v>0</v>
      </c>
      <c r="AM67" s="62"/>
      <c r="AN67" s="67">
        <f t="shared" si="724"/>
        <v>0</v>
      </c>
      <c r="AO67" s="62"/>
      <c r="AP67" s="67">
        <f t="shared" si="725"/>
        <v>0</v>
      </c>
      <c r="AQ67" s="62"/>
      <c r="AR67" s="67">
        <f t="shared" si="726"/>
        <v>0</v>
      </c>
      <c r="AS67" s="62"/>
      <c r="AT67" s="67">
        <f t="shared" si="727"/>
        <v>0</v>
      </c>
      <c r="AU67" s="62"/>
      <c r="AV67" s="67">
        <f t="shared" si="728"/>
        <v>0</v>
      </c>
      <c r="AW67" s="62"/>
      <c r="AX67" s="67">
        <f t="shared" si="729"/>
        <v>0</v>
      </c>
      <c r="AY67" s="62"/>
      <c r="AZ67" s="67">
        <f t="shared" si="730"/>
        <v>0</v>
      </c>
      <c r="BA67" s="57"/>
      <c r="BB67" s="64">
        <f t="shared" si="696"/>
        <v>0</v>
      </c>
      <c r="BC67" s="64">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row>
    <row r="68" spans="1:196" s="5" customFormat="1">
      <c r="A68" s="60"/>
      <c r="B68" s="60"/>
      <c r="C68" s="60" t="s">
        <v>8</v>
      </c>
      <c r="D68" s="60">
        <v>75</v>
      </c>
      <c r="E68" s="6"/>
      <c r="F68" s="67">
        <f t="shared" si="672"/>
        <v>0</v>
      </c>
      <c r="G68" s="6"/>
      <c r="H68" s="67">
        <f t="shared" si="708"/>
        <v>0</v>
      </c>
      <c r="I68" s="6"/>
      <c r="J68" s="67">
        <f t="shared" ref="J68" si="736">SUM(I68*$D68)</f>
        <v>0</v>
      </c>
      <c r="K68" s="6"/>
      <c r="L68" s="67">
        <f t="shared" si="710"/>
        <v>0</v>
      </c>
      <c r="M68" s="6"/>
      <c r="N68" s="67">
        <f t="shared" si="711"/>
        <v>0</v>
      </c>
      <c r="O68" s="6"/>
      <c r="P68" s="67">
        <f t="shared" si="712"/>
        <v>0</v>
      </c>
      <c r="Q68" s="6"/>
      <c r="R68" s="67">
        <f t="shared" si="713"/>
        <v>0</v>
      </c>
      <c r="S68" s="6"/>
      <c r="T68" s="67">
        <f t="shared" si="714"/>
        <v>0</v>
      </c>
      <c r="U68" s="6"/>
      <c r="V68" s="67">
        <f t="shared" si="715"/>
        <v>0</v>
      </c>
      <c r="W68" s="6"/>
      <c r="X68" s="67">
        <f t="shared" si="716"/>
        <v>0</v>
      </c>
      <c r="Y68" s="6"/>
      <c r="Z68" s="67">
        <f t="shared" si="717"/>
        <v>0</v>
      </c>
      <c r="AA68" s="6"/>
      <c r="AB68" s="67">
        <f t="shared" si="718"/>
        <v>0</v>
      </c>
      <c r="AC68" s="62"/>
      <c r="AD68" s="67">
        <f t="shared" si="719"/>
        <v>0</v>
      </c>
      <c r="AE68" s="62"/>
      <c r="AF68" s="67">
        <f t="shared" si="720"/>
        <v>0</v>
      </c>
      <c r="AG68" s="62"/>
      <c r="AH68" s="67">
        <f t="shared" si="721"/>
        <v>0</v>
      </c>
      <c r="AI68" s="62"/>
      <c r="AJ68" s="67">
        <f t="shared" si="722"/>
        <v>0</v>
      </c>
      <c r="AK68" s="62"/>
      <c r="AL68" s="67">
        <f t="shared" si="723"/>
        <v>0</v>
      </c>
      <c r="AM68" s="62"/>
      <c r="AN68" s="67">
        <f t="shared" si="724"/>
        <v>0</v>
      </c>
      <c r="AO68" s="62"/>
      <c r="AP68" s="67">
        <f t="shared" si="725"/>
        <v>0</v>
      </c>
      <c r="AQ68" s="62"/>
      <c r="AR68" s="67">
        <f t="shared" si="726"/>
        <v>0</v>
      </c>
      <c r="AS68" s="62"/>
      <c r="AT68" s="67">
        <f t="shared" si="727"/>
        <v>0</v>
      </c>
      <c r="AU68" s="62"/>
      <c r="AV68" s="67">
        <f t="shared" si="728"/>
        <v>0</v>
      </c>
      <c r="AW68" s="62"/>
      <c r="AX68" s="67">
        <f t="shared" si="729"/>
        <v>0</v>
      </c>
      <c r="AY68" s="62"/>
      <c r="AZ68" s="67">
        <f t="shared" si="730"/>
        <v>0</v>
      </c>
      <c r="BA68" s="57"/>
      <c r="BB68" s="64">
        <f t="shared" si="696"/>
        <v>0</v>
      </c>
      <c r="BC68" s="64">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row>
    <row r="69" spans="1:196" s="5" customFormat="1">
      <c r="A69" s="60"/>
      <c r="B69" s="60"/>
      <c r="C69" s="60" t="s">
        <v>8</v>
      </c>
      <c r="D69" s="60">
        <v>75</v>
      </c>
      <c r="E69" s="6"/>
      <c r="F69" s="67">
        <f t="shared" si="672"/>
        <v>0</v>
      </c>
      <c r="G69" s="6"/>
      <c r="H69" s="67">
        <f t="shared" si="708"/>
        <v>0</v>
      </c>
      <c r="I69" s="6"/>
      <c r="J69" s="67">
        <f t="shared" ref="J69" si="737">SUM(I69*$D69)</f>
        <v>0</v>
      </c>
      <c r="K69" s="6"/>
      <c r="L69" s="67">
        <f t="shared" si="710"/>
        <v>0</v>
      </c>
      <c r="M69" s="6"/>
      <c r="N69" s="67">
        <f t="shared" si="711"/>
        <v>0</v>
      </c>
      <c r="O69" s="6"/>
      <c r="P69" s="67">
        <f t="shared" si="712"/>
        <v>0</v>
      </c>
      <c r="Q69" s="6"/>
      <c r="R69" s="67">
        <f t="shared" si="713"/>
        <v>0</v>
      </c>
      <c r="S69" s="6"/>
      <c r="T69" s="67">
        <f t="shared" si="714"/>
        <v>0</v>
      </c>
      <c r="U69" s="6"/>
      <c r="V69" s="67">
        <f t="shared" si="715"/>
        <v>0</v>
      </c>
      <c r="W69" s="6"/>
      <c r="X69" s="67">
        <f t="shared" si="716"/>
        <v>0</v>
      </c>
      <c r="Y69" s="6"/>
      <c r="Z69" s="67">
        <f t="shared" si="717"/>
        <v>0</v>
      </c>
      <c r="AA69" s="6"/>
      <c r="AB69" s="67">
        <f t="shared" si="718"/>
        <v>0</v>
      </c>
      <c r="AC69" s="62"/>
      <c r="AD69" s="67">
        <f t="shared" si="719"/>
        <v>0</v>
      </c>
      <c r="AE69" s="62"/>
      <c r="AF69" s="67">
        <f t="shared" si="720"/>
        <v>0</v>
      </c>
      <c r="AG69" s="62"/>
      <c r="AH69" s="67">
        <f t="shared" si="721"/>
        <v>0</v>
      </c>
      <c r="AI69" s="62"/>
      <c r="AJ69" s="67">
        <f t="shared" si="722"/>
        <v>0</v>
      </c>
      <c r="AK69" s="62"/>
      <c r="AL69" s="67">
        <f t="shared" si="723"/>
        <v>0</v>
      </c>
      <c r="AM69" s="62"/>
      <c r="AN69" s="67">
        <f t="shared" si="724"/>
        <v>0</v>
      </c>
      <c r="AO69" s="62"/>
      <c r="AP69" s="67">
        <f t="shared" si="725"/>
        <v>0</v>
      </c>
      <c r="AQ69" s="62"/>
      <c r="AR69" s="67">
        <f t="shared" si="726"/>
        <v>0</v>
      </c>
      <c r="AS69" s="62"/>
      <c r="AT69" s="67">
        <f t="shared" si="727"/>
        <v>0</v>
      </c>
      <c r="AU69" s="62"/>
      <c r="AV69" s="67">
        <f t="shared" si="728"/>
        <v>0</v>
      </c>
      <c r="AW69" s="62"/>
      <c r="AX69" s="67">
        <f t="shared" si="729"/>
        <v>0</v>
      </c>
      <c r="AY69" s="62"/>
      <c r="AZ69" s="67">
        <f t="shared" si="730"/>
        <v>0</v>
      </c>
      <c r="BA69" s="57"/>
      <c r="BB69" s="64">
        <f t="shared" si="696"/>
        <v>0</v>
      </c>
      <c r="BC69" s="64">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row>
    <row r="70" spans="1:196" s="5" customFormat="1">
      <c r="A70" s="60"/>
      <c r="B70" s="60"/>
      <c r="C70" s="60" t="s">
        <v>9</v>
      </c>
      <c r="D70" s="60">
        <v>60</v>
      </c>
      <c r="E70" s="6"/>
      <c r="F70" s="67">
        <f t="shared" si="672"/>
        <v>0</v>
      </c>
      <c r="G70" s="6"/>
      <c r="H70" s="67">
        <f t="shared" si="708"/>
        <v>0</v>
      </c>
      <c r="I70" s="6"/>
      <c r="J70" s="67">
        <f t="shared" ref="J70" si="738">SUM(I70*$D70)</f>
        <v>0</v>
      </c>
      <c r="K70" s="6"/>
      <c r="L70" s="67">
        <f t="shared" si="710"/>
        <v>0</v>
      </c>
      <c r="M70" s="6"/>
      <c r="N70" s="67">
        <f t="shared" si="711"/>
        <v>0</v>
      </c>
      <c r="O70" s="6"/>
      <c r="P70" s="67">
        <f t="shared" si="712"/>
        <v>0</v>
      </c>
      <c r="Q70" s="6"/>
      <c r="R70" s="67">
        <f t="shared" si="713"/>
        <v>0</v>
      </c>
      <c r="S70" s="6"/>
      <c r="T70" s="67">
        <f t="shared" si="714"/>
        <v>0</v>
      </c>
      <c r="U70" s="6"/>
      <c r="V70" s="67">
        <f t="shared" si="715"/>
        <v>0</v>
      </c>
      <c r="W70" s="6"/>
      <c r="X70" s="67">
        <f t="shared" si="716"/>
        <v>0</v>
      </c>
      <c r="Y70" s="6"/>
      <c r="Z70" s="67">
        <f t="shared" si="717"/>
        <v>0</v>
      </c>
      <c r="AA70" s="6"/>
      <c r="AB70" s="67">
        <f t="shared" si="718"/>
        <v>0</v>
      </c>
      <c r="AC70" s="62"/>
      <c r="AD70" s="67">
        <f t="shared" si="719"/>
        <v>0</v>
      </c>
      <c r="AE70" s="62"/>
      <c r="AF70" s="67">
        <f t="shared" si="720"/>
        <v>0</v>
      </c>
      <c r="AG70" s="62"/>
      <c r="AH70" s="67">
        <f t="shared" si="721"/>
        <v>0</v>
      </c>
      <c r="AI70" s="62"/>
      <c r="AJ70" s="67">
        <f t="shared" si="722"/>
        <v>0</v>
      </c>
      <c r="AK70" s="62"/>
      <c r="AL70" s="67">
        <f t="shared" si="723"/>
        <v>0</v>
      </c>
      <c r="AM70" s="62"/>
      <c r="AN70" s="67">
        <f t="shared" si="724"/>
        <v>0</v>
      </c>
      <c r="AO70" s="62"/>
      <c r="AP70" s="67">
        <f t="shared" si="725"/>
        <v>0</v>
      </c>
      <c r="AQ70" s="62"/>
      <c r="AR70" s="67">
        <f t="shared" si="726"/>
        <v>0</v>
      </c>
      <c r="AS70" s="62"/>
      <c r="AT70" s="67">
        <f t="shared" si="727"/>
        <v>0</v>
      </c>
      <c r="AU70" s="62"/>
      <c r="AV70" s="67">
        <f t="shared" si="728"/>
        <v>0</v>
      </c>
      <c r="AW70" s="62"/>
      <c r="AX70" s="67">
        <f t="shared" si="729"/>
        <v>0</v>
      </c>
      <c r="AY70" s="62"/>
      <c r="AZ70" s="67">
        <f t="shared" si="730"/>
        <v>0</v>
      </c>
      <c r="BA70" s="57"/>
      <c r="BB70" s="64">
        <f t="shared" si="696"/>
        <v>0</v>
      </c>
      <c r="BC70" s="64">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row>
    <row r="71" spans="1:196" s="5" customFormat="1">
      <c r="A71" s="60"/>
      <c r="B71" s="60"/>
      <c r="C71" s="60" t="s">
        <v>9</v>
      </c>
      <c r="D71" s="60">
        <v>60</v>
      </c>
      <c r="E71" s="6"/>
      <c r="F71" s="67">
        <f t="shared" si="672"/>
        <v>0</v>
      </c>
      <c r="G71" s="6"/>
      <c r="H71" s="67">
        <f t="shared" si="708"/>
        <v>0</v>
      </c>
      <c r="I71" s="6"/>
      <c r="J71" s="67">
        <f t="shared" ref="J71" si="739">SUM(I71*$D71)</f>
        <v>0</v>
      </c>
      <c r="K71" s="6"/>
      <c r="L71" s="67">
        <f t="shared" si="710"/>
        <v>0</v>
      </c>
      <c r="M71" s="6"/>
      <c r="N71" s="67">
        <f t="shared" si="711"/>
        <v>0</v>
      </c>
      <c r="O71" s="6"/>
      <c r="P71" s="67">
        <f t="shared" si="712"/>
        <v>0</v>
      </c>
      <c r="Q71" s="6"/>
      <c r="R71" s="67">
        <f t="shared" si="713"/>
        <v>0</v>
      </c>
      <c r="S71" s="6"/>
      <c r="T71" s="67">
        <f t="shared" si="714"/>
        <v>0</v>
      </c>
      <c r="U71" s="6"/>
      <c r="V71" s="67">
        <f t="shared" si="715"/>
        <v>0</v>
      </c>
      <c r="W71" s="6"/>
      <c r="X71" s="67">
        <f t="shared" si="716"/>
        <v>0</v>
      </c>
      <c r="Y71" s="6"/>
      <c r="Z71" s="67">
        <f t="shared" si="717"/>
        <v>0</v>
      </c>
      <c r="AA71" s="6"/>
      <c r="AB71" s="67">
        <f t="shared" si="718"/>
        <v>0</v>
      </c>
      <c r="AC71" s="62"/>
      <c r="AD71" s="67">
        <f t="shared" si="719"/>
        <v>0</v>
      </c>
      <c r="AE71" s="62"/>
      <c r="AF71" s="67">
        <f t="shared" si="720"/>
        <v>0</v>
      </c>
      <c r="AG71" s="62"/>
      <c r="AH71" s="67">
        <f t="shared" si="721"/>
        <v>0</v>
      </c>
      <c r="AI71" s="62"/>
      <c r="AJ71" s="67">
        <f t="shared" si="722"/>
        <v>0</v>
      </c>
      <c r="AK71" s="62"/>
      <c r="AL71" s="67">
        <f t="shared" si="723"/>
        <v>0</v>
      </c>
      <c r="AM71" s="62"/>
      <c r="AN71" s="67">
        <f t="shared" si="724"/>
        <v>0</v>
      </c>
      <c r="AO71" s="62"/>
      <c r="AP71" s="67">
        <f t="shared" si="725"/>
        <v>0</v>
      </c>
      <c r="AQ71" s="62"/>
      <c r="AR71" s="67">
        <f t="shared" si="726"/>
        <v>0</v>
      </c>
      <c r="AS71" s="62"/>
      <c r="AT71" s="67">
        <f t="shared" si="727"/>
        <v>0</v>
      </c>
      <c r="AU71" s="62"/>
      <c r="AV71" s="67">
        <f t="shared" si="728"/>
        <v>0</v>
      </c>
      <c r="AW71" s="62"/>
      <c r="AX71" s="67">
        <f t="shared" si="729"/>
        <v>0</v>
      </c>
      <c r="AY71" s="62"/>
      <c r="AZ71" s="67">
        <f t="shared" si="730"/>
        <v>0</v>
      </c>
      <c r="BA71" s="57"/>
      <c r="BB71" s="64">
        <f t="shared" si="696"/>
        <v>0</v>
      </c>
      <c r="BC71" s="64">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row>
    <row r="72" spans="1:196" s="5" customFormat="1">
      <c r="A72" s="60"/>
      <c r="B72" s="60"/>
      <c r="C72" s="60" t="s">
        <v>9</v>
      </c>
      <c r="D72" s="60">
        <v>60</v>
      </c>
      <c r="E72" s="6"/>
      <c r="F72" s="67">
        <f t="shared" si="672"/>
        <v>0</v>
      </c>
      <c r="G72" s="6"/>
      <c r="H72" s="67">
        <f t="shared" si="708"/>
        <v>0</v>
      </c>
      <c r="I72" s="6"/>
      <c r="J72" s="67">
        <f t="shared" ref="J72" si="740">SUM(I72*$D72)</f>
        <v>0</v>
      </c>
      <c r="K72" s="6"/>
      <c r="L72" s="67">
        <f t="shared" si="710"/>
        <v>0</v>
      </c>
      <c r="M72" s="6"/>
      <c r="N72" s="67">
        <f t="shared" si="711"/>
        <v>0</v>
      </c>
      <c r="O72" s="6"/>
      <c r="P72" s="67">
        <f t="shared" si="712"/>
        <v>0</v>
      </c>
      <c r="Q72" s="6"/>
      <c r="R72" s="67">
        <f t="shared" si="713"/>
        <v>0</v>
      </c>
      <c r="S72" s="6"/>
      <c r="T72" s="67">
        <f t="shared" si="714"/>
        <v>0</v>
      </c>
      <c r="U72" s="6"/>
      <c r="V72" s="67">
        <f t="shared" si="715"/>
        <v>0</v>
      </c>
      <c r="W72" s="6"/>
      <c r="X72" s="67">
        <f t="shared" si="716"/>
        <v>0</v>
      </c>
      <c r="Y72" s="6"/>
      <c r="Z72" s="67">
        <f t="shared" si="717"/>
        <v>0</v>
      </c>
      <c r="AA72" s="6"/>
      <c r="AB72" s="67">
        <f t="shared" si="718"/>
        <v>0</v>
      </c>
      <c r="AC72" s="62"/>
      <c r="AD72" s="67">
        <f t="shared" si="719"/>
        <v>0</v>
      </c>
      <c r="AE72" s="62"/>
      <c r="AF72" s="67">
        <f t="shared" si="720"/>
        <v>0</v>
      </c>
      <c r="AG72" s="62"/>
      <c r="AH72" s="67">
        <f t="shared" si="721"/>
        <v>0</v>
      </c>
      <c r="AI72" s="62"/>
      <c r="AJ72" s="67">
        <f t="shared" si="722"/>
        <v>0</v>
      </c>
      <c r="AK72" s="62"/>
      <c r="AL72" s="67">
        <f t="shared" si="723"/>
        <v>0</v>
      </c>
      <c r="AM72" s="62"/>
      <c r="AN72" s="67">
        <f t="shared" si="724"/>
        <v>0</v>
      </c>
      <c r="AO72" s="62"/>
      <c r="AP72" s="67">
        <f t="shared" si="725"/>
        <v>0</v>
      </c>
      <c r="AQ72" s="62"/>
      <c r="AR72" s="67">
        <f t="shared" si="726"/>
        <v>0</v>
      </c>
      <c r="AS72" s="62"/>
      <c r="AT72" s="67">
        <f t="shared" si="727"/>
        <v>0</v>
      </c>
      <c r="AU72" s="62"/>
      <c r="AV72" s="67">
        <f t="shared" si="728"/>
        <v>0</v>
      </c>
      <c r="AW72" s="62"/>
      <c r="AX72" s="67">
        <f t="shared" si="729"/>
        <v>0</v>
      </c>
      <c r="AY72" s="62"/>
      <c r="AZ72" s="67">
        <f t="shared" si="730"/>
        <v>0</v>
      </c>
      <c r="BA72" s="57"/>
      <c r="BB72" s="64">
        <f t="shared" si="696"/>
        <v>0</v>
      </c>
      <c r="BC72" s="64">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row>
    <row r="73" spans="1:196" s="5" customFormat="1">
      <c r="A73" s="60"/>
      <c r="B73" s="60"/>
      <c r="C73" s="60" t="s">
        <v>10</v>
      </c>
      <c r="D73" s="60">
        <v>35</v>
      </c>
      <c r="E73" s="6"/>
      <c r="F73" s="67">
        <f t="shared" si="672"/>
        <v>0</v>
      </c>
      <c r="G73" s="6"/>
      <c r="H73" s="67">
        <f t="shared" si="708"/>
        <v>0</v>
      </c>
      <c r="I73" s="6"/>
      <c r="J73" s="67">
        <f t="shared" ref="J73" si="741">SUM(I73*$D73)</f>
        <v>0</v>
      </c>
      <c r="K73" s="6"/>
      <c r="L73" s="67">
        <f t="shared" si="710"/>
        <v>0</v>
      </c>
      <c r="M73" s="6"/>
      <c r="N73" s="67">
        <f t="shared" si="711"/>
        <v>0</v>
      </c>
      <c r="O73" s="6"/>
      <c r="P73" s="67">
        <f t="shared" si="712"/>
        <v>0</v>
      </c>
      <c r="Q73" s="6"/>
      <c r="R73" s="67">
        <f t="shared" si="713"/>
        <v>0</v>
      </c>
      <c r="S73" s="6"/>
      <c r="T73" s="67">
        <f t="shared" si="714"/>
        <v>0</v>
      </c>
      <c r="U73" s="6"/>
      <c r="V73" s="67">
        <f t="shared" si="715"/>
        <v>0</v>
      </c>
      <c r="W73" s="6"/>
      <c r="X73" s="67">
        <f t="shared" si="716"/>
        <v>0</v>
      </c>
      <c r="Y73" s="6"/>
      <c r="Z73" s="67">
        <f t="shared" si="717"/>
        <v>0</v>
      </c>
      <c r="AA73" s="6"/>
      <c r="AB73" s="67">
        <f t="shared" si="718"/>
        <v>0</v>
      </c>
      <c r="AC73" s="62"/>
      <c r="AD73" s="67">
        <f t="shared" si="719"/>
        <v>0</v>
      </c>
      <c r="AE73" s="62"/>
      <c r="AF73" s="67">
        <f t="shared" si="720"/>
        <v>0</v>
      </c>
      <c r="AG73" s="62"/>
      <c r="AH73" s="67">
        <f t="shared" si="721"/>
        <v>0</v>
      </c>
      <c r="AI73" s="62"/>
      <c r="AJ73" s="67">
        <f t="shared" si="722"/>
        <v>0</v>
      </c>
      <c r="AK73" s="62"/>
      <c r="AL73" s="67">
        <f t="shared" si="723"/>
        <v>0</v>
      </c>
      <c r="AM73" s="62"/>
      <c r="AN73" s="67">
        <f t="shared" si="724"/>
        <v>0</v>
      </c>
      <c r="AO73" s="62"/>
      <c r="AP73" s="67">
        <f t="shared" si="725"/>
        <v>0</v>
      </c>
      <c r="AQ73" s="62"/>
      <c r="AR73" s="67">
        <f t="shared" si="726"/>
        <v>0</v>
      </c>
      <c r="AS73" s="62"/>
      <c r="AT73" s="67">
        <f t="shared" si="727"/>
        <v>0</v>
      </c>
      <c r="AU73" s="62"/>
      <c r="AV73" s="67">
        <f t="shared" si="728"/>
        <v>0</v>
      </c>
      <c r="AW73" s="62"/>
      <c r="AX73" s="67">
        <f t="shared" si="729"/>
        <v>0</v>
      </c>
      <c r="AY73" s="62"/>
      <c r="AZ73" s="67">
        <f t="shared" si="730"/>
        <v>0</v>
      </c>
      <c r="BA73" s="57"/>
      <c r="BB73" s="64">
        <f t="shared" si="696"/>
        <v>0</v>
      </c>
      <c r="BC73" s="64">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row>
    <row r="74" spans="1:196" s="5" customFormat="1">
      <c r="A74" s="60"/>
      <c r="B74" s="60"/>
      <c r="C74" s="60" t="s">
        <v>10</v>
      </c>
      <c r="D74" s="60">
        <v>35</v>
      </c>
      <c r="E74" s="6"/>
      <c r="F74" s="67">
        <f t="shared" si="672"/>
        <v>0</v>
      </c>
      <c r="G74" s="6"/>
      <c r="H74" s="67">
        <f t="shared" si="708"/>
        <v>0</v>
      </c>
      <c r="I74" s="6"/>
      <c r="J74" s="67">
        <f t="shared" ref="J74" si="742">SUM(I74*$D74)</f>
        <v>0</v>
      </c>
      <c r="K74" s="6"/>
      <c r="L74" s="67">
        <f t="shared" si="710"/>
        <v>0</v>
      </c>
      <c r="M74" s="6"/>
      <c r="N74" s="67">
        <f t="shared" si="711"/>
        <v>0</v>
      </c>
      <c r="O74" s="6"/>
      <c r="P74" s="67">
        <f t="shared" si="712"/>
        <v>0</v>
      </c>
      <c r="Q74" s="6"/>
      <c r="R74" s="67">
        <f t="shared" si="713"/>
        <v>0</v>
      </c>
      <c r="S74" s="6"/>
      <c r="T74" s="67">
        <f t="shared" si="714"/>
        <v>0</v>
      </c>
      <c r="U74" s="6"/>
      <c r="V74" s="67">
        <f t="shared" si="715"/>
        <v>0</v>
      </c>
      <c r="W74" s="6"/>
      <c r="X74" s="67">
        <f t="shared" si="716"/>
        <v>0</v>
      </c>
      <c r="Y74" s="6"/>
      <c r="Z74" s="67">
        <f t="shared" si="717"/>
        <v>0</v>
      </c>
      <c r="AA74" s="6"/>
      <c r="AB74" s="67">
        <f t="shared" si="718"/>
        <v>0</v>
      </c>
      <c r="AC74" s="62"/>
      <c r="AD74" s="67">
        <f t="shared" si="719"/>
        <v>0</v>
      </c>
      <c r="AE74" s="62"/>
      <c r="AF74" s="67">
        <f t="shared" si="720"/>
        <v>0</v>
      </c>
      <c r="AG74" s="62"/>
      <c r="AH74" s="67">
        <f t="shared" si="721"/>
        <v>0</v>
      </c>
      <c r="AI74" s="62"/>
      <c r="AJ74" s="67">
        <f t="shared" si="722"/>
        <v>0</v>
      </c>
      <c r="AK74" s="62"/>
      <c r="AL74" s="67">
        <f t="shared" si="723"/>
        <v>0</v>
      </c>
      <c r="AM74" s="62"/>
      <c r="AN74" s="67">
        <f t="shared" si="724"/>
        <v>0</v>
      </c>
      <c r="AO74" s="62"/>
      <c r="AP74" s="67">
        <f t="shared" si="725"/>
        <v>0</v>
      </c>
      <c r="AQ74" s="62"/>
      <c r="AR74" s="67">
        <f t="shared" si="726"/>
        <v>0</v>
      </c>
      <c r="AS74" s="62"/>
      <c r="AT74" s="67">
        <f t="shared" si="727"/>
        <v>0</v>
      </c>
      <c r="AU74" s="62"/>
      <c r="AV74" s="67">
        <f t="shared" si="728"/>
        <v>0</v>
      </c>
      <c r="AW74" s="62"/>
      <c r="AX74" s="67">
        <f t="shared" si="729"/>
        <v>0</v>
      </c>
      <c r="AY74" s="62"/>
      <c r="AZ74" s="67">
        <f t="shared" si="730"/>
        <v>0</v>
      </c>
      <c r="BA74" s="57"/>
      <c r="BB74" s="64">
        <f t="shared" si="696"/>
        <v>0</v>
      </c>
      <c r="BC74" s="64">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row>
    <row r="75" spans="1:196" s="5" customFormat="1">
      <c r="A75" s="60"/>
      <c r="B75" s="60"/>
      <c r="C75" s="60" t="s">
        <v>10</v>
      </c>
      <c r="D75" s="60">
        <v>35</v>
      </c>
      <c r="E75" s="6"/>
      <c r="F75" s="67">
        <f t="shared" si="672"/>
        <v>0</v>
      </c>
      <c r="G75" s="6"/>
      <c r="H75" s="67">
        <f t="shared" si="708"/>
        <v>0</v>
      </c>
      <c r="I75" s="6"/>
      <c r="J75" s="67">
        <f t="shared" ref="J75" si="743">SUM(I75*$D75)</f>
        <v>0</v>
      </c>
      <c r="K75" s="6"/>
      <c r="L75" s="67">
        <f t="shared" si="710"/>
        <v>0</v>
      </c>
      <c r="M75" s="6"/>
      <c r="N75" s="67">
        <f t="shared" si="711"/>
        <v>0</v>
      </c>
      <c r="O75" s="6"/>
      <c r="P75" s="67">
        <f t="shared" si="712"/>
        <v>0</v>
      </c>
      <c r="Q75" s="6"/>
      <c r="R75" s="67">
        <f t="shared" si="713"/>
        <v>0</v>
      </c>
      <c r="S75" s="6"/>
      <c r="T75" s="67">
        <f t="shared" si="714"/>
        <v>0</v>
      </c>
      <c r="U75" s="6"/>
      <c r="V75" s="67">
        <f t="shared" si="715"/>
        <v>0</v>
      </c>
      <c r="W75" s="6"/>
      <c r="X75" s="67">
        <f t="shared" si="716"/>
        <v>0</v>
      </c>
      <c r="Y75" s="6"/>
      <c r="Z75" s="67">
        <f t="shared" si="717"/>
        <v>0</v>
      </c>
      <c r="AA75" s="6"/>
      <c r="AB75" s="67">
        <f t="shared" si="718"/>
        <v>0</v>
      </c>
      <c r="AC75" s="62"/>
      <c r="AD75" s="67">
        <f t="shared" si="719"/>
        <v>0</v>
      </c>
      <c r="AE75" s="62"/>
      <c r="AF75" s="67">
        <f t="shared" si="720"/>
        <v>0</v>
      </c>
      <c r="AG75" s="62"/>
      <c r="AH75" s="67">
        <f t="shared" si="721"/>
        <v>0</v>
      </c>
      <c r="AI75" s="62"/>
      <c r="AJ75" s="67">
        <f t="shared" si="722"/>
        <v>0</v>
      </c>
      <c r="AK75" s="62"/>
      <c r="AL75" s="67">
        <f t="shared" si="723"/>
        <v>0</v>
      </c>
      <c r="AM75" s="62"/>
      <c r="AN75" s="67">
        <f t="shared" si="724"/>
        <v>0</v>
      </c>
      <c r="AO75" s="62"/>
      <c r="AP75" s="67">
        <f t="shared" si="725"/>
        <v>0</v>
      </c>
      <c r="AQ75" s="62"/>
      <c r="AR75" s="67">
        <f t="shared" si="726"/>
        <v>0</v>
      </c>
      <c r="AS75" s="62"/>
      <c r="AT75" s="67">
        <f t="shared" si="727"/>
        <v>0</v>
      </c>
      <c r="AU75" s="62"/>
      <c r="AV75" s="67">
        <f t="shared" si="728"/>
        <v>0</v>
      </c>
      <c r="AW75" s="62"/>
      <c r="AX75" s="67">
        <f t="shared" si="729"/>
        <v>0</v>
      </c>
      <c r="AY75" s="62"/>
      <c r="AZ75" s="67">
        <f t="shared" si="730"/>
        <v>0</v>
      </c>
      <c r="BA75" s="57"/>
      <c r="BB75" s="64">
        <f t="shared" si="696"/>
        <v>0</v>
      </c>
      <c r="BC75" s="64">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row>
    <row r="76" spans="1:196" s="5" customFormat="1">
      <c r="A76" s="60"/>
      <c r="B76" s="60"/>
      <c r="C76" s="60" t="s">
        <v>10</v>
      </c>
      <c r="D76" s="60">
        <v>35</v>
      </c>
      <c r="E76" s="6"/>
      <c r="F76" s="67">
        <f t="shared" si="672"/>
        <v>0</v>
      </c>
      <c r="G76" s="6"/>
      <c r="H76" s="67">
        <f t="shared" si="708"/>
        <v>0</v>
      </c>
      <c r="I76" s="6"/>
      <c r="J76" s="67">
        <f t="shared" ref="J76" si="744">SUM(I76*$D76)</f>
        <v>0</v>
      </c>
      <c r="K76" s="6"/>
      <c r="L76" s="67">
        <f t="shared" si="710"/>
        <v>0</v>
      </c>
      <c r="M76" s="6"/>
      <c r="N76" s="67">
        <f t="shared" si="711"/>
        <v>0</v>
      </c>
      <c r="O76" s="6"/>
      <c r="P76" s="67">
        <f t="shared" si="712"/>
        <v>0</v>
      </c>
      <c r="Q76" s="6"/>
      <c r="R76" s="67">
        <f t="shared" si="713"/>
        <v>0</v>
      </c>
      <c r="S76" s="6"/>
      <c r="T76" s="67">
        <f t="shared" si="714"/>
        <v>0</v>
      </c>
      <c r="U76" s="6"/>
      <c r="V76" s="67">
        <f t="shared" si="715"/>
        <v>0</v>
      </c>
      <c r="W76" s="6"/>
      <c r="X76" s="67">
        <f t="shared" si="716"/>
        <v>0</v>
      </c>
      <c r="Y76" s="6"/>
      <c r="Z76" s="67">
        <f t="shared" si="717"/>
        <v>0</v>
      </c>
      <c r="AA76" s="6"/>
      <c r="AB76" s="67">
        <f t="shared" si="718"/>
        <v>0</v>
      </c>
      <c r="AC76" s="62"/>
      <c r="AD76" s="67">
        <f t="shared" si="719"/>
        <v>0</v>
      </c>
      <c r="AE76" s="62"/>
      <c r="AF76" s="67">
        <f t="shared" si="720"/>
        <v>0</v>
      </c>
      <c r="AG76" s="62"/>
      <c r="AH76" s="67">
        <f t="shared" si="721"/>
        <v>0</v>
      </c>
      <c r="AI76" s="62"/>
      <c r="AJ76" s="67">
        <f t="shared" si="722"/>
        <v>0</v>
      </c>
      <c r="AK76" s="62"/>
      <c r="AL76" s="67">
        <f t="shared" si="723"/>
        <v>0</v>
      </c>
      <c r="AM76" s="62"/>
      <c r="AN76" s="67">
        <f t="shared" si="724"/>
        <v>0</v>
      </c>
      <c r="AO76" s="62"/>
      <c r="AP76" s="67">
        <f t="shared" si="725"/>
        <v>0</v>
      </c>
      <c r="AQ76" s="62"/>
      <c r="AR76" s="67">
        <f t="shared" si="726"/>
        <v>0</v>
      </c>
      <c r="AS76" s="62"/>
      <c r="AT76" s="67">
        <f t="shared" si="727"/>
        <v>0</v>
      </c>
      <c r="AU76" s="62"/>
      <c r="AV76" s="67">
        <f t="shared" si="728"/>
        <v>0</v>
      </c>
      <c r="AW76" s="62"/>
      <c r="AX76" s="67">
        <f t="shared" si="729"/>
        <v>0</v>
      </c>
      <c r="AY76" s="62"/>
      <c r="AZ76" s="67">
        <f t="shared" si="730"/>
        <v>0</v>
      </c>
      <c r="BA76" s="57"/>
      <c r="BB76" s="64">
        <f t="shared" si="696"/>
        <v>0</v>
      </c>
      <c r="BC76" s="64">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row>
    <row r="77" spans="1:196" s="5" customFormat="1">
      <c r="A77" s="19"/>
      <c r="B77" s="19"/>
      <c r="C77" s="19"/>
      <c r="D77" s="19"/>
      <c r="E77" s="19"/>
      <c r="F77" s="19"/>
      <c r="G77" s="19"/>
      <c r="H77" s="19"/>
      <c r="I77" s="19"/>
      <c r="J77" s="19"/>
      <c r="K77" s="58"/>
      <c r="L77" s="19"/>
      <c r="M77" s="19"/>
      <c r="N77" s="19"/>
      <c r="O77" s="19"/>
      <c r="P77" s="19"/>
      <c r="Q77" s="19"/>
      <c r="R77" s="19"/>
      <c r="S77" s="19"/>
      <c r="T77" s="19"/>
      <c r="U77" s="19"/>
      <c r="V77" s="19"/>
      <c r="W77" s="19"/>
      <c r="X77" s="19"/>
      <c r="Y77" s="19"/>
      <c r="Z77" s="19"/>
      <c r="AA77" s="19"/>
      <c r="AB77" s="19"/>
      <c r="AC77" s="19"/>
      <c r="AD77" s="19"/>
      <c r="AE77" s="19"/>
      <c r="AF77" s="19"/>
      <c r="AG77" s="19"/>
      <c r="AH77" s="19"/>
      <c r="AI77" s="58"/>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row>
    <row r="78" spans="1:196" s="5" customForma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9"/>
      <c r="AD78" s="19"/>
      <c r="AE78" s="59"/>
      <c r="AF78" s="19"/>
      <c r="AG78" s="59"/>
      <c r="AH78" s="19"/>
      <c r="AI78" s="59"/>
      <c r="AJ78" s="19"/>
      <c r="AK78" s="59"/>
      <c r="AL78" s="19"/>
      <c r="AM78" s="59"/>
      <c r="AN78" s="19"/>
      <c r="AO78" s="59"/>
      <c r="AP78" s="19"/>
      <c r="AQ78" s="59"/>
      <c r="AR78" s="19"/>
      <c r="AS78" s="59"/>
      <c r="AT78" s="19"/>
      <c r="AU78" s="59"/>
      <c r="AV78" s="19"/>
      <c r="AW78" s="59"/>
      <c r="AX78" s="19"/>
      <c r="AY78" s="59"/>
      <c r="AZ78" s="19"/>
      <c r="BA78" s="19"/>
      <c r="BB78" s="17"/>
      <c r="BC78" s="17"/>
      <c r="BD78" s="66"/>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row>
    <row r="79" spans="1:196" s="14" customFormat="1" ht="24">
      <c r="A79" s="68"/>
      <c r="B79" s="68" t="s">
        <v>80</v>
      </c>
      <c r="C79" s="68"/>
      <c r="D79" s="68"/>
      <c r="E79" s="68">
        <f t="shared" ref="E79:AZ79" si="745">SUM(E46:E76)</f>
        <v>10.75</v>
      </c>
      <c r="F79" s="153">
        <f t="shared" si="745"/>
        <v>1335</v>
      </c>
      <c r="G79" s="68">
        <f t="shared" si="745"/>
        <v>0</v>
      </c>
      <c r="H79" s="68">
        <f t="shared" si="745"/>
        <v>0</v>
      </c>
      <c r="I79" s="68">
        <f t="shared" si="745"/>
        <v>0.75</v>
      </c>
      <c r="J79" s="68">
        <f t="shared" si="745"/>
        <v>75.25</v>
      </c>
      <c r="K79" s="68">
        <f t="shared" si="745"/>
        <v>3.5</v>
      </c>
      <c r="L79" s="68">
        <f t="shared" si="745"/>
        <v>490.3</v>
      </c>
      <c r="M79" s="68">
        <f t="shared" si="745"/>
        <v>0</v>
      </c>
      <c r="N79" s="68">
        <f t="shared" si="745"/>
        <v>0</v>
      </c>
      <c r="O79" s="68">
        <f t="shared" si="745"/>
        <v>14.5</v>
      </c>
      <c r="P79" s="68">
        <f t="shared" si="745"/>
        <v>2030</v>
      </c>
      <c r="Q79" s="68">
        <f t="shared" si="745"/>
        <v>13.25</v>
      </c>
      <c r="R79" s="68">
        <f t="shared" si="745"/>
        <v>1815</v>
      </c>
      <c r="S79" s="68">
        <f t="shared" si="745"/>
        <v>19.5</v>
      </c>
      <c r="T79" s="68">
        <f t="shared" si="745"/>
        <v>2630</v>
      </c>
      <c r="U79" s="68">
        <f t="shared" si="745"/>
        <v>0</v>
      </c>
      <c r="V79" s="68">
        <f t="shared" si="745"/>
        <v>0</v>
      </c>
      <c r="W79" s="68">
        <f t="shared" si="745"/>
        <v>0</v>
      </c>
      <c r="X79" s="68">
        <f t="shared" si="745"/>
        <v>0</v>
      </c>
      <c r="Y79" s="68">
        <f t="shared" si="745"/>
        <v>13</v>
      </c>
      <c r="Z79" s="68">
        <f t="shared" si="745"/>
        <v>1820</v>
      </c>
      <c r="AA79" s="68">
        <f t="shared" si="745"/>
        <v>0</v>
      </c>
      <c r="AB79" s="68">
        <f t="shared" si="745"/>
        <v>0</v>
      </c>
      <c r="AC79" s="68">
        <f t="shared" si="745"/>
        <v>0</v>
      </c>
      <c r="AD79" s="68">
        <f t="shared" si="745"/>
        <v>0</v>
      </c>
      <c r="AE79" s="68">
        <f t="shared" si="745"/>
        <v>0</v>
      </c>
      <c r="AF79" s="68">
        <f t="shared" si="745"/>
        <v>0</v>
      </c>
      <c r="AG79" s="68">
        <f t="shared" si="745"/>
        <v>0</v>
      </c>
      <c r="AH79" s="68">
        <f t="shared" si="745"/>
        <v>0</v>
      </c>
      <c r="AI79" s="68">
        <f t="shared" si="745"/>
        <v>0</v>
      </c>
      <c r="AJ79" s="68">
        <f t="shared" si="745"/>
        <v>0</v>
      </c>
      <c r="AK79" s="68">
        <f t="shared" si="745"/>
        <v>0</v>
      </c>
      <c r="AL79" s="68">
        <f t="shared" si="745"/>
        <v>0</v>
      </c>
      <c r="AM79" s="68">
        <f t="shared" si="745"/>
        <v>0</v>
      </c>
      <c r="AN79" s="68">
        <f t="shared" si="745"/>
        <v>0</v>
      </c>
      <c r="AO79" s="68">
        <f t="shared" si="745"/>
        <v>0</v>
      </c>
      <c r="AP79" s="68">
        <f t="shared" si="745"/>
        <v>0</v>
      </c>
      <c r="AQ79" s="68">
        <f t="shared" si="745"/>
        <v>0</v>
      </c>
      <c r="AR79" s="68">
        <f t="shared" si="745"/>
        <v>0</v>
      </c>
      <c r="AS79" s="68">
        <f t="shared" si="745"/>
        <v>0</v>
      </c>
      <c r="AT79" s="68">
        <f t="shared" si="745"/>
        <v>0</v>
      </c>
      <c r="AU79" s="68">
        <f t="shared" si="745"/>
        <v>0</v>
      </c>
      <c r="AV79" s="68">
        <f t="shared" si="745"/>
        <v>0</v>
      </c>
      <c r="AW79" s="68">
        <f t="shared" si="745"/>
        <v>0</v>
      </c>
      <c r="AX79" s="68">
        <f t="shared" si="745"/>
        <v>0</v>
      </c>
      <c r="AY79" s="68">
        <f t="shared" si="745"/>
        <v>0</v>
      </c>
      <c r="AZ79" s="68">
        <f t="shared" si="745"/>
        <v>0</v>
      </c>
      <c r="BA79" s="68"/>
      <c r="BB79" s="69">
        <f>SUM(BB46:BB76)</f>
        <v>75.25</v>
      </c>
      <c r="BC79" s="69">
        <f>SUM(BC46:BC76)</f>
        <v>10195</v>
      </c>
      <c r="BD79" s="70" t="s">
        <v>80</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row>
    <row r="80" spans="1:196">
      <c r="A80" s="68"/>
      <c r="B80" s="68" t="s">
        <v>81</v>
      </c>
      <c r="C80" s="68"/>
      <c r="D80" s="68"/>
      <c r="E80" s="273">
        <f>F79/E79</f>
        <v>124.18604651162791</v>
      </c>
      <c r="F80" s="273"/>
      <c r="G80" s="273" t="e">
        <f>H79/G79</f>
        <v>#DIV/0!</v>
      </c>
      <c r="H80" s="273"/>
      <c r="I80" s="273">
        <f>J79/I79</f>
        <v>100.33333333333333</v>
      </c>
      <c r="J80" s="273"/>
      <c r="K80" s="273">
        <f>L79/K79</f>
        <v>140.08571428571429</v>
      </c>
      <c r="L80" s="273"/>
      <c r="M80" s="273" t="e">
        <f>N79/M79</f>
        <v>#DIV/0!</v>
      </c>
      <c r="N80" s="273"/>
      <c r="O80" s="273">
        <f>P79/O79</f>
        <v>140</v>
      </c>
      <c r="P80" s="273"/>
      <c r="Q80" s="273">
        <f>R79/Q79</f>
        <v>136.98113207547169</v>
      </c>
      <c r="R80" s="273"/>
      <c r="S80" s="273">
        <f>T79/S79</f>
        <v>134.87179487179486</v>
      </c>
      <c r="T80" s="273"/>
      <c r="U80" s="273" t="e">
        <f>V79/U79</f>
        <v>#DIV/0!</v>
      </c>
      <c r="V80" s="273"/>
      <c r="W80" s="273" t="e">
        <f>X79/W79</f>
        <v>#DIV/0!</v>
      </c>
      <c r="X80" s="273"/>
      <c r="Y80" s="273">
        <f>Z79/Y79</f>
        <v>140</v>
      </c>
      <c r="Z80" s="273"/>
      <c r="AA80" s="273" t="e">
        <f>AB79/AA79</f>
        <v>#DIV/0!</v>
      </c>
      <c r="AB80" s="273"/>
      <c r="AC80" s="273" t="e">
        <f>AD79/AC79</f>
        <v>#DIV/0!</v>
      </c>
      <c r="AD80" s="273"/>
      <c r="AE80" s="273" t="e">
        <f>AF79/AE79</f>
        <v>#DIV/0!</v>
      </c>
      <c r="AF80" s="273"/>
      <c r="AG80" s="273" t="e">
        <f>AH79/AG79</f>
        <v>#DIV/0!</v>
      </c>
      <c r="AH80" s="273"/>
      <c r="AI80" s="273" t="e">
        <f>AJ79/AI79</f>
        <v>#DIV/0!</v>
      </c>
      <c r="AJ80" s="273"/>
      <c r="AK80" s="273" t="e">
        <f>AL79/AK79</f>
        <v>#DIV/0!</v>
      </c>
      <c r="AL80" s="273"/>
      <c r="AM80" s="273" t="e">
        <f>AN79/AM79</f>
        <v>#DIV/0!</v>
      </c>
      <c r="AN80" s="273"/>
      <c r="AO80" s="273" t="e">
        <f>AP79/AO79</f>
        <v>#DIV/0!</v>
      </c>
      <c r="AP80" s="273"/>
      <c r="AQ80" s="273" t="e">
        <f>AR79/AQ79</f>
        <v>#DIV/0!</v>
      </c>
      <c r="AR80" s="273"/>
      <c r="AS80" s="273" t="e">
        <f>AT79/AS79</f>
        <v>#DIV/0!</v>
      </c>
      <c r="AT80" s="273"/>
      <c r="AU80" s="273" t="e">
        <f>AV79/AU79</f>
        <v>#DIV/0!</v>
      </c>
      <c r="AV80" s="273"/>
      <c r="AW80" s="273" t="e">
        <f>AX79/AW79</f>
        <v>#DIV/0!</v>
      </c>
      <c r="AX80" s="273"/>
      <c r="AY80" s="273" t="e">
        <f>AZ79/AY79</f>
        <v>#DIV/0!</v>
      </c>
      <c r="AZ80" s="273"/>
      <c r="BA80" s="138"/>
      <c r="BB80" s="291">
        <f>BC79/BB79</f>
        <v>135.48172757475083</v>
      </c>
      <c r="BC80" s="292"/>
      <c r="BD80" s="71" t="s">
        <v>82</v>
      </c>
      <c r="GK80" s="4"/>
      <c r="GL80" s="4"/>
      <c r="GM80" s="4"/>
      <c r="GN80" s="4"/>
    </row>
    <row r="81" spans="1:196">
      <c r="GK81" s="4"/>
      <c r="GL81" s="4"/>
      <c r="GM81" s="4"/>
      <c r="GN81" s="4"/>
    </row>
    <row r="82" spans="1:196">
      <c r="GK82" s="4"/>
      <c r="GL82" s="4"/>
      <c r="GM82" s="4"/>
      <c r="GN82" s="4"/>
    </row>
    <row r="83" spans="1:196" s="4" customFormat="1" ht="12.75" customHeight="1">
      <c r="A83" s="52"/>
      <c r="B83" s="52"/>
      <c r="C83" s="53"/>
      <c r="D83" s="53"/>
      <c r="E83" s="277">
        <v>2016</v>
      </c>
      <c r="F83" s="278"/>
      <c r="G83" s="278"/>
      <c r="H83" s="278"/>
      <c r="I83" s="278"/>
      <c r="J83" s="278"/>
      <c r="K83" s="278"/>
      <c r="L83" s="278"/>
      <c r="M83" s="278"/>
      <c r="N83" s="278"/>
      <c r="O83" s="278"/>
      <c r="P83" s="278"/>
      <c r="Q83" s="278"/>
      <c r="R83" s="278"/>
      <c r="S83" s="278"/>
      <c r="T83" s="278"/>
      <c r="U83" s="278"/>
      <c r="V83" s="278"/>
      <c r="W83" s="278"/>
      <c r="X83" s="278"/>
      <c r="Y83" s="278"/>
      <c r="Z83" s="278"/>
      <c r="AA83" s="278"/>
      <c r="AB83" s="279"/>
      <c r="AC83" s="283">
        <v>2017</v>
      </c>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5"/>
      <c r="BA83" s="65"/>
      <c r="BB83" s="17"/>
      <c r="BC83" s="17"/>
    </row>
    <row r="84" spans="1:196" s="5" customFormat="1" ht="15.75">
      <c r="A84" s="72"/>
      <c r="B84" s="72" t="str">
        <f>'Stundenverteilung INGE'!L5</f>
        <v>JS - TU</v>
      </c>
      <c r="C84" s="289" t="str">
        <f>'Stundenverteilung INGE'!L7</f>
        <v>TP2</v>
      </c>
      <c r="D84" s="290"/>
      <c r="E84" s="280"/>
      <c r="F84" s="281"/>
      <c r="G84" s="281"/>
      <c r="H84" s="281"/>
      <c r="I84" s="281"/>
      <c r="J84" s="281"/>
      <c r="K84" s="281"/>
      <c r="L84" s="281"/>
      <c r="M84" s="281"/>
      <c r="N84" s="281"/>
      <c r="O84" s="281"/>
      <c r="P84" s="281"/>
      <c r="Q84" s="281"/>
      <c r="R84" s="281"/>
      <c r="S84" s="281"/>
      <c r="T84" s="281"/>
      <c r="U84" s="281"/>
      <c r="V84" s="281"/>
      <c r="W84" s="281"/>
      <c r="X84" s="281"/>
      <c r="Y84" s="281"/>
      <c r="Z84" s="281"/>
      <c r="AA84" s="281"/>
      <c r="AB84" s="282"/>
      <c r="AC84" s="286"/>
      <c r="AD84" s="287"/>
      <c r="AE84" s="287"/>
      <c r="AF84" s="287"/>
      <c r="AG84" s="287"/>
      <c r="AH84" s="287"/>
      <c r="AI84" s="287"/>
      <c r="AJ84" s="287"/>
      <c r="AK84" s="287"/>
      <c r="AL84" s="287"/>
      <c r="AM84" s="287"/>
      <c r="AN84" s="287"/>
      <c r="AO84" s="287"/>
      <c r="AP84" s="287"/>
      <c r="AQ84" s="287"/>
      <c r="AR84" s="287"/>
      <c r="AS84" s="287"/>
      <c r="AT84" s="287"/>
      <c r="AU84" s="287"/>
      <c r="AV84" s="287"/>
      <c r="AW84" s="287"/>
      <c r="AX84" s="287"/>
      <c r="AY84" s="287"/>
      <c r="AZ84" s="288"/>
      <c r="BA84" s="65"/>
      <c r="BB84" s="16"/>
      <c r="BC84" s="16"/>
      <c r="BD84" s="4"/>
      <c r="BE84" s="183" t="s">
        <v>176</v>
      </c>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row>
    <row r="85" spans="1:196" s="5" customFormat="1" ht="24">
      <c r="A85" s="54" t="s">
        <v>0</v>
      </c>
      <c r="B85" s="54" t="s">
        <v>103</v>
      </c>
      <c r="C85" s="55" t="s">
        <v>1</v>
      </c>
      <c r="D85" s="55" t="s">
        <v>6</v>
      </c>
      <c r="E85" s="56" t="s">
        <v>13</v>
      </c>
      <c r="F85" s="56" t="s">
        <v>14</v>
      </c>
      <c r="G85" s="56" t="s">
        <v>15</v>
      </c>
      <c r="H85" s="56" t="s">
        <v>16</v>
      </c>
      <c r="I85" s="56" t="s">
        <v>17</v>
      </c>
      <c r="J85" s="56" t="s">
        <v>18</v>
      </c>
      <c r="K85" s="56" t="s">
        <v>19</v>
      </c>
      <c r="L85" s="56" t="s">
        <v>20</v>
      </c>
      <c r="M85" s="56" t="s">
        <v>21</v>
      </c>
      <c r="N85" s="56" t="s">
        <v>22</v>
      </c>
      <c r="O85" s="56" t="s">
        <v>23</v>
      </c>
      <c r="P85" s="56" t="s">
        <v>24</v>
      </c>
      <c r="Q85" s="56" t="s">
        <v>25</v>
      </c>
      <c r="R85" s="56" t="s">
        <v>26</v>
      </c>
      <c r="S85" s="56" t="s">
        <v>27</v>
      </c>
      <c r="T85" s="56" t="s">
        <v>28</v>
      </c>
      <c r="U85" s="56" t="s">
        <v>29</v>
      </c>
      <c r="V85" s="56" t="s">
        <v>30</v>
      </c>
      <c r="W85" s="56" t="s">
        <v>31</v>
      </c>
      <c r="X85" s="56" t="s">
        <v>32</v>
      </c>
      <c r="Y85" s="56" t="s">
        <v>33</v>
      </c>
      <c r="Z85" s="56" t="s">
        <v>36</v>
      </c>
      <c r="AA85" s="56" t="s">
        <v>34</v>
      </c>
      <c r="AB85" s="56" t="s">
        <v>35</v>
      </c>
      <c r="AC85" s="61" t="s">
        <v>13</v>
      </c>
      <c r="AD85" s="61" t="s">
        <v>14</v>
      </c>
      <c r="AE85" s="61" t="s">
        <v>15</v>
      </c>
      <c r="AF85" s="61" t="s">
        <v>16</v>
      </c>
      <c r="AG85" s="61" t="s">
        <v>17</v>
      </c>
      <c r="AH85" s="61" t="s">
        <v>18</v>
      </c>
      <c r="AI85" s="61" t="s">
        <v>19</v>
      </c>
      <c r="AJ85" s="61" t="s">
        <v>20</v>
      </c>
      <c r="AK85" s="61" t="s">
        <v>21</v>
      </c>
      <c r="AL85" s="61" t="s">
        <v>22</v>
      </c>
      <c r="AM85" s="61" t="s">
        <v>23</v>
      </c>
      <c r="AN85" s="61" t="s">
        <v>24</v>
      </c>
      <c r="AO85" s="61" t="s">
        <v>25</v>
      </c>
      <c r="AP85" s="61" t="s">
        <v>26</v>
      </c>
      <c r="AQ85" s="61" t="s">
        <v>27</v>
      </c>
      <c r="AR85" s="61" t="s">
        <v>28</v>
      </c>
      <c r="AS85" s="61" t="s">
        <v>29</v>
      </c>
      <c r="AT85" s="61" t="s">
        <v>30</v>
      </c>
      <c r="AU85" s="61" t="s">
        <v>31</v>
      </c>
      <c r="AV85" s="61" t="s">
        <v>32</v>
      </c>
      <c r="AW85" s="61" t="s">
        <v>33</v>
      </c>
      <c r="AX85" s="61" t="s">
        <v>36</v>
      </c>
      <c r="AY85" s="61" t="s">
        <v>34</v>
      </c>
      <c r="AZ85" s="61" t="s">
        <v>35</v>
      </c>
      <c r="BA85" s="61"/>
      <c r="BB85" s="63" t="s">
        <v>4</v>
      </c>
      <c r="BC85" s="63" t="s">
        <v>5</v>
      </c>
      <c r="BD85" s="4"/>
      <c r="BE85" s="56" t="s">
        <v>13</v>
      </c>
      <c r="BF85" s="56" t="s">
        <v>14</v>
      </c>
      <c r="BG85" s="235" t="s">
        <v>200</v>
      </c>
      <c r="BH85" s="235" t="s">
        <v>201</v>
      </c>
      <c r="BI85" s="56" t="s">
        <v>15</v>
      </c>
      <c r="BJ85" s="56" t="s">
        <v>16</v>
      </c>
      <c r="BK85" s="235" t="s">
        <v>200</v>
      </c>
      <c r="BL85" s="235" t="s">
        <v>201</v>
      </c>
      <c r="BM85" s="56" t="s">
        <v>17</v>
      </c>
      <c r="BN85" s="56" t="s">
        <v>18</v>
      </c>
      <c r="BO85" s="235" t="s">
        <v>200</v>
      </c>
      <c r="BP85" s="235" t="s">
        <v>201</v>
      </c>
      <c r="BQ85" s="56" t="s">
        <v>19</v>
      </c>
      <c r="BR85" s="56" t="s">
        <v>20</v>
      </c>
      <c r="BS85" s="235" t="s">
        <v>200</v>
      </c>
      <c r="BT85" s="235" t="s">
        <v>201</v>
      </c>
      <c r="BU85" s="56" t="s">
        <v>21</v>
      </c>
      <c r="BV85" s="56" t="s">
        <v>22</v>
      </c>
      <c r="BW85" s="235" t="s">
        <v>200</v>
      </c>
      <c r="BX85" s="235" t="s">
        <v>201</v>
      </c>
      <c r="BY85" s="56" t="s">
        <v>23</v>
      </c>
      <c r="BZ85" s="56" t="s">
        <v>24</v>
      </c>
      <c r="CA85" s="235" t="s">
        <v>200</v>
      </c>
      <c r="CB85" s="235" t="s">
        <v>201</v>
      </c>
      <c r="CC85" s="56" t="s">
        <v>25</v>
      </c>
      <c r="CD85" s="56" t="s">
        <v>26</v>
      </c>
      <c r="CE85" s="235" t="s">
        <v>200</v>
      </c>
      <c r="CF85" s="235" t="s">
        <v>201</v>
      </c>
      <c r="CG85" s="56" t="s">
        <v>27</v>
      </c>
      <c r="CH85" s="56" t="s">
        <v>28</v>
      </c>
      <c r="CI85" s="235" t="s">
        <v>200</v>
      </c>
      <c r="CJ85" s="235" t="s">
        <v>201</v>
      </c>
      <c r="CK85" s="56" t="s">
        <v>29</v>
      </c>
      <c r="CL85" s="56" t="s">
        <v>30</v>
      </c>
      <c r="CM85" s="235" t="s">
        <v>200</v>
      </c>
      <c r="CN85" s="235" t="s">
        <v>201</v>
      </c>
      <c r="CO85" s="56" t="s">
        <v>31</v>
      </c>
      <c r="CP85" s="56" t="s">
        <v>32</v>
      </c>
      <c r="CQ85" s="235" t="s">
        <v>200</v>
      </c>
      <c r="CR85" s="235" t="s">
        <v>201</v>
      </c>
      <c r="CS85" s="56" t="s">
        <v>33</v>
      </c>
      <c r="CT85" s="56" t="s">
        <v>36</v>
      </c>
      <c r="CU85" s="235" t="s">
        <v>200</v>
      </c>
      <c r="CV85" s="235" t="s">
        <v>201</v>
      </c>
      <c r="CW85" s="56" t="s">
        <v>34</v>
      </c>
      <c r="CX85" s="56" t="s">
        <v>35</v>
      </c>
      <c r="CY85" s="61" t="s">
        <v>13</v>
      </c>
      <c r="CZ85" s="61"/>
      <c r="DA85" s="63" t="s">
        <v>4</v>
      </c>
      <c r="DB85" s="63" t="s">
        <v>5</v>
      </c>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row>
    <row r="86" spans="1:196" s="5" customFormat="1">
      <c r="A86" s="60"/>
      <c r="B86" s="60"/>
      <c r="C86" s="60" t="s">
        <v>2</v>
      </c>
      <c r="D86" s="60">
        <v>140</v>
      </c>
      <c r="E86" s="6"/>
      <c r="F86" s="67">
        <f>SUM(E86*$D86)</f>
        <v>0</v>
      </c>
      <c r="G86" s="6"/>
      <c r="H86" s="67">
        <f>SUM(G86*$D86)</f>
        <v>0</v>
      </c>
      <c r="I86" s="6"/>
      <c r="J86" s="67">
        <f>SUM(I86*$D86)</f>
        <v>0</v>
      </c>
      <c r="K86" s="6"/>
      <c r="L86" s="67">
        <f>SUM(K86*$D86)</f>
        <v>0</v>
      </c>
      <c r="M86" s="6"/>
      <c r="N86" s="67">
        <f>SUM(M86*$D86)</f>
        <v>0</v>
      </c>
      <c r="O86" s="6"/>
      <c r="P86" s="67">
        <f>SUM(O86*$D86)</f>
        <v>0</v>
      </c>
      <c r="Q86" s="6"/>
      <c r="R86" s="67">
        <f>SUM(Q86*$D86)</f>
        <v>0</v>
      </c>
      <c r="S86" s="6"/>
      <c r="T86" s="67">
        <f>SUM(S86*$D86)</f>
        <v>0</v>
      </c>
      <c r="U86" s="6"/>
      <c r="V86" s="67">
        <f>SUM(U86*$D86)</f>
        <v>0</v>
      </c>
      <c r="W86" s="6"/>
      <c r="X86" s="67">
        <f>SUM(W86*$D86)</f>
        <v>0</v>
      </c>
      <c r="Y86" s="6"/>
      <c r="Z86" s="67">
        <f>SUM(Y86*$D86)</f>
        <v>0</v>
      </c>
      <c r="AA86" s="6"/>
      <c r="AB86" s="67">
        <f>SUM(AA86*$D86)</f>
        <v>0</v>
      </c>
      <c r="AC86" s="62"/>
      <c r="AD86" s="67">
        <f>SUM(AC86*$D86)</f>
        <v>0</v>
      </c>
      <c r="AE86" s="62"/>
      <c r="AF86" s="67">
        <f>SUM(AE86*$D86)</f>
        <v>0</v>
      </c>
      <c r="AG86" s="62"/>
      <c r="AH86" s="67">
        <f>SUM(AG86*$D86)</f>
        <v>0</v>
      </c>
      <c r="AI86" s="62"/>
      <c r="AJ86" s="67">
        <f>SUM(AI86*$D86)</f>
        <v>0</v>
      </c>
      <c r="AK86" s="62"/>
      <c r="AL86" s="67">
        <f>SUM(AK86*$D86)</f>
        <v>0</v>
      </c>
      <c r="AM86" s="62"/>
      <c r="AN86" s="67">
        <f>SUM(AM86*$D86)</f>
        <v>0</v>
      </c>
      <c r="AO86" s="62"/>
      <c r="AP86" s="67">
        <f>SUM(AO86*$D86)</f>
        <v>0</v>
      </c>
      <c r="AQ86" s="62"/>
      <c r="AR86" s="67">
        <f>SUM(AQ86*$D86)</f>
        <v>0</v>
      </c>
      <c r="AS86" s="62"/>
      <c r="AT86" s="67">
        <f>SUM(AS86*$D86)</f>
        <v>0</v>
      </c>
      <c r="AU86" s="62"/>
      <c r="AV86" s="67">
        <f>SUM(AU86*$D86)</f>
        <v>0</v>
      </c>
      <c r="AW86" s="62"/>
      <c r="AX86" s="67">
        <f>SUM(AW86*$D86)</f>
        <v>0</v>
      </c>
      <c r="AY86" s="62"/>
      <c r="AZ86" s="67">
        <f>SUM(AY86*$D86)</f>
        <v>0</v>
      </c>
      <c r="BA86" s="57"/>
      <c r="BB86" s="64">
        <f>SUM(E86+G86+I86+K86+M86+O86+Q86+S86+U86+W86+Y86+AA86+AC86+AE86+AG86+AI86+AK86+AM86+AO86+AQ86+AS86+AU86+AW86+AY86)</f>
        <v>0</v>
      </c>
      <c r="BC86" s="64">
        <f t="shared" ref="BC86:BC116" si="746">ROUND(BB86*D86*2,1)/2</f>
        <v>0</v>
      </c>
      <c r="BD86" s="4"/>
      <c r="BE86" s="4"/>
      <c r="BF86" s="4">
        <f>SUM(BE86*D86)</f>
        <v>0</v>
      </c>
      <c r="BG86" s="236">
        <f>BE86+E86</f>
        <v>0</v>
      </c>
      <c r="BH86" s="239">
        <f>BF86+F86</f>
        <v>0</v>
      </c>
      <c r="BI86" s="4"/>
      <c r="BJ86" s="4">
        <f t="shared" ref="BJ86:BJ118" si="747">SUM(BI86*D86)</f>
        <v>0</v>
      </c>
      <c r="BK86" s="236">
        <f>BI86+G86</f>
        <v>0</v>
      </c>
      <c r="BL86" s="239">
        <f>BJ86+H86</f>
        <v>0</v>
      </c>
      <c r="BM86" s="4"/>
      <c r="BN86" s="4">
        <f t="shared" ref="BN86:BN118" si="748">SUM(BM86*D86)</f>
        <v>0</v>
      </c>
      <c r="BO86" s="240">
        <f t="shared" ref="BO86:BO118" si="749">BM86+I86</f>
        <v>0</v>
      </c>
      <c r="BP86" s="240">
        <f t="shared" ref="BP86:BP118" si="750">J86+BN86</f>
        <v>0</v>
      </c>
      <c r="BQ86" s="4"/>
      <c r="BR86" s="4">
        <f>SUM(BQ86*D86)</f>
        <v>0</v>
      </c>
      <c r="BS86" s="236">
        <f>SUM(BQ86+K86)</f>
        <v>0</v>
      </c>
      <c r="BT86" s="239">
        <f>SUM(BR86+L86)</f>
        <v>0</v>
      </c>
      <c r="BU86" s="4"/>
      <c r="BV86" s="4">
        <f>SUM(BU86*D86)</f>
        <v>0</v>
      </c>
      <c r="BW86" s="236">
        <f>SUM(BU86+M86)</f>
        <v>0</v>
      </c>
      <c r="BX86" s="239">
        <f>BV86+N86</f>
        <v>0</v>
      </c>
      <c r="BY86" s="4"/>
      <c r="BZ86" s="4">
        <f>SUM(BY86*D86)</f>
        <v>0</v>
      </c>
      <c r="CA86" s="236">
        <f>BY86+O86</f>
        <v>0</v>
      </c>
      <c r="CB86" s="239">
        <f>BZ86+P86</f>
        <v>0</v>
      </c>
      <c r="CC86" s="4"/>
      <c r="CD86" s="4">
        <f>SUM(CC86*D86)</f>
        <v>0</v>
      </c>
      <c r="CE86" s="236">
        <f>SUM(CC86+Q86)</f>
        <v>0</v>
      </c>
      <c r="CF86" s="239">
        <f>SUM(CE86*D86)</f>
        <v>0</v>
      </c>
      <c r="CG86" s="4"/>
      <c r="CH86" s="4">
        <f>SUM(CG86*D86)</f>
        <v>0</v>
      </c>
      <c r="CI86" s="236">
        <f>SUM(CG86+S86)</f>
        <v>0</v>
      </c>
      <c r="CJ86" s="239">
        <f>SUM(CI86*D86)</f>
        <v>0</v>
      </c>
      <c r="CK86" s="4"/>
      <c r="CL86" s="4">
        <f>SUM(CK86*D86)</f>
        <v>0</v>
      </c>
      <c r="CM86" s="236">
        <f>SUM(CK86+U86)</f>
        <v>0</v>
      </c>
      <c r="CN86" s="239">
        <f>SUM(CM86*D86)</f>
        <v>0</v>
      </c>
      <c r="CO86" s="4"/>
      <c r="CP86" s="4">
        <f>SUM(CO86*D86)</f>
        <v>0</v>
      </c>
      <c r="CQ86" s="236">
        <f>SUM(CO86+W86)</f>
        <v>0</v>
      </c>
      <c r="CR86" s="239">
        <f>SUM(CQ86*D86)</f>
        <v>0</v>
      </c>
      <c r="CS86" s="4"/>
      <c r="CT86" s="4">
        <f>SUM(CS86*D86)</f>
        <v>0</v>
      </c>
      <c r="CU86" s="236">
        <f>SUM(CS86+Y86)</f>
        <v>0</v>
      </c>
      <c r="CV86" s="239">
        <f>SUM(CU86*D86)</f>
        <v>0</v>
      </c>
      <c r="CW86" s="4"/>
      <c r="CX86" s="4"/>
      <c r="CY86" s="4"/>
      <c r="CZ86" s="4"/>
      <c r="DA86" s="4">
        <f t="shared" ref="DA86:DA118" si="751">SUM(BE86+BI86+BM86+BQ86+BU86+BY86+CC86+CG86+CK86+CO86+CS86+CW86)</f>
        <v>0</v>
      </c>
      <c r="DB86" s="4">
        <f t="shared" ref="DB86:DB118" si="752">SUM(DA86*D86)</f>
        <v>0</v>
      </c>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row>
    <row r="87" spans="1:196" s="5" customFormat="1">
      <c r="A87" s="60" t="s">
        <v>108</v>
      </c>
      <c r="B87" s="60" t="s">
        <v>109</v>
      </c>
      <c r="C87" s="60" t="s">
        <v>2</v>
      </c>
      <c r="D87" s="60">
        <v>140</v>
      </c>
      <c r="E87" s="6"/>
      <c r="F87" s="67">
        <f t="shared" ref="F87:F116" si="753">SUM(E87*$D87)</f>
        <v>0</v>
      </c>
      <c r="G87" s="6">
        <v>4.5</v>
      </c>
      <c r="H87" s="67">
        <f t="shared" ref="H87:H99" si="754">SUM(G87*$D87)</f>
        <v>630</v>
      </c>
      <c r="I87" s="6">
        <v>13.5</v>
      </c>
      <c r="J87" s="67">
        <f t="shared" ref="J87" si="755">SUM(I87*$D87)</f>
        <v>1890</v>
      </c>
      <c r="K87" s="6">
        <v>26</v>
      </c>
      <c r="L87" s="67">
        <f t="shared" ref="L87:L99" si="756">SUM(K87*$D87)</f>
        <v>3640</v>
      </c>
      <c r="M87" s="6">
        <v>28.5</v>
      </c>
      <c r="N87" s="67">
        <f t="shared" ref="N87:N99" si="757">SUM(M87*$D87)</f>
        <v>3990</v>
      </c>
      <c r="O87" s="6">
        <v>28</v>
      </c>
      <c r="P87" s="67">
        <f t="shared" ref="P87:P99" si="758">SUM(O87*$D87)</f>
        <v>3920</v>
      </c>
      <c r="Q87" s="6">
        <v>21.5</v>
      </c>
      <c r="R87" s="67">
        <f t="shared" ref="R87:R99" si="759">SUM(Q87*$D87)</f>
        <v>3010</v>
      </c>
      <c r="S87" s="6">
        <v>28.5</v>
      </c>
      <c r="T87" s="67">
        <f t="shared" ref="T87:T99" si="760">SUM(S87*$D87)</f>
        <v>3990</v>
      </c>
      <c r="U87" s="6">
        <v>51.5</v>
      </c>
      <c r="V87" s="67">
        <f t="shared" ref="V87:V99" si="761">SUM(U87*$D87)</f>
        <v>7210</v>
      </c>
      <c r="W87" s="6">
        <v>25.5</v>
      </c>
      <c r="X87" s="67">
        <f t="shared" ref="X87:X99" si="762">SUM(W87*$D87)</f>
        <v>3570</v>
      </c>
      <c r="Y87" s="6">
        <v>54</v>
      </c>
      <c r="Z87" s="67">
        <f t="shared" ref="Z87:Z99" si="763">SUM(Y87*$D87)</f>
        <v>7560</v>
      </c>
      <c r="AA87" s="6"/>
      <c r="AB87" s="67">
        <f t="shared" ref="AB87:AB99" si="764">SUM(AA87*$D87)</f>
        <v>0</v>
      </c>
      <c r="AC87" s="62"/>
      <c r="AD87" s="67">
        <f t="shared" ref="AD87:AD99" si="765">SUM(AC87*$D87)</f>
        <v>0</v>
      </c>
      <c r="AE87" s="62"/>
      <c r="AF87" s="67">
        <f t="shared" ref="AF87:AF99" si="766">SUM(AE87*$D87)</f>
        <v>0</v>
      </c>
      <c r="AG87" s="62"/>
      <c r="AH87" s="67">
        <f t="shared" ref="AH87:AH99" si="767">SUM(AG87*$D87)</f>
        <v>0</v>
      </c>
      <c r="AI87" s="62"/>
      <c r="AJ87" s="67">
        <f t="shared" ref="AJ87:AJ99" si="768">SUM(AI87*$D87)</f>
        <v>0</v>
      </c>
      <c r="AK87" s="62"/>
      <c r="AL87" s="67">
        <f t="shared" ref="AL87:AL99" si="769">SUM(AK87*$D87)</f>
        <v>0</v>
      </c>
      <c r="AM87" s="62"/>
      <c r="AN87" s="67">
        <f t="shared" ref="AN87:AN99" si="770">SUM(AM87*$D87)</f>
        <v>0</v>
      </c>
      <c r="AO87" s="62"/>
      <c r="AP87" s="67">
        <f t="shared" ref="AP87:AP99" si="771">SUM(AO87*$D87)</f>
        <v>0</v>
      </c>
      <c r="AQ87" s="62"/>
      <c r="AR87" s="67">
        <f t="shared" ref="AR87:AR99" si="772">SUM(AQ87*$D87)</f>
        <v>0</v>
      </c>
      <c r="AS87" s="62"/>
      <c r="AT87" s="67">
        <f t="shared" ref="AT87:AT99" si="773">SUM(AS87*$D87)</f>
        <v>0</v>
      </c>
      <c r="AU87" s="62"/>
      <c r="AV87" s="67">
        <f t="shared" ref="AV87:AV99" si="774">SUM(AU87*$D87)</f>
        <v>0</v>
      </c>
      <c r="AW87" s="62"/>
      <c r="AX87" s="67">
        <f t="shared" ref="AX87:AX99" si="775">SUM(AW87*$D87)</f>
        <v>0</v>
      </c>
      <c r="AY87" s="62"/>
      <c r="AZ87" s="67">
        <f t="shared" ref="AZ87:AZ99" si="776">SUM(AY87*$D87)</f>
        <v>0</v>
      </c>
      <c r="BA87" s="57"/>
      <c r="BB87" s="64">
        <f t="shared" ref="BB87:BB116" si="777">SUM(E87+G87+I87+K87+M87+O87+Q87+S87+U87+W87+Y87+AA87+AC87+AE87+AG87+AI87+AK87+AM87+AO87+AQ87+AS87+AU87+AW87+AY87)</f>
        <v>281.5</v>
      </c>
      <c r="BC87" s="64">
        <f t="shared" si="746"/>
        <v>39410</v>
      </c>
      <c r="BD87" s="4"/>
      <c r="BE87" s="4">
        <v>4.75</v>
      </c>
      <c r="BF87" s="4">
        <f t="shared" ref="BF87:BF118" si="778">SUM(BE87*D87)</f>
        <v>665</v>
      </c>
      <c r="BG87" s="236">
        <f t="shared" ref="BG87:BG118" si="779">BE87+E87</f>
        <v>4.75</v>
      </c>
      <c r="BH87" s="239">
        <f t="shared" ref="BH87:BH118" si="780">BF87+F87</f>
        <v>665</v>
      </c>
      <c r="BI87" s="4">
        <v>2.75</v>
      </c>
      <c r="BJ87" s="4">
        <f t="shared" si="747"/>
        <v>385</v>
      </c>
      <c r="BK87" s="236">
        <f t="shared" ref="BK87:BK118" si="781">BI87+G87</f>
        <v>7.25</v>
      </c>
      <c r="BL87" s="239">
        <f t="shared" ref="BL87:BL118" si="782">BJ87+H87</f>
        <v>1015</v>
      </c>
      <c r="BM87" s="4">
        <v>2.75</v>
      </c>
      <c r="BN87" s="4">
        <f t="shared" si="748"/>
        <v>385</v>
      </c>
      <c r="BO87" s="240">
        <f t="shared" si="749"/>
        <v>16.25</v>
      </c>
      <c r="BP87" s="240">
        <f t="shared" si="750"/>
        <v>2275</v>
      </c>
      <c r="BQ87" s="4">
        <v>2.75</v>
      </c>
      <c r="BR87" s="4">
        <f t="shared" ref="BR87:BR118" si="783">SUM(BQ87*D87)</f>
        <v>385</v>
      </c>
      <c r="BS87" s="236">
        <f t="shared" ref="BS87:BS118" si="784">SUM(BQ87+K87)</f>
        <v>28.75</v>
      </c>
      <c r="BT87" s="239">
        <f t="shared" ref="BT87:BT118" si="785">SUM(BR87+L87)</f>
        <v>4025</v>
      </c>
      <c r="BU87" s="4">
        <v>3.75</v>
      </c>
      <c r="BV87" s="4">
        <f t="shared" ref="BV87:BV118" si="786">SUM(BU87*D87)</f>
        <v>525</v>
      </c>
      <c r="BW87" s="236">
        <f>SUM(BU87+M87)</f>
        <v>32.25</v>
      </c>
      <c r="BX87" s="239">
        <f t="shared" ref="BX87:BX118" si="787">BV87+N87</f>
        <v>4515</v>
      </c>
      <c r="BY87" s="4">
        <v>2.75</v>
      </c>
      <c r="BZ87" s="4">
        <f t="shared" ref="BZ87:BZ118" si="788">SUM(BY87*D87)</f>
        <v>385</v>
      </c>
      <c r="CA87" s="236">
        <f t="shared" ref="CA87:CA118" si="789">BY87+O87</f>
        <v>30.75</v>
      </c>
      <c r="CB87" s="239">
        <f t="shared" ref="CB87:CB118" si="790">BZ87+P87</f>
        <v>4305</v>
      </c>
      <c r="CC87" s="4">
        <v>2</v>
      </c>
      <c r="CD87" s="4">
        <f t="shared" ref="CD87:CD118" si="791">SUM(CC87*D87)</f>
        <v>280</v>
      </c>
      <c r="CE87" s="236">
        <f t="shared" ref="CE87:CE118" si="792">SUM(CC87+Q87)</f>
        <v>23.5</v>
      </c>
      <c r="CF87" s="239">
        <f t="shared" ref="CF87:CF118" si="793">SUM(CE87*D87)</f>
        <v>3290</v>
      </c>
      <c r="CG87" s="4">
        <v>8</v>
      </c>
      <c r="CH87" s="4">
        <f t="shared" ref="CH87:CH118" si="794">SUM(CG87*D87)</f>
        <v>1120</v>
      </c>
      <c r="CI87" s="236">
        <f t="shared" ref="CI87:CI118" si="795">SUM(CG87+S87)</f>
        <v>36.5</v>
      </c>
      <c r="CJ87" s="239">
        <f t="shared" ref="CJ87:CJ118" si="796">SUM(CI87*D87)</f>
        <v>5110</v>
      </c>
      <c r="CK87" s="4">
        <v>8</v>
      </c>
      <c r="CL87" s="4">
        <f t="shared" ref="CL87:CL118" si="797">SUM(CK87*D87)</f>
        <v>1120</v>
      </c>
      <c r="CM87" s="236">
        <f t="shared" ref="CM87:CM118" si="798">SUM(CK87+U87)</f>
        <v>59.5</v>
      </c>
      <c r="CN87" s="239">
        <f t="shared" ref="CN87:CN118" si="799">SUM(CM87*D87)</f>
        <v>8330</v>
      </c>
      <c r="CO87" s="4">
        <v>3.5</v>
      </c>
      <c r="CP87" s="4">
        <f t="shared" ref="CP87:CP118" si="800">SUM(CO87*D87)</f>
        <v>490</v>
      </c>
      <c r="CQ87" s="236">
        <f t="shared" ref="CQ87:CQ118" si="801">SUM(CO87+W87)</f>
        <v>29</v>
      </c>
      <c r="CR87" s="239">
        <f t="shared" ref="CR87:CR117" si="802">SUM(CQ87*D87)</f>
        <v>4060</v>
      </c>
      <c r="CS87" s="4">
        <v>7.75</v>
      </c>
      <c r="CT87" s="4">
        <f t="shared" ref="CT87:CT118" si="803">SUM(CS87*D87)</f>
        <v>1085</v>
      </c>
      <c r="CU87" s="236">
        <f t="shared" ref="CU87:CU118" si="804">SUM(CS87+Y87)</f>
        <v>61.75</v>
      </c>
      <c r="CV87" s="239">
        <f t="shared" ref="CV87:CV118" si="805">SUM(CU87*D87)</f>
        <v>8645</v>
      </c>
      <c r="CW87" s="4"/>
      <c r="CX87" s="4"/>
      <c r="CY87" s="4"/>
      <c r="CZ87" s="4"/>
      <c r="DA87" s="4">
        <f t="shared" si="751"/>
        <v>48.75</v>
      </c>
      <c r="DB87" s="4">
        <f t="shared" si="752"/>
        <v>6825</v>
      </c>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row>
    <row r="88" spans="1:196" s="5" customFormat="1">
      <c r="A88" s="60"/>
      <c r="B88" s="60"/>
      <c r="C88" s="60" t="s">
        <v>2</v>
      </c>
      <c r="D88" s="60">
        <v>140</v>
      </c>
      <c r="E88" s="6"/>
      <c r="F88" s="67">
        <f t="shared" si="753"/>
        <v>0</v>
      </c>
      <c r="G88" s="6"/>
      <c r="H88" s="67">
        <f t="shared" si="754"/>
        <v>0</v>
      </c>
      <c r="I88" s="6"/>
      <c r="J88" s="67">
        <f t="shared" ref="J88" si="806">SUM(I88*$D88)</f>
        <v>0</v>
      </c>
      <c r="K88" s="6"/>
      <c r="L88" s="67">
        <f t="shared" si="756"/>
        <v>0</v>
      </c>
      <c r="M88" s="6"/>
      <c r="N88" s="67">
        <f t="shared" si="757"/>
        <v>0</v>
      </c>
      <c r="O88" s="6"/>
      <c r="P88" s="67">
        <f t="shared" si="758"/>
        <v>0</v>
      </c>
      <c r="Q88" s="6"/>
      <c r="R88" s="67">
        <f t="shared" si="759"/>
        <v>0</v>
      </c>
      <c r="S88" s="6"/>
      <c r="T88" s="67">
        <f t="shared" si="760"/>
        <v>0</v>
      </c>
      <c r="U88" s="6"/>
      <c r="V88" s="67">
        <f t="shared" si="761"/>
        <v>0</v>
      </c>
      <c r="W88" s="6"/>
      <c r="X88" s="67">
        <f t="shared" si="762"/>
        <v>0</v>
      </c>
      <c r="Y88" s="6"/>
      <c r="Z88" s="67">
        <f t="shared" si="763"/>
        <v>0</v>
      </c>
      <c r="AA88" s="6"/>
      <c r="AB88" s="67">
        <f t="shared" si="764"/>
        <v>0</v>
      </c>
      <c r="AC88" s="62"/>
      <c r="AD88" s="67">
        <f t="shared" si="765"/>
        <v>0</v>
      </c>
      <c r="AE88" s="62"/>
      <c r="AF88" s="67">
        <f t="shared" si="766"/>
        <v>0</v>
      </c>
      <c r="AG88" s="62"/>
      <c r="AH88" s="67">
        <f t="shared" si="767"/>
        <v>0</v>
      </c>
      <c r="AI88" s="62"/>
      <c r="AJ88" s="67">
        <f t="shared" si="768"/>
        <v>0</v>
      </c>
      <c r="AK88" s="62"/>
      <c r="AL88" s="67">
        <f t="shared" si="769"/>
        <v>0</v>
      </c>
      <c r="AM88" s="62"/>
      <c r="AN88" s="67">
        <f t="shared" si="770"/>
        <v>0</v>
      </c>
      <c r="AO88" s="62"/>
      <c r="AP88" s="67">
        <f t="shared" si="771"/>
        <v>0</v>
      </c>
      <c r="AQ88" s="62"/>
      <c r="AR88" s="67">
        <f t="shared" si="772"/>
        <v>0</v>
      </c>
      <c r="AS88" s="62"/>
      <c r="AT88" s="67">
        <f t="shared" si="773"/>
        <v>0</v>
      </c>
      <c r="AU88" s="62"/>
      <c r="AV88" s="67">
        <f t="shared" si="774"/>
        <v>0</v>
      </c>
      <c r="AW88" s="62"/>
      <c r="AX88" s="67">
        <f t="shared" si="775"/>
        <v>0</v>
      </c>
      <c r="AY88" s="62"/>
      <c r="AZ88" s="67">
        <f t="shared" si="776"/>
        <v>0</v>
      </c>
      <c r="BA88" s="57"/>
      <c r="BB88" s="64">
        <f t="shared" si="777"/>
        <v>0</v>
      </c>
      <c r="BC88" s="64">
        <f t="shared" si="746"/>
        <v>0</v>
      </c>
      <c r="BD88" s="4"/>
      <c r="BE88" s="4"/>
      <c r="BF88" s="4">
        <f t="shared" si="778"/>
        <v>0</v>
      </c>
      <c r="BG88" s="236">
        <f t="shared" si="779"/>
        <v>0</v>
      </c>
      <c r="BH88" s="239">
        <f t="shared" si="780"/>
        <v>0</v>
      </c>
      <c r="BI88" s="4"/>
      <c r="BJ88" s="4">
        <f t="shared" si="747"/>
        <v>0</v>
      </c>
      <c r="BK88" s="236">
        <f t="shared" si="781"/>
        <v>0</v>
      </c>
      <c r="BL88" s="239">
        <f t="shared" si="782"/>
        <v>0</v>
      </c>
      <c r="BM88" s="4"/>
      <c r="BN88" s="4">
        <f t="shared" si="748"/>
        <v>0</v>
      </c>
      <c r="BO88" s="240">
        <f t="shared" si="749"/>
        <v>0</v>
      </c>
      <c r="BP88" s="240">
        <f t="shared" si="750"/>
        <v>0</v>
      </c>
      <c r="BQ88" s="4"/>
      <c r="BR88" s="4">
        <f t="shared" si="783"/>
        <v>0</v>
      </c>
      <c r="BS88" s="236">
        <f t="shared" si="784"/>
        <v>0</v>
      </c>
      <c r="BT88" s="239">
        <f t="shared" si="785"/>
        <v>0</v>
      </c>
      <c r="BU88" s="4"/>
      <c r="BV88" s="4">
        <f t="shared" si="786"/>
        <v>0</v>
      </c>
      <c r="BW88" s="236">
        <f t="shared" ref="BW88:BW118" si="807">SUM(BU88+M88)</f>
        <v>0</v>
      </c>
      <c r="BX88" s="239">
        <f t="shared" si="787"/>
        <v>0</v>
      </c>
      <c r="BY88" s="4"/>
      <c r="BZ88" s="4">
        <f t="shared" si="788"/>
        <v>0</v>
      </c>
      <c r="CA88" s="236">
        <f t="shared" si="789"/>
        <v>0</v>
      </c>
      <c r="CB88" s="239">
        <f t="shared" si="790"/>
        <v>0</v>
      </c>
      <c r="CC88" s="4"/>
      <c r="CD88" s="4">
        <f t="shared" si="791"/>
        <v>0</v>
      </c>
      <c r="CE88" s="236">
        <f t="shared" si="792"/>
        <v>0</v>
      </c>
      <c r="CF88" s="239">
        <f t="shared" si="793"/>
        <v>0</v>
      </c>
      <c r="CG88" s="4"/>
      <c r="CH88" s="4">
        <f t="shared" si="794"/>
        <v>0</v>
      </c>
      <c r="CI88" s="236">
        <f t="shared" si="795"/>
        <v>0</v>
      </c>
      <c r="CJ88" s="239">
        <f t="shared" si="796"/>
        <v>0</v>
      </c>
      <c r="CK88" s="4"/>
      <c r="CL88" s="4">
        <f t="shared" si="797"/>
        <v>0</v>
      </c>
      <c r="CM88" s="236">
        <f t="shared" si="798"/>
        <v>0</v>
      </c>
      <c r="CN88" s="239">
        <f t="shared" si="799"/>
        <v>0</v>
      </c>
      <c r="CO88" s="4"/>
      <c r="CP88" s="4">
        <f t="shared" si="800"/>
        <v>0</v>
      </c>
      <c r="CQ88" s="236">
        <f t="shared" si="801"/>
        <v>0</v>
      </c>
      <c r="CR88" s="239">
        <f t="shared" si="802"/>
        <v>0</v>
      </c>
      <c r="CS88" s="4"/>
      <c r="CT88" s="4">
        <f t="shared" si="803"/>
        <v>0</v>
      </c>
      <c r="CU88" s="236">
        <f t="shared" si="804"/>
        <v>0</v>
      </c>
      <c r="CV88" s="239">
        <f t="shared" si="805"/>
        <v>0</v>
      </c>
      <c r="CW88" s="4"/>
      <c r="CX88" s="4"/>
      <c r="CY88" s="4"/>
      <c r="CZ88" s="4"/>
      <c r="DA88" s="4">
        <f t="shared" si="751"/>
        <v>0</v>
      </c>
      <c r="DB88" s="4">
        <f t="shared" si="752"/>
        <v>0</v>
      </c>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row>
    <row r="89" spans="1:196" s="5" customFormat="1">
      <c r="A89" s="60"/>
      <c r="B89" s="60"/>
      <c r="C89" s="60" t="s">
        <v>2</v>
      </c>
      <c r="D89" s="60">
        <v>140</v>
      </c>
      <c r="E89" s="6"/>
      <c r="F89" s="67">
        <f t="shared" si="753"/>
        <v>0</v>
      </c>
      <c r="G89" s="6"/>
      <c r="H89" s="67">
        <f t="shared" si="754"/>
        <v>0</v>
      </c>
      <c r="I89" s="6"/>
      <c r="J89" s="67">
        <f t="shared" ref="J89" si="808">SUM(I89*$D89)</f>
        <v>0</v>
      </c>
      <c r="K89" s="6"/>
      <c r="L89" s="67">
        <f t="shared" si="756"/>
        <v>0</v>
      </c>
      <c r="M89" s="6"/>
      <c r="N89" s="67">
        <f t="shared" si="757"/>
        <v>0</v>
      </c>
      <c r="O89" s="6"/>
      <c r="P89" s="67">
        <f t="shared" si="758"/>
        <v>0</v>
      </c>
      <c r="Q89" s="6"/>
      <c r="R89" s="67">
        <f t="shared" si="759"/>
        <v>0</v>
      </c>
      <c r="S89" s="6"/>
      <c r="T89" s="67">
        <f t="shared" si="760"/>
        <v>0</v>
      </c>
      <c r="U89" s="6"/>
      <c r="V89" s="67">
        <f t="shared" si="761"/>
        <v>0</v>
      </c>
      <c r="W89" s="6"/>
      <c r="X89" s="67">
        <f t="shared" si="762"/>
        <v>0</v>
      </c>
      <c r="Y89" s="6"/>
      <c r="Z89" s="67">
        <f t="shared" si="763"/>
        <v>0</v>
      </c>
      <c r="AA89" s="6"/>
      <c r="AB89" s="67">
        <f t="shared" si="764"/>
        <v>0</v>
      </c>
      <c r="AC89" s="62"/>
      <c r="AD89" s="67">
        <f t="shared" si="765"/>
        <v>0</v>
      </c>
      <c r="AE89" s="62"/>
      <c r="AF89" s="67">
        <f t="shared" si="766"/>
        <v>0</v>
      </c>
      <c r="AG89" s="62"/>
      <c r="AH89" s="67">
        <f t="shared" si="767"/>
        <v>0</v>
      </c>
      <c r="AI89" s="62"/>
      <c r="AJ89" s="67">
        <f t="shared" si="768"/>
        <v>0</v>
      </c>
      <c r="AK89" s="62"/>
      <c r="AL89" s="67">
        <f t="shared" si="769"/>
        <v>0</v>
      </c>
      <c r="AM89" s="62"/>
      <c r="AN89" s="67">
        <f t="shared" si="770"/>
        <v>0</v>
      </c>
      <c r="AO89" s="62"/>
      <c r="AP89" s="67">
        <f t="shared" si="771"/>
        <v>0</v>
      </c>
      <c r="AQ89" s="62"/>
      <c r="AR89" s="67">
        <f t="shared" si="772"/>
        <v>0</v>
      </c>
      <c r="AS89" s="62"/>
      <c r="AT89" s="67">
        <f t="shared" si="773"/>
        <v>0</v>
      </c>
      <c r="AU89" s="62"/>
      <c r="AV89" s="67">
        <f t="shared" si="774"/>
        <v>0</v>
      </c>
      <c r="AW89" s="62"/>
      <c r="AX89" s="67">
        <f t="shared" si="775"/>
        <v>0</v>
      </c>
      <c r="AY89" s="62"/>
      <c r="AZ89" s="67">
        <f t="shared" si="776"/>
        <v>0</v>
      </c>
      <c r="BA89" s="57"/>
      <c r="BB89" s="64">
        <f t="shared" si="777"/>
        <v>0</v>
      </c>
      <c r="BC89" s="64">
        <f t="shared" si="746"/>
        <v>0</v>
      </c>
      <c r="BD89" s="4"/>
      <c r="BE89" s="4"/>
      <c r="BF89" s="4">
        <f t="shared" si="778"/>
        <v>0</v>
      </c>
      <c r="BG89" s="236">
        <f t="shared" si="779"/>
        <v>0</v>
      </c>
      <c r="BH89" s="239">
        <f t="shared" si="780"/>
        <v>0</v>
      </c>
      <c r="BI89" s="4"/>
      <c r="BJ89" s="4">
        <f t="shared" si="747"/>
        <v>0</v>
      </c>
      <c r="BK89" s="236">
        <f t="shared" si="781"/>
        <v>0</v>
      </c>
      <c r="BL89" s="239">
        <f t="shared" si="782"/>
        <v>0</v>
      </c>
      <c r="BM89" s="4"/>
      <c r="BN89" s="4">
        <f t="shared" si="748"/>
        <v>0</v>
      </c>
      <c r="BO89" s="240">
        <f t="shared" si="749"/>
        <v>0</v>
      </c>
      <c r="BP89" s="240">
        <f t="shared" si="750"/>
        <v>0</v>
      </c>
      <c r="BQ89" s="4"/>
      <c r="BR89" s="4">
        <f t="shared" si="783"/>
        <v>0</v>
      </c>
      <c r="BS89" s="236">
        <f t="shared" si="784"/>
        <v>0</v>
      </c>
      <c r="BT89" s="239">
        <f t="shared" si="785"/>
        <v>0</v>
      </c>
      <c r="BU89" s="4"/>
      <c r="BV89" s="4">
        <f t="shared" si="786"/>
        <v>0</v>
      </c>
      <c r="BW89" s="236">
        <f t="shared" si="807"/>
        <v>0</v>
      </c>
      <c r="BX89" s="239">
        <f t="shared" si="787"/>
        <v>0</v>
      </c>
      <c r="BY89" s="4"/>
      <c r="BZ89" s="4">
        <f t="shared" si="788"/>
        <v>0</v>
      </c>
      <c r="CA89" s="236">
        <f t="shared" si="789"/>
        <v>0</v>
      </c>
      <c r="CB89" s="239">
        <f t="shared" si="790"/>
        <v>0</v>
      </c>
      <c r="CC89" s="4"/>
      <c r="CD89" s="4">
        <f t="shared" si="791"/>
        <v>0</v>
      </c>
      <c r="CE89" s="236">
        <f t="shared" si="792"/>
        <v>0</v>
      </c>
      <c r="CF89" s="239">
        <f t="shared" si="793"/>
        <v>0</v>
      </c>
      <c r="CG89" s="4"/>
      <c r="CH89" s="4">
        <f t="shared" si="794"/>
        <v>0</v>
      </c>
      <c r="CI89" s="236">
        <f t="shared" si="795"/>
        <v>0</v>
      </c>
      <c r="CJ89" s="239">
        <f t="shared" si="796"/>
        <v>0</v>
      </c>
      <c r="CK89" s="4"/>
      <c r="CL89" s="4">
        <f t="shared" si="797"/>
        <v>0</v>
      </c>
      <c r="CM89" s="236">
        <f t="shared" si="798"/>
        <v>0</v>
      </c>
      <c r="CN89" s="239">
        <f t="shared" si="799"/>
        <v>0</v>
      </c>
      <c r="CO89" s="4"/>
      <c r="CP89" s="4">
        <f t="shared" si="800"/>
        <v>0</v>
      </c>
      <c r="CQ89" s="236">
        <f t="shared" si="801"/>
        <v>0</v>
      </c>
      <c r="CR89" s="239">
        <f t="shared" si="802"/>
        <v>0</v>
      </c>
      <c r="CS89" s="4"/>
      <c r="CT89" s="4">
        <f t="shared" si="803"/>
        <v>0</v>
      </c>
      <c r="CU89" s="236">
        <f t="shared" si="804"/>
        <v>0</v>
      </c>
      <c r="CV89" s="239">
        <f t="shared" si="805"/>
        <v>0</v>
      </c>
      <c r="CW89" s="4"/>
      <c r="CX89" s="4"/>
      <c r="CY89" s="4"/>
      <c r="CZ89" s="4"/>
      <c r="DA89" s="4">
        <f t="shared" si="751"/>
        <v>0</v>
      </c>
      <c r="DB89" s="4">
        <f t="shared" si="752"/>
        <v>0</v>
      </c>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row>
    <row r="90" spans="1:196" s="5" customFormat="1">
      <c r="A90" s="60"/>
      <c r="B90" s="60"/>
      <c r="C90" s="60" t="s">
        <v>2</v>
      </c>
      <c r="D90" s="60">
        <v>140</v>
      </c>
      <c r="E90" s="6"/>
      <c r="F90" s="67">
        <f t="shared" si="753"/>
        <v>0</v>
      </c>
      <c r="G90" s="6"/>
      <c r="H90" s="67">
        <f t="shared" si="754"/>
        <v>0</v>
      </c>
      <c r="I90" s="6"/>
      <c r="J90" s="67">
        <f t="shared" ref="J90" si="809">SUM(I90*$D90)</f>
        <v>0</v>
      </c>
      <c r="K90" s="6"/>
      <c r="L90" s="67">
        <f t="shared" si="756"/>
        <v>0</v>
      </c>
      <c r="M90" s="6"/>
      <c r="N90" s="67">
        <f t="shared" si="757"/>
        <v>0</v>
      </c>
      <c r="O90" s="6"/>
      <c r="P90" s="67">
        <f t="shared" si="758"/>
        <v>0</v>
      </c>
      <c r="Q90" s="6"/>
      <c r="R90" s="67">
        <f t="shared" si="759"/>
        <v>0</v>
      </c>
      <c r="S90" s="6"/>
      <c r="T90" s="67">
        <f t="shared" si="760"/>
        <v>0</v>
      </c>
      <c r="U90" s="6"/>
      <c r="V90" s="67">
        <f t="shared" si="761"/>
        <v>0</v>
      </c>
      <c r="W90" s="6"/>
      <c r="X90" s="67">
        <f t="shared" si="762"/>
        <v>0</v>
      </c>
      <c r="Y90" s="6"/>
      <c r="Z90" s="67">
        <f t="shared" si="763"/>
        <v>0</v>
      </c>
      <c r="AA90" s="6"/>
      <c r="AB90" s="67">
        <f t="shared" si="764"/>
        <v>0</v>
      </c>
      <c r="AC90" s="62"/>
      <c r="AD90" s="67">
        <f t="shared" si="765"/>
        <v>0</v>
      </c>
      <c r="AE90" s="62"/>
      <c r="AF90" s="67">
        <f t="shared" si="766"/>
        <v>0</v>
      </c>
      <c r="AG90" s="62"/>
      <c r="AH90" s="67">
        <f t="shared" si="767"/>
        <v>0</v>
      </c>
      <c r="AI90" s="62"/>
      <c r="AJ90" s="67">
        <f t="shared" si="768"/>
        <v>0</v>
      </c>
      <c r="AK90" s="62"/>
      <c r="AL90" s="67">
        <f t="shared" si="769"/>
        <v>0</v>
      </c>
      <c r="AM90" s="62"/>
      <c r="AN90" s="67">
        <f t="shared" si="770"/>
        <v>0</v>
      </c>
      <c r="AO90" s="62"/>
      <c r="AP90" s="67">
        <f t="shared" si="771"/>
        <v>0</v>
      </c>
      <c r="AQ90" s="62"/>
      <c r="AR90" s="67">
        <f t="shared" si="772"/>
        <v>0</v>
      </c>
      <c r="AS90" s="62"/>
      <c r="AT90" s="67">
        <f t="shared" si="773"/>
        <v>0</v>
      </c>
      <c r="AU90" s="62"/>
      <c r="AV90" s="67">
        <f t="shared" si="774"/>
        <v>0</v>
      </c>
      <c r="AW90" s="62"/>
      <c r="AX90" s="67">
        <f t="shared" si="775"/>
        <v>0</v>
      </c>
      <c r="AY90" s="62"/>
      <c r="AZ90" s="67">
        <f t="shared" si="776"/>
        <v>0</v>
      </c>
      <c r="BA90" s="57"/>
      <c r="BB90" s="64">
        <f t="shared" si="777"/>
        <v>0</v>
      </c>
      <c r="BC90" s="64">
        <f t="shared" si="746"/>
        <v>0</v>
      </c>
      <c r="BD90" s="4"/>
      <c r="BE90" s="4"/>
      <c r="BF90" s="4">
        <f t="shared" si="778"/>
        <v>0</v>
      </c>
      <c r="BG90" s="236">
        <f t="shared" si="779"/>
        <v>0</v>
      </c>
      <c r="BH90" s="239">
        <f t="shared" si="780"/>
        <v>0</v>
      </c>
      <c r="BI90" s="4"/>
      <c r="BJ90" s="4">
        <f t="shared" si="747"/>
        <v>0</v>
      </c>
      <c r="BK90" s="236">
        <f t="shared" si="781"/>
        <v>0</v>
      </c>
      <c r="BL90" s="239">
        <f t="shared" si="782"/>
        <v>0</v>
      </c>
      <c r="BM90" s="4"/>
      <c r="BN90" s="4">
        <f t="shared" si="748"/>
        <v>0</v>
      </c>
      <c r="BO90" s="240">
        <f t="shared" si="749"/>
        <v>0</v>
      </c>
      <c r="BP90" s="240">
        <f t="shared" si="750"/>
        <v>0</v>
      </c>
      <c r="BQ90" s="4"/>
      <c r="BR90" s="4">
        <f t="shared" si="783"/>
        <v>0</v>
      </c>
      <c r="BS90" s="236">
        <f t="shared" si="784"/>
        <v>0</v>
      </c>
      <c r="BT90" s="239">
        <f t="shared" si="785"/>
        <v>0</v>
      </c>
      <c r="BU90" s="4"/>
      <c r="BV90" s="4">
        <f t="shared" si="786"/>
        <v>0</v>
      </c>
      <c r="BW90" s="236">
        <f t="shared" si="807"/>
        <v>0</v>
      </c>
      <c r="BX90" s="239">
        <f t="shared" si="787"/>
        <v>0</v>
      </c>
      <c r="BY90" s="4"/>
      <c r="BZ90" s="4">
        <f t="shared" si="788"/>
        <v>0</v>
      </c>
      <c r="CA90" s="236">
        <f t="shared" si="789"/>
        <v>0</v>
      </c>
      <c r="CB90" s="239">
        <f t="shared" si="790"/>
        <v>0</v>
      </c>
      <c r="CC90" s="4"/>
      <c r="CD90" s="4">
        <f t="shared" si="791"/>
        <v>0</v>
      </c>
      <c r="CE90" s="236">
        <f t="shared" si="792"/>
        <v>0</v>
      </c>
      <c r="CF90" s="239">
        <f t="shared" si="793"/>
        <v>0</v>
      </c>
      <c r="CG90" s="4"/>
      <c r="CH90" s="4">
        <f t="shared" si="794"/>
        <v>0</v>
      </c>
      <c r="CI90" s="236">
        <f t="shared" si="795"/>
        <v>0</v>
      </c>
      <c r="CJ90" s="239">
        <f t="shared" si="796"/>
        <v>0</v>
      </c>
      <c r="CK90" s="4"/>
      <c r="CL90" s="4">
        <f t="shared" si="797"/>
        <v>0</v>
      </c>
      <c r="CM90" s="236">
        <f t="shared" si="798"/>
        <v>0</v>
      </c>
      <c r="CN90" s="239">
        <f t="shared" si="799"/>
        <v>0</v>
      </c>
      <c r="CO90" s="4"/>
      <c r="CP90" s="4">
        <f t="shared" si="800"/>
        <v>0</v>
      </c>
      <c r="CQ90" s="236">
        <f t="shared" si="801"/>
        <v>0</v>
      </c>
      <c r="CR90" s="239">
        <f t="shared" si="802"/>
        <v>0</v>
      </c>
      <c r="CS90" s="4"/>
      <c r="CT90" s="4">
        <f t="shared" si="803"/>
        <v>0</v>
      </c>
      <c r="CU90" s="236">
        <f t="shared" si="804"/>
        <v>0</v>
      </c>
      <c r="CV90" s="239">
        <f t="shared" si="805"/>
        <v>0</v>
      </c>
      <c r="CW90" s="4"/>
      <c r="CX90" s="4"/>
      <c r="CY90" s="4"/>
      <c r="CZ90" s="4"/>
      <c r="DA90" s="4">
        <f t="shared" si="751"/>
        <v>0</v>
      </c>
      <c r="DB90" s="4">
        <f t="shared" si="752"/>
        <v>0</v>
      </c>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row>
    <row r="91" spans="1:196" s="5" customFormat="1">
      <c r="A91" s="60" t="s">
        <v>149</v>
      </c>
      <c r="B91" s="60" t="s">
        <v>150</v>
      </c>
      <c r="C91" s="60" t="s">
        <v>7</v>
      </c>
      <c r="D91" s="60">
        <v>118</v>
      </c>
      <c r="E91" s="6"/>
      <c r="F91" s="67">
        <f t="shared" si="753"/>
        <v>0</v>
      </c>
      <c r="G91" s="6">
        <v>1</v>
      </c>
      <c r="H91" s="67">
        <f t="shared" si="754"/>
        <v>118</v>
      </c>
      <c r="I91" s="6"/>
      <c r="J91" s="67">
        <f t="shared" ref="J91" si="810">SUM(I91*$D91)</f>
        <v>0</v>
      </c>
      <c r="K91" s="6"/>
      <c r="L91" s="67">
        <f t="shared" si="756"/>
        <v>0</v>
      </c>
      <c r="M91" s="6"/>
      <c r="N91" s="67">
        <f t="shared" si="757"/>
        <v>0</v>
      </c>
      <c r="O91" s="6">
        <v>6</v>
      </c>
      <c r="P91" s="67">
        <f t="shared" si="758"/>
        <v>708</v>
      </c>
      <c r="Q91" s="6">
        <v>15.25</v>
      </c>
      <c r="R91" s="67">
        <f t="shared" si="759"/>
        <v>1799.5</v>
      </c>
      <c r="S91" s="6">
        <v>17.75</v>
      </c>
      <c r="T91" s="67">
        <f t="shared" si="760"/>
        <v>2094.5</v>
      </c>
      <c r="U91" s="6">
        <v>23.25</v>
      </c>
      <c r="V91" s="67">
        <f t="shared" si="761"/>
        <v>2743.5</v>
      </c>
      <c r="W91" s="6">
        <v>19.75</v>
      </c>
      <c r="X91" s="67">
        <f t="shared" si="762"/>
        <v>2330.5</v>
      </c>
      <c r="Y91" s="6">
        <v>13.5</v>
      </c>
      <c r="Z91" s="67">
        <f t="shared" si="763"/>
        <v>1593</v>
      </c>
      <c r="AA91" s="6"/>
      <c r="AB91" s="67">
        <f t="shared" si="764"/>
        <v>0</v>
      </c>
      <c r="AC91" s="62"/>
      <c r="AD91" s="67">
        <f t="shared" si="765"/>
        <v>0</v>
      </c>
      <c r="AE91" s="62"/>
      <c r="AF91" s="67">
        <f t="shared" si="766"/>
        <v>0</v>
      </c>
      <c r="AG91" s="62"/>
      <c r="AH91" s="67">
        <f t="shared" si="767"/>
        <v>0</v>
      </c>
      <c r="AI91" s="62"/>
      <c r="AJ91" s="67">
        <f t="shared" si="768"/>
        <v>0</v>
      </c>
      <c r="AK91" s="62"/>
      <c r="AL91" s="67">
        <f t="shared" si="769"/>
        <v>0</v>
      </c>
      <c r="AM91" s="62"/>
      <c r="AN91" s="67">
        <f t="shared" si="770"/>
        <v>0</v>
      </c>
      <c r="AO91" s="62"/>
      <c r="AP91" s="67">
        <f t="shared" si="771"/>
        <v>0</v>
      </c>
      <c r="AQ91" s="62"/>
      <c r="AR91" s="67">
        <f t="shared" si="772"/>
        <v>0</v>
      </c>
      <c r="AS91" s="62"/>
      <c r="AT91" s="67">
        <f t="shared" si="773"/>
        <v>0</v>
      </c>
      <c r="AU91" s="62"/>
      <c r="AV91" s="67">
        <f t="shared" si="774"/>
        <v>0</v>
      </c>
      <c r="AW91" s="62"/>
      <c r="AX91" s="67">
        <f t="shared" si="775"/>
        <v>0</v>
      </c>
      <c r="AY91" s="62"/>
      <c r="AZ91" s="67">
        <f t="shared" si="776"/>
        <v>0</v>
      </c>
      <c r="BA91" s="57"/>
      <c r="BB91" s="64">
        <f t="shared" si="777"/>
        <v>96.5</v>
      </c>
      <c r="BC91" s="64">
        <f t="shared" si="746"/>
        <v>11387</v>
      </c>
      <c r="BD91" s="4"/>
      <c r="BE91" s="4"/>
      <c r="BF91" s="4">
        <f t="shared" si="778"/>
        <v>0</v>
      </c>
      <c r="BG91" s="236">
        <f t="shared" si="779"/>
        <v>0</v>
      </c>
      <c r="BH91" s="239">
        <f t="shared" si="780"/>
        <v>0</v>
      </c>
      <c r="BI91" s="4"/>
      <c r="BJ91" s="4">
        <f t="shared" si="747"/>
        <v>0</v>
      </c>
      <c r="BK91" s="236">
        <f t="shared" si="781"/>
        <v>1</v>
      </c>
      <c r="BL91" s="239">
        <f t="shared" si="782"/>
        <v>118</v>
      </c>
      <c r="BM91" s="4"/>
      <c r="BN91" s="4">
        <f t="shared" si="748"/>
        <v>0</v>
      </c>
      <c r="BO91" s="240">
        <f t="shared" si="749"/>
        <v>0</v>
      </c>
      <c r="BP91" s="240">
        <f t="shared" si="750"/>
        <v>0</v>
      </c>
      <c r="BQ91" s="4"/>
      <c r="BR91" s="4">
        <f t="shared" si="783"/>
        <v>0</v>
      </c>
      <c r="BS91" s="236">
        <f t="shared" si="784"/>
        <v>0</v>
      </c>
      <c r="BT91" s="239">
        <f t="shared" si="785"/>
        <v>0</v>
      </c>
      <c r="BU91" s="4"/>
      <c r="BV91" s="4">
        <f t="shared" si="786"/>
        <v>0</v>
      </c>
      <c r="BW91" s="236">
        <f t="shared" si="807"/>
        <v>0</v>
      </c>
      <c r="BX91" s="239">
        <f t="shared" si="787"/>
        <v>0</v>
      </c>
      <c r="BY91" s="4"/>
      <c r="BZ91" s="4">
        <f t="shared" si="788"/>
        <v>0</v>
      </c>
      <c r="CA91" s="236">
        <f t="shared" si="789"/>
        <v>6</v>
      </c>
      <c r="CB91" s="239">
        <f t="shared" si="790"/>
        <v>708</v>
      </c>
      <c r="CC91" s="4"/>
      <c r="CD91" s="4">
        <f t="shared" si="791"/>
        <v>0</v>
      </c>
      <c r="CE91" s="236">
        <f t="shared" si="792"/>
        <v>15.25</v>
      </c>
      <c r="CF91" s="239">
        <f t="shared" si="793"/>
        <v>1799.5</v>
      </c>
      <c r="CG91" s="4"/>
      <c r="CH91" s="4">
        <f t="shared" si="794"/>
        <v>0</v>
      </c>
      <c r="CI91" s="236">
        <f t="shared" si="795"/>
        <v>17.75</v>
      </c>
      <c r="CJ91" s="239">
        <f t="shared" si="796"/>
        <v>2094.5</v>
      </c>
      <c r="CK91" s="4"/>
      <c r="CL91" s="4">
        <f t="shared" si="797"/>
        <v>0</v>
      </c>
      <c r="CM91" s="236">
        <f t="shared" si="798"/>
        <v>23.25</v>
      </c>
      <c r="CN91" s="239">
        <f t="shared" si="799"/>
        <v>2743.5</v>
      </c>
      <c r="CO91" s="4"/>
      <c r="CP91" s="4">
        <f t="shared" si="800"/>
        <v>0</v>
      </c>
      <c r="CQ91" s="236">
        <f t="shared" si="801"/>
        <v>19.75</v>
      </c>
      <c r="CR91" s="239">
        <f t="shared" si="802"/>
        <v>2330.5</v>
      </c>
      <c r="CS91" s="4"/>
      <c r="CT91" s="4">
        <f t="shared" si="803"/>
        <v>0</v>
      </c>
      <c r="CU91" s="236">
        <f t="shared" si="804"/>
        <v>13.5</v>
      </c>
      <c r="CV91" s="239">
        <f t="shared" si="805"/>
        <v>1593</v>
      </c>
      <c r="CW91" s="4"/>
      <c r="CX91" s="4"/>
      <c r="CY91" s="4"/>
      <c r="CZ91" s="4"/>
      <c r="DA91" s="4">
        <f t="shared" si="751"/>
        <v>0</v>
      </c>
      <c r="DB91" s="4">
        <f t="shared" si="752"/>
        <v>0</v>
      </c>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row>
    <row r="92" spans="1:196" s="5" customFormat="1">
      <c r="A92" s="60" t="s">
        <v>214</v>
      </c>
      <c r="B92" s="60" t="s">
        <v>215</v>
      </c>
      <c r="C92" s="60" t="s">
        <v>7</v>
      </c>
      <c r="D92" s="60">
        <v>118</v>
      </c>
      <c r="E92" s="6"/>
      <c r="F92" s="67">
        <f t="shared" si="753"/>
        <v>0</v>
      </c>
      <c r="G92" s="6"/>
      <c r="H92" s="67">
        <f t="shared" si="754"/>
        <v>0</v>
      </c>
      <c r="I92" s="6"/>
      <c r="J92" s="67">
        <f t="shared" ref="J92" si="811">SUM(I92*$D92)</f>
        <v>0</v>
      </c>
      <c r="K92" s="6"/>
      <c r="L92" s="67">
        <f t="shared" si="756"/>
        <v>0</v>
      </c>
      <c r="M92" s="6"/>
      <c r="N92" s="67">
        <f t="shared" si="757"/>
        <v>0</v>
      </c>
      <c r="O92" s="6"/>
      <c r="P92" s="67">
        <f t="shared" si="758"/>
        <v>0</v>
      </c>
      <c r="Q92" s="6"/>
      <c r="R92" s="67">
        <f t="shared" si="759"/>
        <v>0</v>
      </c>
      <c r="S92" s="6"/>
      <c r="T92" s="67">
        <f t="shared" si="760"/>
        <v>0</v>
      </c>
      <c r="U92" s="6">
        <v>46.5</v>
      </c>
      <c r="V92" s="67">
        <f t="shared" si="761"/>
        <v>5487</v>
      </c>
      <c r="W92" s="6"/>
      <c r="X92" s="67">
        <f t="shared" si="762"/>
        <v>0</v>
      </c>
      <c r="Y92" s="6">
        <v>12.5</v>
      </c>
      <c r="Z92" s="67">
        <f t="shared" si="763"/>
        <v>1475</v>
      </c>
      <c r="AA92" s="6"/>
      <c r="AB92" s="67">
        <f t="shared" si="764"/>
        <v>0</v>
      </c>
      <c r="AC92" s="62"/>
      <c r="AD92" s="67">
        <f t="shared" si="765"/>
        <v>0</v>
      </c>
      <c r="AE92" s="62"/>
      <c r="AF92" s="67">
        <f t="shared" si="766"/>
        <v>0</v>
      </c>
      <c r="AG92" s="62"/>
      <c r="AH92" s="67">
        <f t="shared" si="767"/>
        <v>0</v>
      </c>
      <c r="AI92" s="62"/>
      <c r="AJ92" s="67">
        <f t="shared" si="768"/>
        <v>0</v>
      </c>
      <c r="AK92" s="62"/>
      <c r="AL92" s="67">
        <f t="shared" si="769"/>
        <v>0</v>
      </c>
      <c r="AM92" s="62"/>
      <c r="AN92" s="67">
        <f t="shared" si="770"/>
        <v>0</v>
      </c>
      <c r="AO92" s="62"/>
      <c r="AP92" s="67">
        <f t="shared" si="771"/>
        <v>0</v>
      </c>
      <c r="AQ92" s="62"/>
      <c r="AR92" s="67">
        <f t="shared" si="772"/>
        <v>0</v>
      </c>
      <c r="AS92" s="62"/>
      <c r="AT92" s="67">
        <f t="shared" si="773"/>
        <v>0</v>
      </c>
      <c r="AU92" s="62"/>
      <c r="AV92" s="67">
        <f t="shared" si="774"/>
        <v>0</v>
      </c>
      <c r="AW92" s="62"/>
      <c r="AX92" s="67">
        <f t="shared" si="775"/>
        <v>0</v>
      </c>
      <c r="AY92" s="62"/>
      <c r="AZ92" s="67">
        <f t="shared" si="776"/>
        <v>0</v>
      </c>
      <c r="BA92" s="57"/>
      <c r="BB92" s="64">
        <f t="shared" si="777"/>
        <v>59</v>
      </c>
      <c r="BC92" s="64">
        <f t="shared" si="746"/>
        <v>6962</v>
      </c>
      <c r="BD92" s="4"/>
      <c r="BE92" s="4"/>
      <c r="BF92" s="4">
        <f t="shared" si="778"/>
        <v>0</v>
      </c>
      <c r="BG92" s="236">
        <f t="shared" si="779"/>
        <v>0</v>
      </c>
      <c r="BH92" s="239">
        <f t="shared" si="780"/>
        <v>0</v>
      </c>
      <c r="BI92" s="4"/>
      <c r="BJ92" s="4">
        <f t="shared" si="747"/>
        <v>0</v>
      </c>
      <c r="BK92" s="236">
        <f t="shared" si="781"/>
        <v>0</v>
      </c>
      <c r="BL92" s="239">
        <f t="shared" si="782"/>
        <v>0</v>
      </c>
      <c r="BM92" s="4"/>
      <c r="BN92" s="4">
        <f t="shared" si="748"/>
        <v>0</v>
      </c>
      <c r="BO92" s="240">
        <f t="shared" si="749"/>
        <v>0</v>
      </c>
      <c r="BP92" s="240">
        <f t="shared" si="750"/>
        <v>0</v>
      </c>
      <c r="BQ92" s="4"/>
      <c r="BR92" s="4">
        <f t="shared" si="783"/>
        <v>0</v>
      </c>
      <c r="BS92" s="236">
        <f t="shared" si="784"/>
        <v>0</v>
      </c>
      <c r="BT92" s="239">
        <f t="shared" si="785"/>
        <v>0</v>
      </c>
      <c r="BU92" s="4"/>
      <c r="BV92" s="4">
        <f t="shared" si="786"/>
        <v>0</v>
      </c>
      <c r="BW92" s="236">
        <f t="shared" si="807"/>
        <v>0</v>
      </c>
      <c r="BX92" s="239">
        <f t="shared" si="787"/>
        <v>0</v>
      </c>
      <c r="BY92" s="4"/>
      <c r="BZ92" s="4">
        <f t="shared" si="788"/>
        <v>0</v>
      </c>
      <c r="CA92" s="236">
        <f t="shared" si="789"/>
        <v>0</v>
      </c>
      <c r="CB92" s="239">
        <f t="shared" si="790"/>
        <v>0</v>
      </c>
      <c r="CC92" s="4"/>
      <c r="CD92" s="4">
        <f t="shared" si="791"/>
        <v>0</v>
      </c>
      <c r="CE92" s="236">
        <f t="shared" si="792"/>
        <v>0</v>
      </c>
      <c r="CF92" s="239">
        <f t="shared" si="793"/>
        <v>0</v>
      </c>
      <c r="CG92" s="4"/>
      <c r="CH92" s="4">
        <f t="shared" si="794"/>
        <v>0</v>
      </c>
      <c r="CI92" s="236">
        <f t="shared" si="795"/>
        <v>0</v>
      </c>
      <c r="CJ92" s="239">
        <f t="shared" si="796"/>
        <v>0</v>
      </c>
      <c r="CK92" s="4"/>
      <c r="CL92" s="4">
        <f t="shared" si="797"/>
        <v>0</v>
      </c>
      <c r="CM92" s="236">
        <f t="shared" si="798"/>
        <v>46.5</v>
      </c>
      <c r="CN92" s="239">
        <f t="shared" si="799"/>
        <v>5487</v>
      </c>
      <c r="CO92" s="4"/>
      <c r="CP92" s="4">
        <f t="shared" si="800"/>
        <v>0</v>
      </c>
      <c r="CQ92" s="236">
        <f t="shared" si="801"/>
        <v>0</v>
      </c>
      <c r="CR92" s="239">
        <f t="shared" si="802"/>
        <v>0</v>
      </c>
      <c r="CS92" s="4"/>
      <c r="CT92" s="4">
        <f t="shared" si="803"/>
        <v>0</v>
      </c>
      <c r="CU92" s="236">
        <f t="shared" si="804"/>
        <v>12.5</v>
      </c>
      <c r="CV92" s="239">
        <f t="shared" si="805"/>
        <v>1475</v>
      </c>
      <c r="CW92" s="4"/>
      <c r="CX92" s="4"/>
      <c r="CY92" s="4"/>
      <c r="CZ92" s="4"/>
      <c r="DA92" s="4">
        <f t="shared" si="751"/>
        <v>0</v>
      </c>
      <c r="DB92" s="4">
        <f t="shared" si="752"/>
        <v>0</v>
      </c>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row>
    <row r="93" spans="1:196" s="5" customFormat="1">
      <c r="A93" s="60" t="s">
        <v>216</v>
      </c>
      <c r="B93" s="60" t="s">
        <v>217</v>
      </c>
      <c r="C93" s="60" t="s">
        <v>7</v>
      </c>
      <c r="D93" s="60">
        <v>118</v>
      </c>
      <c r="E93" s="6"/>
      <c r="F93" s="67">
        <f t="shared" si="753"/>
        <v>0</v>
      </c>
      <c r="G93" s="6"/>
      <c r="H93" s="67">
        <f t="shared" si="754"/>
        <v>0</v>
      </c>
      <c r="I93" s="6"/>
      <c r="J93" s="67">
        <f t="shared" ref="J93" si="812">SUM(I93*$D93)</f>
        <v>0</v>
      </c>
      <c r="K93" s="6"/>
      <c r="L93" s="67">
        <f t="shared" si="756"/>
        <v>0</v>
      </c>
      <c r="M93" s="6"/>
      <c r="N93" s="67">
        <f t="shared" si="757"/>
        <v>0</v>
      </c>
      <c r="O93" s="6"/>
      <c r="P93" s="67">
        <f t="shared" si="758"/>
        <v>0</v>
      </c>
      <c r="Q93" s="6"/>
      <c r="R93" s="67">
        <f t="shared" si="759"/>
        <v>0</v>
      </c>
      <c r="S93" s="6"/>
      <c r="T93" s="67">
        <f t="shared" si="760"/>
        <v>0</v>
      </c>
      <c r="U93" s="6"/>
      <c r="V93" s="67">
        <f t="shared" si="761"/>
        <v>0</v>
      </c>
      <c r="W93" s="6">
        <v>3</v>
      </c>
      <c r="X93" s="67">
        <f t="shared" si="762"/>
        <v>354</v>
      </c>
      <c r="Y93" s="6">
        <v>3</v>
      </c>
      <c r="Z93" s="67">
        <f t="shared" si="763"/>
        <v>354</v>
      </c>
      <c r="AA93" s="6"/>
      <c r="AB93" s="67">
        <f t="shared" si="764"/>
        <v>0</v>
      </c>
      <c r="AC93" s="62"/>
      <c r="AD93" s="67">
        <f t="shared" si="765"/>
        <v>0</v>
      </c>
      <c r="AE93" s="62"/>
      <c r="AF93" s="67">
        <f t="shared" si="766"/>
        <v>0</v>
      </c>
      <c r="AG93" s="62"/>
      <c r="AH93" s="67">
        <f t="shared" si="767"/>
        <v>0</v>
      </c>
      <c r="AI93" s="62"/>
      <c r="AJ93" s="67">
        <f t="shared" si="768"/>
        <v>0</v>
      </c>
      <c r="AK93" s="62"/>
      <c r="AL93" s="67">
        <f t="shared" si="769"/>
        <v>0</v>
      </c>
      <c r="AM93" s="62"/>
      <c r="AN93" s="67">
        <f t="shared" si="770"/>
        <v>0</v>
      </c>
      <c r="AO93" s="62"/>
      <c r="AP93" s="67">
        <f t="shared" si="771"/>
        <v>0</v>
      </c>
      <c r="AQ93" s="62"/>
      <c r="AR93" s="67">
        <f t="shared" si="772"/>
        <v>0</v>
      </c>
      <c r="AS93" s="62"/>
      <c r="AT93" s="67">
        <f t="shared" si="773"/>
        <v>0</v>
      </c>
      <c r="AU93" s="62"/>
      <c r="AV93" s="67">
        <f t="shared" si="774"/>
        <v>0</v>
      </c>
      <c r="AW93" s="62"/>
      <c r="AX93" s="67">
        <f t="shared" si="775"/>
        <v>0</v>
      </c>
      <c r="AY93" s="62"/>
      <c r="AZ93" s="67">
        <f t="shared" si="776"/>
        <v>0</v>
      </c>
      <c r="BA93" s="57"/>
      <c r="BB93" s="64">
        <f t="shared" si="777"/>
        <v>6</v>
      </c>
      <c r="BC93" s="64">
        <f t="shared" si="746"/>
        <v>708</v>
      </c>
      <c r="BD93" s="4"/>
      <c r="BE93" s="4"/>
      <c r="BF93" s="4">
        <f t="shared" si="778"/>
        <v>0</v>
      </c>
      <c r="BG93" s="236">
        <f t="shared" si="779"/>
        <v>0</v>
      </c>
      <c r="BH93" s="239">
        <f t="shared" si="780"/>
        <v>0</v>
      </c>
      <c r="BI93" s="4"/>
      <c r="BJ93" s="4">
        <f t="shared" si="747"/>
        <v>0</v>
      </c>
      <c r="BK93" s="236">
        <f t="shared" si="781"/>
        <v>0</v>
      </c>
      <c r="BL93" s="239">
        <f t="shared" si="782"/>
        <v>0</v>
      </c>
      <c r="BM93" s="4"/>
      <c r="BN93" s="4">
        <f t="shared" si="748"/>
        <v>0</v>
      </c>
      <c r="BO93" s="240">
        <f t="shared" si="749"/>
        <v>0</v>
      </c>
      <c r="BP93" s="240">
        <f t="shared" si="750"/>
        <v>0</v>
      </c>
      <c r="BQ93" s="4"/>
      <c r="BR93" s="4">
        <f t="shared" si="783"/>
        <v>0</v>
      </c>
      <c r="BS93" s="236">
        <f t="shared" si="784"/>
        <v>0</v>
      </c>
      <c r="BT93" s="239">
        <f t="shared" si="785"/>
        <v>0</v>
      </c>
      <c r="BU93" s="4"/>
      <c r="BV93" s="4">
        <f t="shared" si="786"/>
        <v>0</v>
      </c>
      <c r="BW93" s="236">
        <f t="shared" si="807"/>
        <v>0</v>
      </c>
      <c r="BX93" s="239">
        <f t="shared" si="787"/>
        <v>0</v>
      </c>
      <c r="BY93" s="4"/>
      <c r="BZ93" s="4">
        <f t="shared" si="788"/>
        <v>0</v>
      </c>
      <c r="CA93" s="236">
        <f t="shared" si="789"/>
        <v>0</v>
      </c>
      <c r="CB93" s="239">
        <f t="shared" si="790"/>
        <v>0</v>
      </c>
      <c r="CC93" s="4"/>
      <c r="CD93" s="4">
        <f t="shared" si="791"/>
        <v>0</v>
      </c>
      <c r="CE93" s="236">
        <f t="shared" si="792"/>
        <v>0</v>
      </c>
      <c r="CF93" s="239">
        <f t="shared" si="793"/>
        <v>0</v>
      </c>
      <c r="CG93" s="4"/>
      <c r="CH93" s="4">
        <f t="shared" si="794"/>
        <v>0</v>
      </c>
      <c r="CI93" s="236">
        <f t="shared" si="795"/>
        <v>0</v>
      </c>
      <c r="CJ93" s="239">
        <f t="shared" si="796"/>
        <v>0</v>
      </c>
      <c r="CK93" s="4"/>
      <c r="CL93" s="4">
        <f t="shared" si="797"/>
        <v>0</v>
      </c>
      <c r="CM93" s="236">
        <f t="shared" si="798"/>
        <v>0</v>
      </c>
      <c r="CN93" s="239">
        <f t="shared" si="799"/>
        <v>0</v>
      </c>
      <c r="CO93" s="4"/>
      <c r="CP93" s="4">
        <f t="shared" si="800"/>
        <v>0</v>
      </c>
      <c r="CQ93" s="236">
        <f t="shared" si="801"/>
        <v>3</v>
      </c>
      <c r="CR93" s="239">
        <f t="shared" si="802"/>
        <v>354</v>
      </c>
      <c r="CS93" s="4"/>
      <c r="CT93" s="4">
        <f t="shared" si="803"/>
        <v>0</v>
      </c>
      <c r="CU93" s="236">
        <f t="shared" si="804"/>
        <v>3</v>
      </c>
      <c r="CV93" s="239">
        <f t="shared" si="805"/>
        <v>354</v>
      </c>
      <c r="CW93" s="4"/>
      <c r="CX93" s="4"/>
      <c r="CY93" s="4"/>
      <c r="CZ93" s="4"/>
      <c r="DA93" s="4">
        <f t="shared" si="751"/>
        <v>0</v>
      </c>
      <c r="DB93" s="4">
        <f t="shared" si="752"/>
        <v>0</v>
      </c>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row>
    <row r="94" spans="1:196" s="5" customFormat="1">
      <c r="A94" s="60"/>
      <c r="B94" s="60"/>
      <c r="C94" s="60" t="s">
        <v>7</v>
      </c>
      <c r="D94" s="60">
        <v>118</v>
      </c>
      <c r="E94" s="6"/>
      <c r="F94" s="67">
        <f t="shared" si="753"/>
        <v>0</v>
      </c>
      <c r="G94" s="6"/>
      <c r="H94" s="67">
        <f t="shared" si="754"/>
        <v>0</v>
      </c>
      <c r="I94" s="6"/>
      <c r="J94" s="67">
        <f t="shared" ref="J94" si="813">SUM(I94*$D94)</f>
        <v>0</v>
      </c>
      <c r="K94" s="6"/>
      <c r="L94" s="67">
        <f t="shared" si="756"/>
        <v>0</v>
      </c>
      <c r="M94" s="6"/>
      <c r="N94" s="67">
        <f t="shared" si="757"/>
        <v>0</v>
      </c>
      <c r="O94" s="6"/>
      <c r="P94" s="67">
        <f t="shared" si="758"/>
        <v>0</v>
      </c>
      <c r="Q94" s="6"/>
      <c r="R94" s="67">
        <f t="shared" si="759"/>
        <v>0</v>
      </c>
      <c r="S94" s="6"/>
      <c r="T94" s="67">
        <f t="shared" si="760"/>
        <v>0</v>
      </c>
      <c r="U94" s="6"/>
      <c r="V94" s="67">
        <f t="shared" si="761"/>
        <v>0</v>
      </c>
      <c r="W94" s="6"/>
      <c r="X94" s="67">
        <f t="shared" si="762"/>
        <v>0</v>
      </c>
      <c r="Y94" s="6"/>
      <c r="Z94" s="67">
        <f t="shared" si="763"/>
        <v>0</v>
      </c>
      <c r="AA94" s="6"/>
      <c r="AB94" s="67">
        <f t="shared" si="764"/>
        <v>0</v>
      </c>
      <c r="AC94" s="62"/>
      <c r="AD94" s="67">
        <f t="shared" si="765"/>
        <v>0</v>
      </c>
      <c r="AE94" s="62"/>
      <c r="AF94" s="67">
        <f t="shared" si="766"/>
        <v>0</v>
      </c>
      <c r="AG94" s="62"/>
      <c r="AH94" s="67">
        <f t="shared" si="767"/>
        <v>0</v>
      </c>
      <c r="AI94" s="62"/>
      <c r="AJ94" s="67">
        <f t="shared" si="768"/>
        <v>0</v>
      </c>
      <c r="AK94" s="62"/>
      <c r="AL94" s="67">
        <f t="shared" si="769"/>
        <v>0</v>
      </c>
      <c r="AM94" s="62"/>
      <c r="AN94" s="67">
        <f t="shared" si="770"/>
        <v>0</v>
      </c>
      <c r="AO94" s="62"/>
      <c r="AP94" s="67">
        <f t="shared" si="771"/>
        <v>0</v>
      </c>
      <c r="AQ94" s="62"/>
      <c r="AR94" s="67">
        <f t="shared" si="772"/>
        <v>0</v>
      </c>
      <c r="AS94" s="62"/>
      <c r="AT94" s="67">
        <f t="shared" si="773"/>
        <v>0</v>
      </c>
      <c r="AU94" s="62"/>
      <c r="AV94" s="67">
        <f t="shared" si="774"/>
        <v>0</v>
      </c>
      <c r="AW94" s="62"/>
      <c r="AX94" s="67">
        <f t="shared" si="775"/>
        <v>0</v>
      </c>
      <c r="AY94" s="62"/>
      <c r="AZ94" s="67">
        <f t="shared" si="776"/>
        <v>0</v>
      </c>
      <c r="BA94" s="57"/>
      <c r="BB94" s="64">
        <f t="shared" si="777"/>
        <v>0</v>
      </c>
      <c r="BC94" s="64">
        <f t="shared" si="746"/>
        <v>0</v>
      </c>
      <c r="BD94" s="4"/>
      <c r="BE94" s="4"/>
      <c r="BF94" s="4">
        <f t="shared" si="778"/>
        <v>0</v>
      </c>
      <c r="BG94" s="236">
        <f t="shared" si="779"/>
        <v>0</v>
      </c>
      <c r="BH94" s="239">
        <f t="shared" si="780"/>
        <v>0</v>
      </c>
      <c r="BI94" s="4"/>
      <c r="BJ94" s="4">
        <f t="shared" si="747"/>
        <v>0</v>
      </c>
      <c r="BK94" s="236">
        <f t="shared" si="781"/>
        <v>0</v>
      </c>
      <c r="BL94" s="239">
        <f t="shared" si="782"/>
        <v>0</v>
      </c>
      <c r="BM94" s="4"/>
      <c r="BN94" s="4">
        <f t="shared" si="748"/>
        <v>0</v>
      </c>
      <c r="BO94" s="240">
        <f t="shared" si="749"/>
        <v>0</v>
      </c>
      <c r="BP94" s="240">
        <f t="shared" si="750"/>
        <v>0</v>
      </c>
      <c r="BQ94" s="4"/>
      <c r="BR94" s="4">
        <f t="shared" si="783"/>
        <v>0</v>
      </c>
      <c r="BS94" s="236">
        <f t="shared" si="784"/>
        <v>0</v>
      </c>
      <c r="BT94" s="239">
        <f t="shared" si="785"/>
        <v>0</v>
      </c>
      <c r="BU94" s="4"/>
      <c r="BV94" s="4">
        <f t="shared" si="786"/>
        <v>0</v>
      </c>
      <c r="BW94" s="236">
        <f t="shared" si="807"/>
        <v>0</v>
      </c>
      <c r="BX94" s="239">
        <f t="shared" si="787"/>
        <v>0</v>
      </c>
      <c r="BY94" s="4"/>
      <c r="BZ94" s="4">
        <f t="shared" si="788"/>
        <v>0</v>
      </c>
      <c r="CA94" s="236">
        <f t="shared" si="789"/>
        <v>0</v>
      </c>
      <c r="CB94" s="239">
        <f t="shared" si="790"/>
        <v>0</v>
      </c>
      <c r="CC94" s="4"/>
      <c r="CD94" s="4">
        <f t="shared" si="791"/>
        <v>0</v>
      </c>
      <c r="CE94" s="236">
        <f t="shared" si="792"/>
        <v>0</v>
      </c>
      <c r="CF94" s="239">
        <f t="shared" si="793"/>
        <v>0</v>
      </c>
      <c r="CG94" s="4"/>
      <c r="CH94" s="4">
        <f t="shared" si="794"/>
        <v>0</v>
      </c>
      <c r="CI94" s="236">
        <f t="shared" si="795"/>
        <v>0</v>
      </c>
      <c r="CJ94" s="239">
        <f t="shared" si="796"/>
        <v>0</v>
      </c>
      <c r="CK94" s="4"/>
      <c r="CL94" s="4">
        <f t="shared" si="797"/>
        <v>0</v>
      </c>
      <c r="CM94" s="236">
        <f t="shared" si="798"/>
        <v>0</v>
      </c>
      <c r="CN94" s="239">
        <f t="shared" si="799"/>
        <v>0</v>
      </c>
      <c r="CO94" s="4"/>
      <c r="CP94" s="4">
        <f t="shared" si="800"/>
        <v>0</v>
      </c>
      <c r="CQ94" s="236">
        <f t="shared" si="801"/>
        <v>0</v>
      </c>
      <c r="CR94" s="239">
        <f t="shared" si="802"/>
        <v>0</v>
      </c>
      <c r="CS94" s="4"/>
      <c r="CT94" s="4">
        <f t="shared" si="803"/>
        <v>0</v>
      </c>
      <c r="CU94" s="236">
        <f t="shared" si="804"/>
        <v>0</v>
      </c>
      <c r="CV94" s="239">
        <f t="shared" si="805"/>
        <v>0</v>
      </c>
      <c r="CW94" s="4"/>
      <c r="CX94" s="4"/>
      <c r="CY94" s="4"/>
      <c r="CZ94" s="4"/>
      <c r="DA94" s="4">
        <f t="shared" si="751"/>
        <v>0</v>
      </c>
      <c r="DB94" s="4">
        <f t="shared" si="752"/>
        <v>0</v>
      </c>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row>
    <row r="95" spans="1:196" s="5" customFormat="1">
      <c r="A95" s="60" t="s">
        <v>107</v>
      </c>
      <c r="B95" s="60" t="s">
        <v>104</v>
      </c>
      <c r="C95" s="60" t="s">
        <v>3</v>
      </c>
      <c r="D95" s="60">
        <v>100</v>
      </c>
      <c r="E95" s="6"/>
      <c r="F95" s="67">
        <f t="shared" si="753"/>
        <v>0</v>
      </c>
      <c r="G95" s="6">
        <v>4.5</v>
      </c>
      <c r="H95" s="67">
        <f t="shared" si="754"/>
        <v>450</v>
      </c>
      <c r="I95" s="6"/>
      <c r="J95" s="67">
        <f t="shared" ref="J95" si="814">SUM(I95*$D95)</f>
        <v>0</v>
      </c>
      <c r="K95" s="6">
        <v>40</v>
      </c>
      <c r="L95" s="67">
        <f t="shared" si="756"/>
        <v>4000</v>
      </c>
      <c r="M95" s="6">
        <v>77.5</v>
      </c>
      <c r="N95" s="67">
        <f t="shared" si="757"/>
        <v>7750</v>
      </c>
      <c r="O95" s="6">
        <v>48.5</v>
      </c>
      <c r="P95" s="67">
        <f t="shared" si="758"/>
        <v>4850</v>
      </c>
      <c r="Q95" s="6">
        <v>37.25</v>
      </c>
      <c r="R95" s="67">
        <f t="shared" si="759"/>
        <v>3725</v>
      </c>
      <c r="S95" s="6">
        <v>34.5</v>
      </c>
      <c r="T95" s="67">
        <f t="shared" si="760"/>
        <v>3450</v>
      </c>
      <c r="U95" s="6">
        <v>53.75</v>
      </c>
      <c r="V95" s="67">
        <f t="shared" si="761"/>
        <v>5375</v>
      </c>
      <c r="W95" s="6">
        <v>97</v>
      </c>
      <c r="X95" s="67">
        <f t="shared" si="762"/>
        <v>9700</v>
      </c>
      <c r="Y95" s="6">
        <v>28.5</v>
      </c>
      <c r="Z95" s="67">
        <f t="shared" si="763"/>
        <v>2850</v>
      </c>
      <c r="AA95" s="6"/>
      <c r="AB95" s="67">
        <f t="shared" si="764"/>
        <v>0</v>
      </c>
      <c r="AC95" s="62"/>
      <c r="AD95" s="67">
        <f t="shared" si="765"/>
        <v>0</v>
      </c>
      <c r="AE95" s="62"/>
      <c r="AF95" s="67">
        <f t="shared" si="766"/>
        <v>0</v>
      </c>
      <c r="AG95" s="62"/>
      <c r="AH95" s="67">
        <f t="shared" si="767"/>
        <v>0</v>
      </c>
      <c r="AI95" s="62"/>
      <c r="AJ95" s="67">
        <f t="shared" si="768"/>
        <v>0</v>
      </c>
      <c r="AK95" s="62"/>
      <c r="AL95" s="67">
        <f t="shared" si="769"/>
        <v>0</v>
      </c>
      <c r="AM95" s="62"/>
      <c r="AN95" s="67">
        <f t="shared" si="770"/>
        <v>0</v>
      </c>
      <c r="AO95" s="62"/>
      <c r="AP95" s="67">
        <f t="shared" si="771"/>
        <v>0</v>
      </c>
      <c r="AQ95" s="62"/>
      <c r="AR95" s="67">
        <f t="shared" si="772"/>
        <v>0</v>
      </c>
      <c r="AS95" s="62"/>
      <c r="AT95" s="67">
        <f t="shared" si="773"/>
        <v>0</v>
      </c>
      <c r="AU95" s="62"/>
      <c r="AV95" s="67">
        <f t="shared" si="774"/>
        <v>0</v>
      </c>
      <c r="AW95" s="62"/>
      <c r="AX95" s="67">
        <f t="shared" si="775"/>
        <v>0</v>
      </c>
      <c r="AY95" s="62"/>
      <c r="AZ95" s="67">
        <f t="shared" si="776"/>
        <v>0</v>
      </c>
      <c r="BA95" s="57"/>
      <c r="BB95" s="64">
        <f t="shared" si="777"/>
        <v>421.5</v>
      </c>
      <c r="BC95" s="64">
        <f t="shared" si="746"/>
        <v>42150</v>
      </c>
      <c r="BD95" s="4"/>
      <c r="BE95" s="4"/>
      <c r="BF95" s="4">
        <f t="shared" si="778"/>
        <v>0</v>
      </c>
      <c r="BG95" s="236">
        <f t="shared" si="779"/>
        <v>0</v>
      </c>
      <c r="BH95" s="239">
        <f t="shared" si="780"/>
        <v>0</v>
      </c>
      <c r="BI95" s="4"/>
      <c r="BJ95" s="4">
        <f t="shared" si="747"/>
        <v>0</v>
      </c>
      <c r="BK95" s="236">
        <f t="shared" si="781"/>
        <v>4.5</v>
      </c>
      <c r="BL95" s="239">
        <f t="shared" si="782"/>
        <v>450</v>
      </c>
      <c r="BM95" s="4">
        <v>2.25</v>
      </c>
      <c r="BN95" s="4">
        <f t="shared" si="748"/>
        <v>225</v>
      </c>
      <c r="BO95" s="240">
        <f t="shared" si="749"/>
        <v>2.25</v>
      </c>
      <c r="BP95" s="240">
        <f t="shared" si="750"/>
        <v>225</v>
      </c>
      <c r="BQ95" s="4">
        <v>1.5</v>
      </c>
      <c r="BR95" s="4">
        <f t="shared" si="783"/>
        <v>150</v>
      </c>
      <c r="BS95" s="236">
        <f t="shared" si="784"/>
        <v>41.5</v>
      </c>
      <c r="BT95" s="239">
        <f t="shared" si="785"/>
        <v>4150</v>
      </c>
      <c r="BU95" s="4">
        <v>4.25</v>
      </c>
      <c r="BV95" s="4">
        <f t="shared" si="786"/>
        <v>425</v>
      </c>
      <c r="BW95" s="236">
        <f t="shared" si="807"/>
        <v>81.75</v>
      </c>
      <c r="BX95" s="239">
        <f t="shared" si="787"/>
        <v>8175</v>
      </c>
      <c r="BY95" s="4">
        <v>7.75</v>
      </c>
      <c r="BZ95" s="4">
        <f t="shared" si="788"/>
        <v>775</v>
      </c>
      <c r="CA95" s="236">
        <f t="shared" si="789"/>
        <v>56.25</v>
      </c>
      <c r="CB95" s="239">
        <f t="shared" si="790"/>
        <v>5625</v>
      </c>
      <c r="CC95" s="4">
        <v>9.5</v>
      </c>
      <c r="CD95" s="4">
        <f t="shared" si="791"/>
        <v>950</v>
      </c>
      <c r="CE95" s="236">
        <f t="shared" si="792"/>
        <v>46.75</v>
      </c>
      <c r="CF95" s="239">
        <f t="shared" si="793"/>
        <v>4675</v>
      </c>
      <c r="CG95" s="4">
        <v>4.5</v>
      </c>
      <c r="CH95" s="4">
        <f t="shared" si="794"/>
        <v>450</v>
      </c>
      <c r="CI95" s="236">
        <f t="shared" si="795"/>
        <v>39</v>
      </c>
      <c r="CJ95" s="239">
        <f t="shared" si="796"/>
        <v>3900</v>
      </c>
      <c r="CK95" s="4">
        <v>1.75</v>
      </c>
      <c r="CL95" s="4">
        <f t="shared" si="797"/>
        <v>175</v>
      </c>
      <c r="CM95" s="236">
        <f t="shared" si="798"/>
        <v>55.5</v>
      </c>
      <c r="CN95" s="239">
        <f t="shared" si="799"/>
        <v>5550</v>
      </c>
      <c r="CO95" s="4">
        <v>7</v>
      </c>
      <c r="CP95" s="4">
        <f t="shared" si="800"/>
        <v>700</v>
      </c>
      <c r="CQ95" s="236">
        <f t="shared" si="801"/>
        <v>104</v>
      </c>
      <c r="CR95" s="239">
        <f t="shared" si="802"/>
        <v>10400</v>
      </c>
      <c r="CS95" s="4">
        <v>6.5</v>
      </c>
      <c r="CT95" s="4">
        <f t="shared" si="803"/>
        <v>650</v>
      </c>
      <c r="CU95" s="236">
        <f t="shared" si="804"/>
        <v>35</v>
      </c>
      <c r="CV95" s="239">
        <f t="shared" si="805"/>
        <v>3500</v>
      </c>
      <c r="CW95" s="4"/>
      <c r="CX95" s="4"/>
      <c r="CY95" s="4"/>
      <c r="CZ95" s="4"/>
      <c r="DA95" s="4">
        <f t="shared" si="751"/>
        <v>45</v>
      </c>
      <c r="DB95" s="4">
        <f t="shared" si="752"/>
        <v>4500</v>
      </c>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row>
    <row r="96" spans="1:196" s="5" customFormat="1">
      <c r="A96" s="60" t="s">
        <v>153</v>
      </c>
      <c r="B96" s="60" t="s">
        <v>111</v>
      </c>
      <c r="C96" s="60" t="s">
        <v>3</v>
      </c>
      <c r="D96" s="60">
        <v>100</v>
      </c>
      <c r="E96" s="6"/>
      <c r="F96" s="67">
        <f t="shared" si="753"/>
        <v>0</v>
      </c>
      <c r="G96" s="6">
        <v>0.5</v>
      </c>
      <c r="H96" s="67">
        <f t="shared" si="754"/>
        <v>50</v>
      </c>
      <c r="I96" s="6"/>
      <c r="J96" s="67">
        <f t="shared" ref="J96" si="815">SUM(I96*$D96)</f>
        <v>0</v>
      </c>
      <c r="K96" s="6"/>
      <c r="L96" s="67">
        <f t="shared" si="756"/>
        <v>0</v>
      </c>
      <c r="M96" s="6"/>
      <c r="N96" s="67">
        <f t="shared" si="757"/>
        <v>0</v>
      </c>
      <c r="O96" s="6"/>
      <c r="P96" s="67">
        <f t="shared" si="758"/>
        <v>0</v>
      </c>
      <c r="Q96" s="6"/>
      <c r="R96" s="67">
        <f t="shared" si="759"/>
        <v>0</v>
      </c>
      <c r="S96" s="6"/>
      <c r="T96" s="67">
        <f t="shared" si="760"/>
        <v>0</v>
      </c>
      <c r="U96" s="6">
        <v>8</v>
      </c>
      <c r="V96" s="67">
        <f t="shared" si="761"/>
        <v>800</v>
      </c>
      <c r="W96" s="6">
        <v>2</v>
      </c>
      <c r="X96" s="67">
        <f t="shared" si="762"/>
        <v>200</v>
      </c>
      <c r="Y96" s="6"/>
      <c r="Z96" s="67">
        <f t="shared" si="763"/>
        <v>0</v>
      </c>
      <c r="AA96" s="6"/>
      <c r="AB96" s="67">
        <f t="shared" si="764"/>
        <v>0</v>
      </c>
      <c r="AC96" s="62"/>
      <c r="AD96" s="67">
        <f t="shared" si="765"/>
        <v>0</v>
      </c>
      <c r="AE96" s="62"/>
      <c r="AF96" s="67">
        <f t="shared" si="766"/>
        <v>0</v>
      </c>
      <c r="AG96" s="62"/>
      <c r="AH96" s="67">
        <f t="shared" si="767"/>
        <v>0</v>
      </c>
      <c r="AI96" s="62"/>
      <c r="AJ96" s="67">
        <f t="shared" si="768"/>
        <v>0</v>
      </c>
      <c r="AK96" s="62"/>
      <c r="AL96" s="67">
        <f t="shared" si="769"/>
        <v>0</v>
      </c>
      <c r="AM96" s="62"/>
      <c r="AN96" s="67">
        <f t="shared" si="770"/>
        <v>0</v>
      </c>
      <c r="AO96" s="62"/>
      <c r="AP96" s="67">
        <f t="shared" si="771"/>
        <v>0</v>
      </c>
      <c r="AQ96" s="62"/>
      <c r="AR96" s="67">
        <f t="shared" si="772"/>
        <v>0</v>
      </c>
      <c r="AS96" s="62"/>
      <c r="AT96" s="67">
        <f t="shared" si="773"/>
        <v>0</v>
      </c>
      <c r="AU96" s="62"/>
      <c r="AV96" s="67">
        <f t="shared" si="774"/>
        <v>0</v>
      </c>
      <c r="AW96" s="62"/>
      <c r="AX96" s="67">
        <f t="shared" si="775"/>
        <v>0</v>
      </c>
      <c r="AY96" s="62"/>
      <c r="AZ96" s="67">
        <f t="shared" si="776"/>
        <v>0</v>
      </c>
      <c r="BA96" s="57"/>
      <c r="BB96" s="64">
        <f t="shared" si="777"/>
        <v>10.5</v>
      </c>
      <c r="BC96" s="64">
        <f t="shared" si="746"/>
        <v>1050</v>
      </c>
      <c r="BD96" s="4"/>
      <c r="BE96" s="4"/>
      <c r="BF96" s="4">
        <f t="shared" si="778"/>
        <v>0</v>
      </c>
      <c r="BG96" s="236">
        <f t="shared" si="779"/>
        <v>0</v>
      </c>
      <c r="BH96" s="239">
        <f t="shared" si="780"/>
        <v>0</v>
      </c>
      <c r="BI96" s="4">
        <v>1.25</v>
      </c>
      <c r="BJ96" s="4">
        <f t="shared" si="747"/>
        <v>125</v>
      </c>
      <c r="BK96" s="236">
        <f t="shared" si="781"/>
        <v>1.75</v>
      </c>
      <c r="BL96" s="239">
        <f t="shared" si="782"/>
        <v>175</v>
      </c>
      <c r="BM96" s="4">
        <v>0.75</v>
      </c>
      <c r="BN96" s="4">
        <f t="shared" si="748"/>
        <v>75</v>
      </c>
      <c r="BO96" s="240">
        <f t="shared" si="749"/>
        <v>0.75</v>
      </c>
      <c r="BP96" s="240">
        <f t="shared" si="750"/>
        <v>75</v>
      </c>
      <c r="BQ96" s="4">
        <v>0.25</v>
      </c>
      <c r="BR96" s="4">
        <f t="shared" si="783"/>
        <v>25</v>
      </c>
      <c r="BS96" s="236">
        <f t="shared" si="784"/>
        <v>0.25</v>
      </c>
      <c r="BT96" s="239">
        <f t="shared" si="785"/>
        <v>25</v>
      </c>
      <c r="BU96" s="4">
        <v>1</v>
      </c>
      <c r="BV96" s="4">
        <f t="shared" si="786"/>
        <v>100</v>
      </c>
      <c r="BW96" s="236">
        <f t="shared" si="807"/>
        <v>1</v>
      </c>
      <c r="BX96" s="239">
        <f t="shared" si="787"/>
        <v>100</v>
      </c>
      <c r="BY96" s="4">
        <v>1.5</v>
      </c>
      <c r="BZ96" s="4">
        <f t="shared" si="788"/>
        <v>150</v>
      </c>
      <c r="CA96" s="236">
        <f t="shared" si="789"/>
        <v>1.5</v>
      </c>
      <c r="CB96" s="239">
        <f t="shared" si="790"/>
        <v>150</v>
      </c>
      <c r="CC96" s="4">
        <v>0.25</v>
      </c>
      <c r="CD96" s="4">
        <f t="shared" si="791"/>
        <v>25</v>
      </c>
      <c r="CE96" s="236">
        <f t="shared" si="792"/>
        <v>0.25</v>
      </c>
      <c r="CF96" s="239">
        <f t="shared" si="793"/>
        <v>25</v>
      </c>
      <c r="CG96" s="4">
        <v>0.75</v>
      </c>
      <c r="CH96" s="4">
        <f t="shared" si="794"/>
        <v>75</v>
      </c>
      <c r="CI96" s="236">
        <f t="shared" si="795"/>
        <v>0.75</v>
      </c>
      <c r="CJ96" s="239">
        <f t="shared" si="796"/>
        <v>75</v>
      </c>
      <c r="CK96" s="4">
        <v>1.5</v>
      </c>
      <c r="CL96" s="4">
        <f t="shared" si="797"/>
        <v>150</v>
      </c>
      <c r="CM96" s="236">
        <f t="shared" si="798"/>
        <v>9.5</v>
      </c>
      <c r="CN96" s="239">
        <f t="shared" si="799"/>
        <v>950</v>
      </c>
      <c r="CO96" s="4">
        <v>1.25</v>
      </c>
      <c r="CP96" s="4">
        <f t="shared" si="800"/>
        <v>125</v>
      </c>
      <c r="CQ96" s="236">
        <f t="shared" si="801"/>
        <v>3.25</v>
      </c>
      <c r="CR96" s="239">
        <f t="shared" si="802"/>
        <v>325</v>
      </c>
      <c r="CS96" s="4">
        <v>4</v>
      </c>
      <c r="CT96" s="4">
        <f t="shared" si="803"/>
        <v>400</v>
      </c>
      <c r="CU96" s="236">
        <f t="shared" si="804"/>
        <v>4</v>
      </c>
      <c r="CV96" s="239">
        <f t="shared" si="805"/>
        <v>400</v>
      </c>
      <c r="CW96" s="4"/>
      <c r="CX96" s="4"/>
      <c r="CY96" s="4"/>
      <c r="CZ96" s="4"/>
      <c r="DA96" s="4">
        <f t="shared" si="751"/>
        <v>12.5</v>
      </c>
      <c r="DB96" s="4">
        <f t="shared" si="752"/>
        <v>1250</v>
      </c>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row>
    <row r="97" spans="1:196" s="5" customFormat="1">
      <c r="A97" s="60" t="s">
        <v>148</v>
      </c>
      <c r="B97" s="60" t="s">
        <v>106</v>
      </c>
      <c r="C97" s="60" t="s">
        <v>3</v>
      </c>
      <c r="D97" s="60">
        <v>100</v>
      </c>
      <c r="E97" s="6"/>
      <c r="F97" s="67">
        <f t="shared" si="753"/>
        <v>0</v>
      </c>
      <c r="G97" s="6">
        <v>1.5</v>
      </c>
      <c r="H97" s="67">
        <f t="shared" si="754"/>
        <v>150</v>
      </c>
      <c r="I97" s="6"/>
      <c r="J97" s="67">
        <f t="shared" ref="J97" si="816">SUM(I97*$D97)</f>
        <v>0</v>
      </c>
      <c r="K97" s="6"/>
      <c r="L97" s="67">
        <f t="shared" si="756"/>
        <v>0</v>
      </c>
      <c r="M97" s="6"/>
      <c r="N97" s="67">
        <f t="shared" si="757"/>
        <v>0</v>
      </c>
      <c r="O97" s="6"/>
      <c r="P97" s="67">
        <f t="shared" si="758"/>
        <v>0</v>
      </c>
      <c r="Q97" s="6"/>
      <c r="R97" s="67">
        <f t="shared" si="759"/>
        <v>0</v>
      </c>
      <c r="S97" s="6"/>
      <c r="T97" s="67">
        <f t="shared" si="760"/>
        <v>0</v>
      </c>
      <c r="U97" s="6"/>
      <c r="V97" s="67">
        <f t="shared" si="761"/>
        <v>0</v>
      </c>
      <c r="W97" s="6"/>
      <c r="X97" s="67">
        <f t="shared" si="762"/>
        <v>0</v>
      </c>
      <c r="Y97" s="6"/>
      <c r="Z97" s="67">
        <f t="shared" si="763"/>
        <v>0</v>
      </c>
      <c r="AA97" s="6"/>
      <c r="AB97" s="67">
        <f t="shared" si="764"/>
        <v>0</v>
      </c>
      <c r="AC97" s="62"/>
      <c r="AD97" s="67">
        <f t="shared" si="765"/>
        <v>0</v>
      </c>
      <c r="AE97" s="62"/>
      <c r="AF97" s="67">
        <f t="shared" si="766"/>
        <v>0</v>
      </c>
      <c r="AG97" s="62"/>
      <c r="AH97" s="67">
        <f t="shared" si="767"/>
        <v>0</v>
      </c>
      <c r="AI97" s="62"/>
      <c r="AJ97" s="67">
        <f t="shared" si="768"/>
        <v>0</v>
      </c>
      <c r="AK97" s="62"/>
      <c r="AL97" s="67">
        <f t="shared" si="769"/>
        <v>0</v>
      </c>
      <c r="AM97" s="62"/>
      <c r="AN97" s="67">
        <f t="shared" si="770"/>
        <v>0</v>
      </c>
      <c r="AO97" s="62"/>
      <c r="AP97" s="67">
        <f t="shared" si="771"/>
        <v>0</v>
      </c>
      <c r="AQ97" s="62"/>
      <c r="AR97" s="67">
        <f t="shared" si="772"/>
        <v>0</v>
      </c>
      <c r="AS97" s="62"/>
      <c r="AT97" s="67">
        <f t="shared" si="773"/>
        <v>0</v>
      </c>
      <c r="AU97" s="62"/>
      <c r="AV97" s="67">
        <f t="shared" si="774"/>
        <v>0</v>
      </c>
      <c r="AW97" s="62"/>
      <c r="AX97" s="67">
        <f t="shared" si="775"/>
        <v>0</v>
      </c>
      <c r="AY97" s="62"/>
      <c r="AZ97" s="67">
        <f t="shared" si="776"/>
        <v>0</v>
      </c>
      <c r="BA97" s="57"/>
      <c r="BB97" s="64">
        <f t="shared" si="777"/>
        <v>1.5</v>
      </c>
      <c r="BC97" s="64">
        <f t="shared" si="746"/>
        <v>150</v>
      </c>
      <c r="BD97" s="4"/>
      <c r="BE97" s="4"/>
      <c r="BF97" s="4">
        <f t="shared" si="778"/>
        <v>0</v>
      </c>
      <c r="BG97" s="236">
        <f t="shared" si="779"/>
        <v>0</v>
      </c>
      <c r="BH97" s="239">
        <f t="shared" si="780"/>
        <v>0</v>
      </c>
      <c r="BI97" s="4"/>
      <c r="BJ97" s="4">
        <f t="shared" si="747"/>
        <v>0</v>
      </c>
      <c r="BK97" s="236">
        <f t="shared" si="781"/>
        <v>1.5</v>
      </c>
      <c r="BL97" s="239">
        <f t="shared" si="782"/>
        <v>150</v>
      </c>
      <c r="BM97" s="4"/>
      <c r="BN97" s="4">
        <f t="shared" si="748"/>
        <v>0</v>
      </c>
      <c r="BO97" s="240">
        <f t="shared" si="749"/>
        <v>0</v>
      </c>
      <c r="BP97" s="240">
        <f t="shared" si="750"/>
        <v>0</v>
      </c>
      <c r="BQ97" s="4"/>
      <c r="BR97" s="4">
        <f t="shared" si="783"/>
        <v>0</v>
      </c>
      <c r="BS97" s="236">
        <f t="shared" si="784"/>
        <v>0</v>
      </c>
      <c r="BT97" s="239">
        <f t="shared" si="785"/>
        <v>0</v>
      </c>
      <c r="BU97" s="4"/>
      <c r="BV97" s="4">
        <f t="shared" si="786"/>
        <v>0</v>
      </c>
      <c r="BW97" s="236">
        <f t="shared" si="807"/>
        <v>0</v>
      </c>
      <c r="BX97" s="239">
        <f t="shared" si="787"/>
        <v>0</v>
      </c>
      <c r="BY97" s="4"/>
      <c r="BZ97" s="4">
        <f t="shared" si="788"/>
        <v>0</v>
      </c>
      <c r="CA97" s="236">
        <f t="shared" si="789"/>
        <v>0</v>
      </c>
      <c r="CB97" s="239">
        <f t="shared" si="790"/>
        <v>0</v>
      </c>
      <c r="CC97" s="4"/>
      <c r="CD97" s="4">
        <f t="shared" si="791"/>
        <v>0</v>
      </c>
      <c r="CE97" s="236">
        <f t="shared" si="792"/>
        <v>0</v>
      </c>
      <c r="CF97" s="239">
        <f t="shared" si="793"/>
        <v>0</v>
      </c>
      <c r="CG97" s="4"/>
      <c r="CH97" s="4">
        <f t="shared" si="794"/>
        <v>0</v>
      </c>
      <c r="CI97" s="236">
        <f t="shared" si="795"/>
        <v>0</v>
      </c>
      <c r="CJ97" s="239">
        <f t="shared" si="796"/>
        <v>0</v>
      </c>
      <c r="CK97" s="4"/>
      <c r="CL97" s="4">
        <f t="shared" si="797"/>
        <v>0</v>
      </c>
      <c r="CM97" s="236">
        <f t="shared" si="798"/>
        <v>0</v>
      </c>
      <c r="CN97" s="239">
        <f t="shared" si="799"/>
        <v>0</v>
      </c>
      <c r="CO97" s="4"/>
      <c r="CP97" s="4">
        <f t="shared" si="800"/>
        <v>0</v>
      </c>
      <c r="CQ97" s="236">
        <f t="shared" si="801"/>
        <v>0</v>
      </c>
      <c r="CR97" s="239">
        <f t="shared" si="802"/>
        <v>0</v>
      </c>
      <c r="CS97" s="4"/>
      <c r="CT97" s="4">
        <f t="shared" si="803"/>
        <v>0</v>
      </c>
      <c r="CU97" s="236">
        <f t="shared" si="804"/>
        <v>0</v>
      </c>
      <c r="CV97" s="239">
        <f t="shared" si="805"/>
        <v>0</v>
      </c>
      <c r="CW97" s="4"/>
      <c r="CX97" s="4"/>
      <c r="CY97" s="4"/>
      <c r="CZ97" s="4"/>
      <c r="DA97" s="4">
        <f t="shared" si="751"/>
        <v>0</v>
      </c>
      <c r="DB97" s="4">
        <f t="shared" si="752"/>
        <v>0</v>
      </c>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row>
    <row r="98" spans="1:196" s="5" customFormat="1">
      <c r="A98" s="60" t="s">
        <v>209</v>
      </c>
      <c r="B98" s="60" t="s">
        <v>120</v>
      </c>
      <c r="C98" s="60" t="s">
        <v>3</v>
      </c>
      <c r="D98" s="60">
        <v>100</v>
      </c>
      <c r="E98" s="6"/>
      <c r="F98" s="67">
        <f t="shared" si="753"/>
        <v>0</v>
      </c>
      <c r="G98" s="6"/>
      <c r="H98" s="67">
        <f t="shared" si="754"/>
        <v>0</v>
      </c>
      <c r="I98" s="6"/>
      <c r="J98" s="67">
        <f t="shared" ref="J98" si="817">SUM(I98*$D98)</f>
        <v>0</v>
      </c>
      <c r="K98" s="6"/>
      <c r="L98" s="67">
        <f t="shared" si="756"/>
        <v>0</v>
      </c>
      <c r="M98" s="6">
        <v>0.5</v>
      </c>
      <c r="N98" s="67">
        <f t="shared" si="757"/>
        <v>50</v>
      </c>
      <c r="O98" s="6"/>
      <c r="P98" s="67">
        <f t="shared" si="758"/>
        <v>0</v>
      </c>
      <c r="Q98" s="6"/>
      <c r="R98" s="67">
        <f t="shared" si="759"/>
        <v>0</v>
      </c>
      <c r="S98" s="6"/>
      <c r="T98" s="67">
        <f t="shared" si="760"/>
        <v>0</v>
      </c>
      <c r="U98" s="6"/>
      <c r="V98" s="67">
        <f t="shared" si="761"/>
        <v>0</v>
      </c>
      <c r="W98" s="6"/>
      <c r="X98" s="67">
        <f t="shared" si="762"/>
        <v>0</v>
      </c>
      <c r="Y98" s="6"/>
      <c r="Z98" s="67">
        <f t="shared" si="763"/>
        <v>0</v>
      </c>
      <c r="AA98" s="6"/>
      <c r="AB98" s="67">
        <f t="shared" si="764"/>
        <v>0</v>
      </c>
      <c r="AC98" s="62"/>
      <c r="AD98" s="67">
        <f t="shared" si="765"/>
        <v>0</v>
      </c>
      <c r="AE98" s="62"/>
      <c r="AF98" s="67">
        <f t="shared" si="766"/>
        <v>0</v>
      </c>
      <c r="AG98" s="62"/>
      <c r="AH98" s="67">
        <f t="shared" si="767"/>
        <v>0</v>
      </c>
      <c r="AI98" s="62"/>
      <c r="AJ98" s="67">
        <f t="shared" si="768"/>
        <v>0</v>
      </c>
      <c r="AK98" s="62"/>
      <c r="AL98" s="67">
        <f t="shared" si="769"/>
        <v>0</v>
      </c>
      <c r="AM98" s="62"/>
      <c r="AN98" s="67">
        <f t="shared" si="770"/>
        <v>0</v>
      </c>
      <c r="AO98" s="62"/>
      <c r="AP98" s="67">
        <f t="shared" si="771"/>
        <v>0</v>
      </c>
      <c r="AQ98" s="62"/>
      <c r="AR98" s="67">
        <f t="shared" si="772"/>
        <v>0</v>
      </c>
      <c r="AS98" s="62"/>
      <c r="AT98" s="67">
        <f t="shared" si="773"/>
        <v>0</v>
      </c>
      <c r="AU98" s="62"/>
      <c r="AV98" s="67">
        <f t="shared" si="774"/>
        <v>0</v>
      </c>
      <c r="AW98" s="62"/>
      <c r="AX98" s="67">
        <f t="shared" si="775"/>
        <v>0</v>
      </c>
      <c r="AY98" s="62"/>
      <c r="AZ98" s="67">
        <f t="shared" si="776"/>
        <v>0</v>
      </c>
      <c r="BA98" s="57"/>
      <c r="BB98" s="64">
        <f t="shared" si="777"/>
        <v>0.5</v>
      </c>
      <c r="BC98" s="64">
        <f t="shared" si="746"/>
        <v>50</v>
      </c>
      <c r="BD98" s="4"/>
      <c r="BE98" s="4"/>
      <c r="BF98" s="4">
        <f t="shared" si="778"/>
        <v>0</v>
      </c>
      <c r="BG98" s="236">
        <f t="shared" si="779"/>
        <v>0</v>
      </c>
      <c r="BH98" s="239">
        <f t="shared" si="780"/>
        <v>0</v>
      </c>
      <c r="BI98" s="4"/>
      <c r="BJ98" s="4">
        <f t="shared" si="747"/>
        <v>0</v>
      </c>
      <c r="BK98" s="236">
        <f t="shared" si="781"/>
        <v>0</v>
      </c>
      <c r="BL98" s="239">
        <f t="shared" si="782"/>
        <v>0</v>
      </c>
      <c r="BM98" s="4"/>
      <c r="BN98" s="4">
        <f t="shared" si="748"/>
        <v>0</v>
      </c>
      <c r="BO98" s="240">
        <f t="shared" si="749"/>
        <v>0</v>
      </c>
      <c r="BP98" s="240">
        <f t="shared" si="750"/>
        <v>0</v>
      </c>
      <c r="BQ98" s="4"/>
      <c r="BR98" s="4">
        <f t="shared" si="783"/>
        <v>0</v>
      </c>
      <c r="BS98" s="236">
        <f t="shared" si="784"/>
        <v>0</v>
      </c>
      <c r="BT98" s="239">
        <f t="shared" si="785"/>
        <v>0</v>
      </c>
      <c r="BU98" s="4"/>
      <c r="BV98" s="4">
        <f t="shared" si="786"/>
        <v>0</v>
      </c>
      <c r="BW98" s="236">
        <f t="shared" si="807"/>
        <v>0.5</v>
      </c>
      <c r="BX98" s="239">
        <f t="shared" si="787"/>
        <v>50</v>
      </c>
      <c r="BY98" s="4"/>
      <c r="BZ98" s="4">
        <f t="shared" si="788"/>
        <v>0</v>
      </c>
      <c r="CA98" s="236">
        <f t="shared" si="789"/>
        <v>0</v>
      </c>
      <c r="CB98" s="239">
        <f t="shared" si="790"/>
        <v>0</v>
      </c>
      <c r="CC98" s="4"/>
      <c r="CD98" s="4">
        <f t="shared" si="791"/>
        <v>0</v>
      </c>
      <c r="CE98" s="236">
        <f t="shared" si="792"/>
        <v>0</v>
      </c>
      <c r="CF98" s="239">
        <f t="shared" si="793"/>
        <v>0</v>
      </c>
      <c r="CG98" s="4"/>
      <c r="CH98" s="4">
        <f t="shared" si="794"/>
        <v>0</v>
      </c>
      <c r="CI98" s="236">
        <f t="shared" si="795"/>
        <v>0</v>
      </c>
      <c r="CJ98" s="239">
        <f t="shared" si="796"/>
        <v>0</v>
      </c>
      <c r="CK98" s="4"/>
      <c r="CL98" s="4">
        <f t="shared" si="797"/>
        <v>0</v>
      </c>
      <c r="CM98" s="236">
        <f t="shared" si="798"/>
        <v>0</v>
      </c>
      <c r="CN98" s="239">
        <f t="shared" si="799"/>
        <v>0</v>
      </c>
      <c r="CO98" s="4"/>
      <c r="CP98" s="4">
        <f t="shared" si="800"/>
        <v>0</v>
      </c>
      <c r="CQ98" s="236">
        <f t="shared" si="801"/>
        <v>0</v>
      </c>
      <c r="CR98" s="239">
        <f t="shared" si="802"/>
        <v>0</v>
      </c>
      <c r="CS98" s="4"/>
      <c r="CT98" s="4">
        <f t="shared" si="803"/>
        <v>0</v>
      </c>
      <c r="CU98" s="236">
        <f t="shared" si="804"/>
        <v>0</v>
      </c>
      <c r="CV98" s="239">
        <f t="shared" si="805"/>
        <v>0</v>
      </c>
      <c r="CW98" s="4"/>
      <c r="CX98" s="4"/>
      <c r="CY98" s="4"/>
      <c r="CZ98" s="4"/>
      <c r="DA98" s="4">
        <f t="shared" si="751"/>
        <v>0</v>
      </c>
      <c r="DB98" s="4">
        <f t="shared" si="752"/>
        <v>0</v>
      </c>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row>
    <row r="99" spans="1:196" s="5" customFormat="1">
      <c r="A99" s="60" t="s">
        <v>258</v>
      </c>
      <c r="B99" s="60" t="s">
        <v>237</v>
      </c>
      <c r="C99" s="60" t="s">
        <v>3</v>
      </c>
      <c r="D99" s="60">
        <v>100</v>
      </c>
      <c r="E99" s="6"/>
      <c r="F99" s="67">
        <f t="shared" si="753"/>
        <v>0</v>
      </c>
      <c r="G99" s="6"/>
      <c r="H99" s="67">
        <f t="shared" si="754"/>
        <v>0</v>
      </c>
      <c r="I99" s="6"/>
      <c r="J99" s="67">
        <f t="shared" ref="J99" si="818">SUM(I99*$D99)</f>
        <v>0</v>
      </c>
      <c r="K99" s="6"/>
      <c r="L99" s="67">
        <f t="shared" si="756"/>
        <v>0</v>
      </c>
      <c r="M99" s="6"/>
      <c r="N99" s="67">
        <f t="shared" si="757"/>
        <v>0</v>
      </c>
      <c r="O99" s="6"/>
      <c r="P99" s="67">
        <f t="shared" si="758"/>
        <v>0</v>
      </c>
      <c r="Q99" s="6"/>
      <c r="R99" s="67">
        <f t="shared" si="759"/>
        <v>0</v>
      </c>
      <c r="S99" s="6"/>
      <c r="T99" s="67">
        <f t="shared" si="760"/>
        <v>0</v>
      </c>
      <c r="U99" s="6"/>
      <c r="V99" s="67">
        <f t="shared" si="761"/>
        <v>0</v>
      </c>
      <c r="W99" s="6">
        <v>1.5</v>
      </c>
      <c r="X99" s="67">
        <f t="shared" si="762"/>
        <v>150</v>
      </c>
      <c r="Y99" s="6"/>
      <c r="Z99" s="67">
        <f t="shared" si="763"/>
        <v>0</v>
      </c>
      <c r="AA99" s="6"/>
      <c r="AB99" s="67">
        <f t="shared" si="764"/>
        <v>0</v>
      </c>
      <c r="AC99" s="62"/>
      <c r="AD99" s="67">
        <f t="shared" si="765"/>
        <v>0</v>
      </c>
      <c r="AE99" s="62"/>
      <c r="AF99" s="67">
        <f t="shared" si="766"/>
        <v>0</v>
      </c>
      <c r="AG99" s="62"/>
      <c r="AH99" s="67">
        <f t="shared" si="767"/>
        <v>0</v>
      </c>
      <c r="AI99" s="62"/>
      <c r="AJ99" s="67">
        <f t="shared" si="768"/>
        <v>0</v>
      </c>
      <c r="AK99" s="62"/>
      <c r="AL99" s="67">
        <f t="shared" si="769"/>
        <v>0</v>
      </c>
      <c r="AM99" s="62"/>
      <c r="AN99" s="67">
        <f t="shared" si="770"/>
        <v>0</v>
      </c>
      <c r="AO99" s="62"/>
      <c r="AP99" s="67">
        <f t="shared" si="771"/>
        <v>0</v>
      </c>
      <c r="AQ99" s="62"/>
      <c r="AR99" s="67">
        <f t="shared" si="772"/>
        <v>0</v>
      </c>
      <c r="AS99" s="62"/>
      <c r="AT99" s="67">
        <f t="shared" si="773"/>
        <v>0</v>
      </c>
      <c r="AU99" s="62"/>
      <c r="AV99" s="67">
        <f t="shared" si="774"/>
        <v>0</v>
      </c>
      <c r="AW99" s="62"/>
      <c r="AX99" s="67">
        <f t="shared" si="775"/>
        <v>0</v>
      </c>
      <c r="AY99" s="62"/>
      <c r="AZ99" s="67">
        <f t="shared" si="776"/>
        <v>0</v>
      </c>
      <c r="BA99" s="57"/>
      <c r="BB99" s="64">
        <f t="shared" si="777"/>
        <v>1.5</v>
      </c>
      <c r="BC99" s="64">
        <f t="shared" si="746"/>
        <v>150</v>
      </c>
      <c r="BD99" s="4"/>
      <c r="BE99" s="4"/>
      <c r="BF99" s="4">
        <f t="shared" si="778"/>
        <v>0</v>
      </c>
      <c r="BG99" s="236">
        <f t="shared" si="779"/>
        <v>0</v>
      </c>
      <c r="BH99" s="239">
        <f t="shared" si="780"/>
        <v>0</v>
      </c>
      <c r="BI99" s="4"/>
      <c r="BJ99" s="4">
        <f t="shared" si="747"/>
        <v>0</v>
      </c>
      <c r="BK99" s="236">
        <f t="shared" si="781"/>
        <v>0</v>
      </c>
      <c r="BL99" s="239">
        <f t="shared" si="782"/>
        <v>0</v>
      </c>
      <c r="BM99" s="4"/>
      <c r="BN99" s="4">
        <f t="shared" si="748"/>
        <v>0</v>
      </c>
      <c r="BO99" s="240">
        <f t="shared" si="749"/>
        <v>0</v>
      </c>
      <c r="BP99" s="240">
        <f t="shared" si="750"/>
        <v>0</v>
      </c>
      <c r="BQ99" s="4"/>
      <c r="BR99" s="4">
        <f t="shared" si="783"/>
        <v>0</v>
      </c>
      <c r="BS99" s="236">
        <f t="shared" si="784"/>
        <v>0</v>
      </c>
      <c r="BT99" s="239">
        <f t="shared" si="785"/>
        <v>0</v>
      </c>
      <c r="BU99" s="4"/>
      <c r="BV99" s="4">
        <f t="shared" si="786"/>
        <v>0</v>
      </c>
      <c r="BW99" s="236">
        <f t="shared" si="807"/>
        <v>0</v>
      </c>
      <c r="BX99" s="239">
        <f t="shared" si="787"/>
        <v>0</v>
      </c>
      <c r="BY99" s="4"/>
      <c r="BZ99" s="4">
        <f t="shared" si="788"/>
        <v>0</v>
      </c>
      <c r="CA99" s="236">
        <f t="shared" si="789"/>
        <v>0</v>
      </c>
      <c r="CB99" s="239">
        <f t="shared" si="790"/>
        <v>0</v>
      </c>
      <c r="CC99" s="4"/>
      <c r="CD99" s="4">
        <f t="shared" si="791"/>
        <v>0</v>
      </c>
      <c r="CE99" s="236">
        <f t="shared" si="792"/>
        <v>0</v>
      </c>
      <c r="CF99" s="239">
        <f t="shared" si="793"/>
        <v>0</v>
      </c>
      <c r="CG99" s="4"/>
      <c r="CH99" s="4">
        <f t="shared" si="794"/>
        <v>0</v>
      </c>
      <c r="CI99" s="236">
        <f t="shared" si="795"/>
        <v>0</v>
      </c>
      <c r="CJ99" s="239">
        <f t="shared" si="796"/>
        <v>0</v>
      </c>
      <c r="CK99" s="4"/>
      <c r="CL99" s="4">
        <f t="shared" si="797"/>
        <v>0</v>
      </c>
      <c r="CM99" s="236">
        <f t="shared" si="798"/>
        <v>0</v>
      </c>
      <c r="CN99" s="239">
        <f t="shared" si="799"/>
        <v>0</v>
      </c>
      <c r="CO99" s="4"/>
      <c r="CP99" s="4">
        <f t="shared" si="800"/>
        <v>0</v>
      </c>
      <c r="CQ99" s="236">
        <f t="shared" si="801"/>
        <v>1.5</v>
      </c>
      <c r="CR99" s="239">
        <f t="shared" si="802"/>
        <v>150</v>
      </c>
      <c r="CS99" s="4"/>
      <c r="CT99" s="4">
        <f t="shared" si="803"/>
        <v>0</v>
      </c>
      <c r="CU99" s="236">
        <f t="shared" si="804"/>
        <v>0</v>
      </c>
      <c r="CV99" s="239">
        <f t="shared" si="805"/>
        <v>0</v>
      </c>
      <c r="CW99" s="4"/>
      <c r="CX99" s="4"/>
      <c r="CY99" s="4"/>
      <c r="CZ99" s="4"/>
      <c r="DA99" s="4">
        <f t="shared" si="751"/>
        <v>0</v>
      </c>
      <c r="DB99" s="4">
        <f t="shared" si="752"/>
        <v>0</v>
      </c>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row>
    <row r="100" spans="1:196" s="5" customFormat="1">
      <c r="A100" s="60" t="s">
        <v>261</v>
      </c>
      <c r="B100" s="60" t="s">
        <v>262</v>
      </c>
      <c r="C100" s="60" t="s">
        <v>3</v>
      </c>
      <c r="D100" s="60">
        <v>100</v>
      </c>
      <c r="E100" s="6"/>
      <c r="F100" s="67">
        <f>SUM(E100*$D100)</f>
        <v>0</v>
      </c>
      <c r="G100" s="6"/>
      <c r="H100" s="67">
        <f>SUM(G100*$D100)</f>
        <v>0</v>
      </c>
      <c r="I100" s="6"/>
      <c r="J100" s="67">
        <f>SUM(I100*$D100)</f>
        <v>0</v>
      </c>
      <c r="K100" s="6"/>
      <c r="L100" s="67">
        <f>SUM(K100*$D100)</f>
        <v>0</v>
      </c>
      <c r="M100" s="6"/>
      <c r="N100" s="67">
        <f>SUM(M100*$D100)</f>
        <v>0</v>
      </c>
      <c r="O100" s="6"/>
      <c r="P100" s="67">
        <f>SUM(O100*$D100)</f>
        <v>0</v>
      </c>
      <c r="Q100" s="6"/>
      <c r="R100" s="67">
        <f>SUM(Q100*$D100)</f>
        <v>0</v>
      </c>
      <c r="S100" s="6"/>
      <c r="T100" s="67">
        <f>SUM(S100*$D100)</f>
        <v>0</v>
      </c>
      <c r="U100" s="6"/>
      <c r="V100" s="67">
        <f>SUM(U100*$D100)</f>
        <v>0</v>
      </c>
      <c r="W100" s="6"/>
      <c r="X100" s="67">
        <f>SUM(W100*$D100)</f>
        <v>0</v>
      </c>
      <c r="Y100" s="6">
        <v>5.5</v>
      </c>
      <c r="Z100" s="67">
        <f>SUM(Y100*$D100)</f>
        <v>550</v>
      </c>
      <c r="AA100" s="6"/>
      <c r="AB100" s="67">
        <f>SUM(AA100*$D100)</f>
        <v>0</v>
      </c>
      <c r="AC100" s="62"/>
      <c r="AD100" s="67">
        <f>SUM(AC100*$D100)</f>
        <v>0</v>
      </c>
      <c r="AE100" s="62"/>
      <c r="AF100" s="67">
        <f>SUM(AE100*$D100)</f>
        <v>0</v>
      </c>
      <c r="AG100" s="62"/>
      <c r="AH100" s="67">
        <f>SUM(AG100*$D100)</f>
        <v>0</v>
      </c>
      <c r="AI100" s="62"/>
      <c r="AJ100" s="67">
        <f>SUM(AI100*$D100)</f>
        <v>0</v>
      </c>
      <c r="AK100" s="62"/>
      <c r="AL100" s="67">
        <f>SUM(AK100*$D100)</f>
        <v>0</v>
      </c>
      <c r="AM100" s="62"/>
      <c r="AN100" s="67">
        <f>SUM(AM100*$D100)</f>
        <v>0</v>
      </c>
      <c r="AO100" s="62"/>
      <c r="AP100" s="67">
        <f>SUM(AO100*$D100)</f>
        <v>0</v>
      </c>
      <c r="AQ100" s="62"/>
      <c r="AR100" s="67">
        <f>SUM(AQ100*$D100)</f>
        <v>0</v>
      </c>
      <c r="AS100" s="62"/>
      <c r="AT100" s="67">
        <f>SUM(AS100*$D100)</f>
        <v>0</v>
      </c>
      <c r="AU100" s="62"/>
      <c r="AV100" s="67">
        <f>SUM(AU100*$D100)</f>
        <v>0</v>
      </c>
      <c r="AW100" s="62"/>
      <c r="AX100" s="67">
        <f>SUM(AW100*$D100)</f>
        <v>0</v>
      </c>
      <c r="AY100" s="62"/>
      <c r="AZ100" s="67">
        <f>SUM(AY100*$D100)</f>
        <v>0</v>
      </c>
      <c r="BA100" s="57"/>
      <c r="BB100" s="64">
        <f t="shared" si="777"/>
        <v>5.5</v>
      </c>
      <c r="BC100" s="64">
        <f t="shared" si="746"/>
        <v>550</v>
      </c>
      <c r="BD100" s="4"/>
      <c r="BE100" s="4"/>
      <c r="BF100" s="4">
        <f t="shared" si="778"/>
        <v>0</v>
      </c>
      <c r="BG100" s="236">
        <f t="shared" si="779"/>
        <v>0</v>
      </c>
      <c r="BH100" s="239">
        <f t="shared" si="780"/>
        <v>0</v>
      </c>
      <c r="BI100" s="4"/>
      <c r="BJ100" s="4">
        <f t="shared" si="747"/>
        <v>0</v>
      </c>
      <c r="BK100" s="236">
        <f t="shared" si="781"/>
        <v>0</v>
      </c>
      <c r="BL100" s="239">
        <f t="shared" si="782"/>
        <v>0</v>
      </c>
      <c r="BM100" s="4"/>
      <c r="BN100" s="4">
        <f t="shared" si="748"/>
        <v>0</v>
      </c>
      <c r="BO100" s="240">
        <f t="shared" si="749"/>
        <v>0</v>
      </c>
      <c r="BP100" s="240">
        <f t="shared" si="750"/>
        <v>0</v>
      </c>
      <c r="BQ100" s="4"/>
      <c r="BR100" s="4">
        <f t="shared" si="783"/>
        <v>0</v>
      </c>
      <c r="BS100" s="236">
        <f t="shared" si="784"/>
        <v>0</v>
      </c>
      <c r="BT100" s="239">
        <f t="shared" si="785"/>
        <v>0</v>
      </c>
      <c r="BU100" s="4"/>
      <c r="BV100" s="4">
        <f t="shared" si="786"/>
        <v>0</v>
      </c>
      <c r="BW100" s="236">
        <f t="shared" si="807"/>
        <v>0</v>
      </c>
      <c r="BX100" s="239">
        <f t="shared" si="787"/>
        <v>0</v>
      </c>
      <c r="BY100" s="4"/>
      <c r="BZ100" s="4">
        <f t="shared" si="788"/>
        <v>0</v>
      </c>
      <c r="CA100" s="236">
        <f t="shared" si="789"/>
        <v>0</v>
      </c>
      <c r="CB100" s="239">
        <f t="shared" si="790"/>
        <v>0</v>
      </c>
      <c r="CC100" s="4"/>
      <c r="CD100" s="4">
        <f t="shared" si="791"/>
        <v>0</v>
      </c>
      <c r="CE100" s="236">
        <f t="shared" si="792"/>
        <v>0</v>
      </c>
      <c r="CF100" s="239">
        <f t="shared" si="793"/>
        <v>0</v>
      </c>
      <c r="CG100" s="4"/>
      <c r="CH100" s="4">
        <f t="shared" si="794"/>
        <v>0</v>
      </c>
      <c r="CI100" s="236">
        <f t="shared" si="795"/>
        <v>0</v>
      </c>
      <c r="CJ100" s="239">
        <f t="shared" si="796"/>
        <v>0</v>
      </c>
      <c r="CK100" s="4"/>
      <c r="CL100" s="4">
        <f t="shared" si="797"/>
        <v>0</v>
      </c>
      <c r="CM100" s="236">
        <f t="shared" si="798"/>
        <v>0</v>
      </c>
      <c r="CN100" s="239">
        <f t="shared" si="799"/>
        <v>0</v>
      </c>
      <c r="CO100" s="4"/>
      <c r="CP100" s="4">
        <f t="shared" si="800"/>
        <v>0</v>
      </c>
      <c r="CQ100" s="236">
        <f t="shared" si="801"/>
        <v>0</v>
      </c>
      <c r="CR100" s="239">
        <f t="shared" si="802"/>
        <v>0</v>
      </c>
      <c r="CS100" s="4"/>
      <c r="CT100" s="4">
        <f t="shared" si="803"/>
        <v>0</v>
      </c>
      <c r="CU100" s="236">
        <f t="shared" si="804"/>
        <v>5.5</v>
      </c>
      <c r="CV100" s="239">
        <f t="shared" si="805"/>
        <v>550</v>
      </c>
      <c r="CW100" s="4"/>
      <c r="CX100" s="4"/>
      <c r="CY100" s="4"/>
      <c r="CZ100" s="4"/>
      <c r="DA100" s="4">
        <f t="shared" si="751"/>
        <v>0</v>
      </c>
      <c r="DB100" s="4">
        <f t="shared" si="752"/>
        <v>0</v>
      </c>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row>
    <row r="101" spans="1:196" s="5" customFormat="1">
      <c r="A101" s="60"/>
      <c r="B101" s="60"/>
      <c r="C101" s="60" t="s">
        <v>3</v>
      </c>
      <c r="D101" s="60">
        <v>100</v>
      </c>
      <c r="E101" s="6"/>
      <c r="F101" s="67">
        <f t="shared" si="753"/>
        <v>0</v>
      </c>
      <c r="G101" s="6"/>
      <c r="H101" s="67">
        <f t="shared" ref="H101:H116" si="819">SUM(G101*$D101)</f>
        <v>0</v>
      </c>
      <c r="I101" s="6"/>
      <c r="J101" s="67">
        <f t="shared" ref="J101" si="820">SUM(I101*$D101)</f>
        <v>0</v>
      </c>
      <c r="K101" s="6"/>
      <c r="L101" s="67">
        <f t="shared" ref="L101:L116" si="821">SUM(K101*$D101)</f>
        <v>0</v>
      </c>
      <c r="M101" s="6"/>
      <c r="N101" s="67">
        <f t="shared" ref="N101:N116" si="822">SUM(M101*$D101)</f>
        <v>0</v>
      </c>
      <c r="O101" s="6"/>
      <c r="P101" s="67">
        <f t="shared" ref="P101:P116" si="823">SUM(O101*$D101)</f>
        <v>0</v>
      </c>
      <c r="Q101" s="6"/>
      <c r="R101" s="67">
        <f t="shared" ref="R101:R116" si="824">SUM(Q101*$D101)</f>
        <v>0</v>
      </c>
      <c r="S101" s="6"/>
      <c r="T101" s="67">
        <f t="shared" ref="T101:T116" si="825">SUM(S101*$D101)</f>
        <v>0</v>
      </c>
      <c r="U101" s="6"/>
      <c r="V101" s="67">
        <f t="shared" ref="V101:V116" si="826">SUM(U101*$D101)</f>
        <v>0</v>
      </c>
      <c r="W101" s="6"/>
      <c r="X101" s="67">
        <f t="shared" ref="X101:X116" si="827">SUM(W101*$D101)</f>
        <v>0</v>
      </c>
      <c r="Y101" s="6"/>
      <c r="Z101" s="67">
        <f t="shared" ref="Z101:Z116" si="828">SUM(Y101*$D101)</f>
        <v>0</v>
      </c>
      <c r="AA101" s="6"/>
      <c r="AB101" s="67">
        <f t="shared" ref="AB101:AB116" si="829">SUM(AA101*$D101)</f>
        <v>0</v>
      </c>
      <c r="AC101" s="62"/>
      <c r="AD101" s="67">
        <f t="shared" ref="AD101:AD116" si="830">SUM(AC101*$D101)</f>
        <v>0</v>
      </c>
      <c r="AE101" s="62"/>
      <c r="AF101" s="67">
        <f t="shared" ref="AF101:AF116" si="831">SUM(AE101*$D101)</f>
        <v>0</v>
      </c>
      <c r="AG101" s="62"/>
      <c r="AH101" s="67">
        <f t="shared" ref="AH101:AH116" si="832">SUM(AG101*$D101)</f>
        <v>0</v>
      </c>
      <c r="AI101" s="62"/>
      <c r="AJ101" s="67">
        <f t="shared" ref="AJ101:AJ116" si="833">SUM(AI101*$D101)</f>
        <v>0</v>
      </c>
      <c r="AK101" s="62"/>
      <c r="AL101" s="67">
        <f t="shared" ref="AL101:AL116" si="834">SUM(AK101*$D101)</f>
        <v>0</v>
      </c>
      <c r="AM101" s="62"/>
      <c r="AN101" s="67">
        <f t="shared" ref="AN101:AN116" si="835">SUM(AM101*$D101)</f>
        <v>0</v>
      </c>
      <c r="AO101" s="62"/>
      <c r="AP101" s="67">
        <f t="shared" ref="AP101:AP116" si="836">SUM(AO101*$D101)</f>
        <v>0</v>
      </c>
      <c r="AQ101" s="62"/>
      <c r="AR101" s="67">
        <f t="shared" ref="AR101:AR116" si="837">SUM(AQ101*$D101)</f>
        <v>0</v>
      </c>
      <c r="AS101" s="62"/>
      <c r="AT101" s="67">
        <f t="shared" ref="AT101:AT116" si="838">SUM(AS101*$D101)</f>
        <v>0</v>
      </c>
      <c r="AU101" s="62"/>
      <c r="AV101" s="67">
        <f t="shared" ref="AV101:AV116" si="839">SUM(AU101*$D101)</f>
        <v>0</v>
      </c>
      <c r="AW101" s="62"/>
      <c r="AX101" s="67">
        <f t="shared" ref="AX101:AX116" si="840">SUM(AW101*$D101)</f>
        <v>0</v>
      </c>
      <c r="AY101" s="62"/>
      <c r="AZ101" s="67">
        <f t="shared" ref="AZ101:AZ116" si="841">SUM(AY101*$D101)</f>
        <v>0</v>
      </c>
      <c r="BA101" s="57"/>
      <c r="BB101" s="64">
        <f t="shared" si="777"/>
        <v>0</v>
      </c>
      <c r="BC101" s="64">
        <f t="shared" si="746"/>
        <v>0</v>
      </c>
      <c r="BD101" s="4"/>
      <c r="BE101" s="4"/>
      <c r="BF101" s="4">
        <f t="shared" si="778"/>
        <v>0</v>
      </c>
      <c r="BG101" s="236">
        <f t="shared" si="779"/>
        <v>0</v>
      </c>
      <c r="BH101" s="239">
        <f t="shared" si="780"/>
        <v>0</v>
      </c>
      <c r="BI101" s="4"/>
      <c r="BJ101" s="4">
        <f t="shared" si="747"/>
        <v>0</v>
      </c>
      <c r="BK101" s="236">
        <f t="shared" si="781"/>
        <v>0</v>
      </c>
      <c r="BL101" s="239">
        <f t="shared" si="782"/>
        <v>0</v>
      </c>
      <c r="BM101" s="4"/>
      <c r="BN101" s="4">
        <f t="shared" si="748"/>
        <v>0</v>
      </c>
      <c r="BO101" s="240">
        <f t="shared" si="749"/>
        <v>0</v>
      </c>
      <c r="BP101" s="240">
        <f t="shared" si="750"/>
        <v>0</v>
      </c>
      <c r="BQ101" s="4"/>
      <c r="BR101" s="4">
        <f t="shared" si="783"/>
        <v>0</v>
      </c>
      <c r="BS101" s="236">
        <f t="shared" si="784"/>
        <v>0</v>
      </c>
      <c r="BT101" s="239">
        <f t="shared" si="785"/>
        <v>0</v>
      </c>
      <c r="BU101" s="4"/>
      <c r="BV101" s="4">
        <f t="shared" si="786"/>
        <v>0</v>
      </c>
      <c r="BW101" s="236">
        <f t="shared" si="807"/>
        <v>0</v>
      </c>
      <c r="BX101" s="239">
        <f t="shared" si="787"/>
        <v>0</v>
      </c>
      <c r="BY101" s="4"/>
      <c r="BZ101" s="4">
        <f t="shared" si="788"/>
        <v>0</v>
      </c>
      <c r="CA101" s="236">
        <f t="shared" si="789"/>
        <v>0</v>
      </c>
      <c r="CB101" s="239">
        <f t="shared" si="790"/>
        <v>0</v>
      </c>
      <c r="CC101" s="4"/>
      <c r="CD101" s="4">
        <f t="shared" si="791"/>
        <v>0</v>
      </c>
      <c r="CE101" s="236">
        <f t="shared" si="792"/>
        <v>0</v>
      </c>
      <c r="CF101" s="239">
        <f t="shared" si="793"/>
        <v>0</v>
      </c>
      <c r="CG101" s="4"/>
      <c r="CH101" s="4">
        <f t="shared" si="794"/>
        <v>0</v>
      </c>
      <c r="CI101" s="236">
        <f t="shared" si="795"/>
        <v>0</v>
      </c>
      <c r="CJ101" s="239">
        <f t="shared" si="796"/>
        <v>0</v>
      </c>
      <c r="CK101" s="4"/>
      <c r="CL101" s="4">
        <f t="shared" si="797"/>
        <v>0</v>
      </c>
      <c r="CM101" s="236">
        <f t="shared" si="798"/>
        <v>0</v>
      </c>
      <c r="CN101" s="239">
        <f t="shared" si="799"/>
        <v>0</v>
      </c>
      <c r="CO101" s="4"/>
      <c r="CP101" s="4">
        <f t="shared" si="800"/>
        <v>0</v>
      </c>
      <c r="CQ101" s="236">
        <f t="shared" si="801"/>
        <v>0</v>
      </c>
      <c r="CR101" s="239">
        <f t="shared" si="802"/>
        <v>0</v>
      </c>
      <c r="CS101" s="4"/>
      <c r="CT101" s="4">
        <f t="shared" si="803"/>
        <v>0</v>
      </c>
      <c r="CU101" s="236">
        <f t="shared" si="804"/>
        <v>0</v>
      </c>
      <c r="CV101" s="239">
        <f t="shared" si="805"/>
        <v>0</v>
      </c>
      <c r="CW101" s="4"/>
      <c r="CX101" s="4"/>
      <c r="CY101" s="4"/>
      <c r="CZ101" s="4"/>
      <c r="DA101" s="4">
        <f t="shared" si="751"/>
        <v>0</v>
      </c>
      <c r="DB101" s="4">
        <f t="shared" si="752"/>
        <v>0</v>
      </c>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row>
    <row r="102" spans="1:196" s="5" customFormat="1">
      <c r="A102" s="60"/>
      <c r="B102" s="60"/>
      <c r="C102" s="60" t="s">
        <v>3</v>
      </c>
      <c r="D102" s="60">
        <v>100</v>
      </c>
      <c r="E102" s="6"/>
      <c r="F102" s="67">
        <f t="shared" si="753"/>
        <v>0</v>
      </c>
      <c r="G102" s="6"/>
      <c r="H102" s="67">
        <f t="shared" si="819"/>
        <v>0</v>
      </c>
      <c r="I102" s="6"/>
      <c r="J102" s="67">
        <f t="shared" ref="J102" si="842">SUM(I102*$D102)</f>
        <v>0</v>
      </c>
      <c r="K102" s="6"/>
      <c r="L102" s="67">
        <f t="shared" si="821"/>
        <v>0</v>
      </c>
      <c r="M102" s="6"/>
      <c r="N102" s="67">
        <f t="shared" si="822"/>
        <v>0</v>
      </c>
      <c r="O102" s="6"/>
      <c r="P102" s="67">
        <f t="shared" si="823"/>
        <v>0</v>
      </c>
      <c r="Q102" s="6"/>
      <c r="R102" s="67">
        <f t="shared" si="824"/>
        <v>0</v>
      </c>
      <c r="S102" s="6"/>
      <c r="T102" s="67">
        <f t="shared" si="825"/>
        <v>0</v>
      </c>
      <c r="U102" s="6"/>
      <c r="V102" s="67">
        <f t="shared" si="826"/>
        <v>0</v>
      </c>
      <c r="W102" s="6"/>
      <c r="X102" s="67">
        <f t="shared" si="827"/>
        <v>0</v>
      </c>
      <c r="Y102" s="6"/>
      <c r="Z102" s="67">
        <f t="shared" si="828"/>
        <v>0</v>
      </c>
      <c r="AA102" s="6"/>
      <c r="AB102" s="67">
        <f t="shared" si="829"/>
        <v>0</v>
      </c>
      <c r="AC102" s="62"/>
      <c r="AD102" s="67">
        <f t="shared" si="830"/>
        <v>0</v>
      </c>
      <c r="AE102" s="62"/>
      <c r="AF102" s="67">
        <f t="shared" si="831"/>
        <v>0</v>
      </c>
      <c r="AG102" s="62"/>
      <c r="AH102" s="67">
        <f t="shared" si="832"/>
        <v>0</v>
      </c>
      <c r="AI102" s="62"/>
      <c r="AJ102" s="67">
        <f t="shared" si="833"/>
        <v>0</v>
      </c>
      <c r="AK102" s="62"/>
      <c r="AL102" s="67">
        <f t="shared" si="834"/>
        <v>0</v>
      </c>
      <c r="AM102" s="62"/>
      <c r="AN102" s="67">
        <f t="shared" si="835"/>
        <v>0</v>
      </c>
      <c r="AO102" s="62"/>
      <c r="AP102" s="67">
        <f t="shared" si="836"/>
        <v>0</v>
      </c>
      <c r="AQ102" s="62"/>
      <c r="AR102" s="67">
        <f t="shared" si="837"/>
        <v>0</v>
      </c>
      <c r="AS102" s="62"/>
      <c r="AT102" s="67">
        <f t="shared" si="838"/>
        <v>0</v>
      </c>
      <c r="AU102" s="62"/>
      <c r="AV102" s="67">
        <f t="shared" si="839"/>
        <v>0</v>
      </c>
      <c r="AW102" s="62"/>
      <c r="AX102" s="67">
        <f t="shared" si="840"/>
        <v>0</v>
      </c>
      <c r="AY102" s="62"/>
      <c r="AZ102" s="67">
        <f t="shared" si="841"/>
        <v>0</v>
      </c>
      <c r="BA102" s="57"/>
      <c r="BB102" s="64">
        <f t="shared" si="777"/>
        <v>0</v>
      </c>
      <c r="BC102" s="64">
        <f t="shared" si="746"/>
        <v>0</v>
      </c>
      <c r="BD102" s="4"/>
      <c r="BE102" s="4"/>
      <c r="BF102" s="4">
        <f t="shared" si="778"/>
        <v>0</v>
      </c>
      <c r="BG102" s="236">
        <f t="shared" si="779"/>
        <v>0</v>
      </c>
      <c r="BH102" s="239">
        <f t="shared" si="780"/>
        <v>0</v>
      </c>
      <c r="BI102" s="4"/>
      <c r="BJ102" s="4">
        <f t="shared" si="747"/>
        <v>0</v>
      </c>
      <c r="BK102" s="236">
        <f t="shared" si="781"/>
        <v>0</v>
      </c>
      <c r="BL102" s="239">
        <f t="shared" si="782"/>
        <v>0</v>
      </c>
      <c r="BM102" s="4"/>
      <c r="BN102" s="4">
        <f t="shared" si="748"/>
        <v>0</v>
      </c>
      <c r="BO102" s="240">
        <f t="shared" si="749"/>
        <v>0</v>
      </c>
      <c r="BP102" s="240">
        <f t="shared" si="750"/>
        <v>0</v>
      </c>
      <c r="BQ102" s="4"/>
      <c r="BR102" s="4">
        <f t="shared" si="783"/>
        <v>0</v>
      </c>
      <c r="BS102" s="236">
        <f t="shared" si="784"/>
        <v>0</v>
      </c>
      <c r="BT102" s="239">
        <f t="shared" si="785"/>
        <v>0</v>
      </c>
      <c r="BU102" s="4"/>
      <c r="BV102" s="4">
        <f t="shared" si="786"/>
        <v>0</v>
      </c>
      <c r="BW102" s="236">
        <f t="shared" si="807"/>
        <v>0</v>
      </c>
      <c r="BX102" s="239">
        <f t="shared" si="787"/>
        <v>0</v>
      </c>
      <c r="BY102" s="4"/>
      <c r="BZ102" s="4">
        <f t="shared" si="788"/>
        <v>0</v>
      </c>
      <c r="CA102" s="236">
        <f t="shared" si="789"/>
        <v>0</v>
      </c>
      <c r="CB102" s="239">
        <f t="shared" si="790"/>
        <v>0</v>
      </c>
      <c r="CC102" s="4"/>
      <c r="CD102" s="4">
        <f t="shared" si="791"/>
        <v>0</v>
      </c>
      <c r="CE102" s="236">
        <f t="shared" si="792"/>
        <v>0</v>
      </c>
      <c r="CF102" s="239">
        <f t="shared" si="793"/>
        <v>0</v>
      </c>
      <c r="CG102" s="4"/>
      <c r="CH102" s="4">
        <f t="shared" si="794"/>
        <v>0</v>
      </c>
      <c r="CI102" s="236">
        <f t="shared" si="795"/>
        <v>0</v>
      </c>
      <c r="CJ102" s="239">
        <f t="shared" si="796"/>
        <v>0</v>
      </c>
      <c r="CK102" s="4"/>
      <c r="CL102" s="4">
        <f t="shared" si="797"/>
        <v>0</v>
      </c>
      <c r="CM102" s="236">
        <f t="shared" si="798"/>
        <v>0</v>
      </c>
      <c r="CN102" s="239">
        <f t="shared" si="799"/>
        <v>0</v>
      </c>
      <c r="CO102" s="4"/>
      <c r="CP102" s="4">
        <f t="shared" si="800"/>
        <v>0</v>
      </c>
      <c r="CQ102" s="236">
        <f t="shared" si="801"/>
        <v>0</v>
      </c>
      <c r="CR102" s="239">
        <f t="shared" si="802"/>
        <v>0</v>
      </c>
      <c r="CS102" s="4"/>
      <c r="CT102" s="4">
        <f t="shared" si="803"/>
        <v>0</v>
      </c>
      <c r="CU102" s="236">
        <f t="shared" si="804"/>
        <v>0</v>
      </c>
      <c r="CV102" s="239">
        <f t="shared" si="805"/>
        <v>0</v>
      </c>
      <c r="CW102" s="4"/>
      <c r="CX102" s="4"/>
      <c r="CY102" s="4"/>
      <c r="CZ102" s="4"/>
      <c r="DA102" s="4">
        <f t="shared" si="751"/>
        <v>0</v>
      </c>
      <c r="DB102" s="4">
        <f t="shared" si="752"/>
        <v>0</v>
      </c>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row>
    <row r="103" spans="1:196" s="5" customFormat="1">
      <c r="A103" s="60"/>
      <c r="B103" s="60"/>
      <c r="C103" s="60" t="s">
        <v>3</v>
      </c>
      <c r="D103" s="60">
        <v>100</v>
      </c>
      <c r="E103" s="6"/>
      <c r="F103" s="67">
        <f t="shared" si="753"/>
        <v>0</v>
      </c>
      <c r="G103" s="6"/>
      <c r="H103" s="67">
        <f t="shared" si="819"/>
        <v>0</v>
      </c>
      <c r="I103" s="6"/>
      <c r="J103" s="67">
        <f t="shared" ref="J103" si="843">SUM(I103*$D103)</f>
        <v>0</v>
      </c>
      <c r="K103" s="6"/>
      <c r="L103" s="67">
        <f t="shared" si="821"/>
        <v>0</v>
      </c>
      <c r="M103" s="6"/>
      <c r="N103" s="67">
        <f t="shared" si="822"/>
        <v>0</v>
      </c>
      <c r="O103" s="6"/>
      <c r="P103" s="67">
        <f t="shared" si="823"/>
        <v>0</v>
      </c>
      <c r="Q103" s="6"/>
      <c r="R103" s="67">
        <f t="shared" si="824"/>
        <v>0</v>
      </c>
      <c r="S103" s="6"/>
      <c r="T103" s="67">
        <f t="shared" si="825"/>
        <v>0</v>
      </c>
      <c r="U103" s="6"/>
      <c r="V103" s="67">
        <f t="shared" si="826"/>
        <v>0</v>
      </c>
      <c r="W103" s="6"/>
      <c r="X103" s="67">
        <f t="shared" si="827"/>
        <v>0</v>
      </c>
      <c r="Y103" s="6"/>
      <c r="Z103" s="67">
        <f t="shared" si="828"/>
        <v>0</v>
      </c>
      <c r="AA103" s="6"/>
      <c r="AB103" s="67">
        <f t="shared" si="829"/>
        <v>0</v>
      </c>
      <c r="AC103" s="62"/>
      <c r="AD103" s="67">
        <f t="shared" si="830"/>
        <v>0</v>
      </c>
      <c r="AE103" s="62"/>
      <c r="AF103" s="67">
        <f t="shared" si="831"/>
        <v>0</v>
      </c>
      <c r="AG103" s="62"/>
      <c r="AH103" s="67">
        <f t="shared" si="832"/>
        <v>0</v>
      </c>
      <c r="AI103" s="62"/>
      <c r="AJ103" s="67">
        <f t="shared" si="833"/>
        <v>0</v>
      </c>
      <c r="AK103" s="62"/>
      <c r="AL103" s="67">
        <f t="shared" si="834"/>
        <v>0</v>
      </c>
      <c r="AM103" s="62"/>
      <c r="AN103" s="67">
        <f t="shared" si="835"/>
        <v>0</v>
      </c>
      <c r="AO103" s="62"/>
      <c r="AP103" s="67">
        <f t="shared" si="836"/>
        <v>0</v>
      </c>
      <c r="AQ103" s="62"/>
      <c r="AR103" s="67">
        <f t="shared" si="837"/>
        <v>0</v>
      </c>
      <c r="AS103" s="62"/>
      <c r="AT103" s="67">
        <f t="shared" si="838"/>
        <v>0</v>
      </c>
      <c r="AU103" s="62"/>
      <c r="AV103" s="67">
        <f t="shared" si="839"/>
        <v>0</v>
      </c>
      <c r="AW103" s="62"/>
      <c r="AX103" s="67">
        <f t="shared" si="840"/>
        <v>0</v>
      </c>
      <c r="AY103" s="62"/>
      <c r="AZ103" s="67">
        <f t="shared" si="841"/>
        <v>0</v>
      </c>
      <c r="BA103" s="57"/>
      <c r="BB103" s="64">
        <f t="shared" si="777"/>
        <v>0</v>
      </c>
      <c r="BC103" s="64">
        <f t="shared" si="746"/>
        <v>0</v>
      </c>
      <c r="BD103" s="4"/>
      <c r="BE103" s="4"/>
      <c r="BF103" s="4">
        <f t="shared" si="778"/>
        <v>0</v>
      </c>
      <c r="BG103" s="236">
        <f t="shared" si="779"/>
        <v>0</v>
      </c>
      <c r="BH103" s="239">
        <f t="shared" si="780"/>
        <v>0</v>
      </c>
      <c r="BI103" s="4"/>
      <c r="BJ103" s="4">
        <f t="shared" si="747"/>
        <v>0</v>
      </c>
      <c r="BK103" s="236">
        <f t="shared" si="781"/>
        <v>0</v>
      </c>
      <c r="BL103" s="239">
        <f t="shared" si="782"/>
        <v>0</v>
      </c>
      <c r="BM103" s="4"/>
      <c r="BN103" s="4">
        <f t="shared" si="748"/>
        <v>0</v>
      </c>
      <c r="BO103" s="240">
        <f t="shared" si="749"/>
        <v>0</v>
      </c>
      <c r="BP103" s="240">
        <f t="shared" si="750"/>
        <v>0</v>
      </c>
      <c r="BQ103" s="4"/>
      <c r="BR103" s="4">
        <f t="shared" si="783"/>
        <v>0</v>
      </c>
      <c r="BS103" s="236">
        <f t="shared" si="784"/>
        <v>0</v>
      </c>
      <c r="BT103" s="239">
        <f t="shared" si="785"/>
        <v>0</v>
      </c>
      <c r="BU103" s="4"/>
      <c r="BV103" s="4">
        <f t="shared" si="786"/>
        <v>0</v>
      </c>
      <c r="BW103" s="236">
        <f t="shared" si="807"/>
        <v>0</v>
      </c>
      <c r="BX103" s="239">
        <f t="shared" si="787"/>
        <v>0</v>
      </c>
      <c r="BY103" s="4"/>
      <c r="BZ103" s="4">
        <f t="shared" si="788"/>
        <v>0</v>
      </c>
      <c r="CA103" s="236">
        <f t="shared" si="789"/>
        <v>0</v>
      </c>
      <c r="CB103" s="239">
        <f t="shared" si="790"/>
        <v>0</v>
      </c>
      <c r="CC103" s="4"/>
      <c r="CD103" s="4">
        <f t="shared" si="791"/>
        <v>0</v>
      </c>
      <c r="CE103" s="236">
        <f t="shared" si="792"/>
        <v>0</v>
      </c>
      <c r="CF103" s="239">
        <f t="shared" si="793"/>
        <v>0</v>
      </c>
      <c r="CG103" s="4"/>
      <c r="CH103" s="4">
        <f t="shared" si="794"/>
        <v>0</v>
      </c>
      <c r="CI103" s="236">
        <f t="shared" si="795"/>
        <v>0</v>
      </c>
      <c r="CJ103" s="239">
        <f t="shared" si="796"/>
        <v>0</v>
      </c>
      <c r="CK103" s="4"/>
      <c r="CL103" s="4">
        <f t="shared" si="797"/>
        <v>0</v>
      </c>
      <c r="CM103" s="236">
        <f t="shared" si="798"/>
        <v>0</v>
      </c>
      <c r="CN103" s="239">
        <f t="shared" si="799"/>
        <v>0</v>
      </c>
      <c r="CO103" s="4"/>
      <c r="CP103" s="4">
        <f t="shared" si="800"/>
        <v>0</v>
      </c>
      <c r="CQ103" s="236">
        <f t="shared" si="801"/>
        <v>0</v>
      </c>
      <c r="CR103" s="239">
        <f t="shared" si="802"/>
        <v>0</v>
      </c>
      <c r="CS103" s="4"/>
      <c r="CT103" s="4">
        <f t="shared" si="803"/>
        <v>0</v>
      </c>
      <c r="CU103" s="236">
        <f t="shared" si="804"/>
        <v>0</v>
      </c>
      <c r="CV103" s="239">
        <f t="shared" si="805"/>
        <v>0</v>
      </c>
      <c r="CW103" s="4"/>
      <c r="CX103" s="4"/>
      <c r="CY103" s="4"/>
      <c r="CZ103" s="4"/>
      <c r="DA103" s="4">
        <f t="shared" si="751"/>
        <v>0</v>
      </c>
      <c r="DB103" s="4">
        <f t="shared" si="752"/>
        <v>0</v>
      </c>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row>
    <row r="104" spans="1:196" s="5" customFormat="1">
      <c r="A104" s="60"/>
      <c r="B104" s="60"/>
      <c r="C104" s="60" t="s">
        <v>3</v>
      </c>
      <c r="D104" s="60">
        <v>100</v>
      </c>
      <c r="E104" s="6"/>
      <c r="F104" s="67">
        <f t="shared" si="753"/>
        <v>0</v>
      </c>
      <c r="G104" s="6"/>
      <c r="H104" s="67">
        <f t="shared" si="819"/>
        <v>0</v>
      </c>
      <c r="I104" s="6"/>
      <c r="J104" s="67">
        <f t="shared" ref="J104" si="844">SUM(I104*$D104)</f>
        <v>0</v>
      </c>
      <c r="K104" s="6"/>
      <c r="L104" s="67">
        <f t="shared" si="821"/>
        <v>0</v>
      </c>
      <c r="M104" s="6"/>
      <c r="N104" s="67">
        <f t="shared" si="822"/>
        <v>0</v>
      </c>
      <c r="O104" s="6"/>
      <c r="P104" s="67">
        <f t="shared" si="823"/>
        <v>0</v>
      </c>
      <c r="Q104" s="6"/>
      <c r="R104" s="67">
        <f t="shared" si="824"/>
        <v>0</v>
      </c>
      <c r="S104" s="6"/>
      <c r="T104" s="67">
        <f t="shared" si="825"/>
        <v>0</v>
      </c>
      <c r="U104" s="6"/>
      <c r="V104" s="67">
        <f t="shared" si="826"/>
        <v>0</v>
      </c>
      <c r="W104" s="6"/>
      <c r="X104" s="67">
        <f t="shared" si="827"/>
        <v>0</v>
      </c>
      <c r="Y104" s="6"/>
      <c r="Z104" s="67">
        <f t="shared" si="828"/>
        <v>0</v>
      </c>
      <c r="AA104" s="6"/>
      <c r="AB104" s="67">
        <f t="shared" si="829"/>
        <v>0</v>
      </c>
      <c r="AC104" s="62"/>
      <c r="AD104" s="67">
        <f t="shared" si="830"/>
        <v>0</v>
      </c>
      <c r="AE104" s="62"/>
      <c r="AF104" s="67">
        <f t="shared" si="831"/>
        <v>0</v>
      </c>
      <c r="AG104" s="62"/>
      <c r="AH104" s="67">
        <f t="shared" si="832"/>
        <v>0</v>
      </c>
      <c r="AI104" s="62"/>
      <c r="AJ104" s="67">
        <f t="shared" si="833"/>
        <v>0</v>
      </c>
      <c r="AK104" s="62"/>
      <c r="AL104" s="67">
        <f t="shared" si="834"/>
        <v>0</v>
      </c>
      <c r="AM104" s="62"/>
      <c r="AN104" s="67">
        <f t="shared" si="835"/>
        <v>0</v>
      </c>
      <c r="AO104" s="62"/>
      <c r="AP104" s="67">
        <f t="shared" si="836"/>
        <v>0</v>
      </c>
      <c r="AQ104" s="62"/>
      <c r="AR104" s="67">
        <f t="shared" si="837"/>
        <v>0</v>
      </c>
      <c r="AS104" s="62"/>
      <c r="AT104" s="67">
        <f t="shared" si="838"/>
        <v>0</v>
      </c>
      <c r="AU104" s="62"/>
      <c r="AV104" s="67">
        <f t="shared" si="839"/>
        <v>0</v>
      </c>
      <c r="AW104" s="62"/>
      <c r="AX104" s="67">
        <f t="shared" si="840"/>
        <v>0</v>
      </c>
      <c r="AY104" s="62"/>
      <c r="AZ104" s="67">
        <f t="shared" si="841"/>
        <v>0</v>
      </c>
      <c r="BA104" s="57"/>
      <c r="BB104" s="64">
        <f t="shared" si="777"/>
        <v>0</v>
      </c>
      <c r="BC104" s="64">
        <f t="shared" si="746"/>
        <v>0</v>
      </c>
      <c r="BD104" s="4"/>
      <c r="BE104" s="4"/>
      <c r="BF104" s="4">
        <f t="shared" si="778"/>
        <v>0</v>
      </c>
      <c r="BG104" s="236">
        <f t="shared" si="779"/>
        <v>0</v>
      </c>
      <c r="BH104" s="239">
        <f t="shared" si="780"/>
        <v>0</v>
      </c>
      <c r="BI104" s="4"/>
      <c r="BJ104" s="4">
        <f t="shared" si="747"/>
        <v>0</v>
      </c>
      <c r="BK104" s="236">
        <f t="shared" si="781"/>
        <v>0</v>
      </c>
      <c r="BL104" s="239">
        <f t="shared" si="782"/>
        <v>0</v>
      </c>
      <c r="BM104" s="4"/>
      <c r="BN104" s="4">
        <f t="shared" si="748"/>
        <v>0</v>
      </c>
      <c r="BO104" s="240">
        <f t="shared" si="749"/>
        <v>0</v>
      </c>
      <c r="BP104" s="240">
        <f t="shared" si="750"/>
        <v>0</v>
      </c>
      <c r="BQ104" s="4"/>
      <c r="BR104" s="4">
        <f t="shared" si="783"/>
        <v>0</v>
      </c>
      <c r="BS104" s="236">
        <f t="shared" si="784"/>
        <v>0</v>
      </c>
      <c r="BT104" s="239">
        <f t="shared" si="785"/>
        <v>0</v>
      </c>
      <c r="BU104" s="4"/>
      <c r="BV104" s="4">
        <f t="shared" si="786"/>
        <v>0</v>
      </c>
      <c r="BW104" s="236">
        <f t="shared" si="807"/>
        <v>0</v>
      </c>
      <c r="BX104" s="239">
        <f t="shared" si="787"/>
        <v>0</v>
      </c>
      <c r="BY104" s="4"/>
      <c r="BZ104" s="4">
        <f t="shared" si="788"/>
        <v>0</v>
      </c>
      <c r="CA104" s="236">
        <f t="shared" si="789"/>
        <v>0</v>
      </c>
      <c r="CB104" s="239">
        <f t="shared" si="790"/>
        <v>0</v>
      </c>
      <c r="CC104" s="4"/>
      <c r="CD104" s="4">
        <f t="shared" si="791"/>
        <v>0</v>
      </c>
      <c r="CE104" s="236">
        <f t="shared" si="792"/>
        <v>0</v>
      </c>
      <c r="CF104" s="239">
        <f t="shared" si="793"/>
        <v>0</v>
      </c>
      <c r="CG104" s="4"/>
      <c r="CH104" s="4">
        <f t="shared" si="794"/>
        <v>0</v>
      </c>
      <c r="CI104" s="236">
        <f t="shared" si="795"/>
        <v>0</v>
      </c>
      <c r="CJ104" s="239">
        <f t="shared" si="796"/>
        <v>0</v>
      </c>
      <c r="CK104" s="4"/>
      <c r="CL104" s="4">
        <f t="shared" si="797"/>
        <v>0</v>
      </c>
      <c r="CM104" s="236">
        <f t="shared" si="798"/>
        <v>0</v>
      </c>
      <c r="CN104" s="239">
        <f t="shared" si="799"/>
        <v>0</v>
      </c>
      <c r="CO104" s="4"/>
      <c r="CP104" s="4">
        <f t="shared" si="800"/>
        <v>0</v>
      </c>
      <c r="CQ104" s="236">
        <f t="shared" si="801"/>
        <v>0</v>
      </c>
      <c r="CR104" s="239">
        <f t="shared" si="802"/>
        <v>0</v>
      </c>
      <c r="CS104" s="4"/>
      <c r="CT104" s="4">
        <f t="shared" si="803"/>
        <v>0</v>
      </c>
      <c r="CU104" s="236">
        <f t="shared" si="804"/>
        <v>0</v>
      </c>
      <c r="CV104" s="239">
        <f t="shared" si="805"/>
        <v>0</v>
      </c>
      <c r="CW104" s="4"/>
      <c r="CX104" s="4"/>
      <c r="CY104" s="4"/>
      <c r="CZ104" s="4"/>
      <c r="DA104" s="4">
        <f t="shared" si="751"/>
        <v>0</v>
      </c>
      <c r="DB104" s="4">
        <f t="shared" si="752"/>
        <v>0</v>
      </c>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row>
    <row r="105" spans="1:196" s="5" customFormat="1">
      <c r="A105" s="60" t="s">
        <v>154</v>
      </c>
      <c r="B105" s="60" t="s">
        <v>155</v>
      </c>
      <c r="C105" s="60" t="s">
        <v>8</v>
      </c>
      <c r="D105" s="60">
        <v>75</v>
      </c>
      <c r="E105" s="6"/>
      <c r="F105" s="67">
        <f t="shared" si="753"/>
        <v>0</v>
      </c>
      <c r="G105" s="6">
        <v>0.25</v>
      </c>
      <c r="H105" s="67">
        <f t="shared" si="819"/>
        <v>18.75</v>
      </c>
      <c r="I105" s="6"/>
      <c r="J105" s="67">
        <f t="shared" ref="J105" si="845">SUM(I105*$D105)</f>
        <v>0</v>
      </c>
      <c r="K105" s="6"/>
      <c r="L105" s="67">
        <f t="shared" si="821"/>
        <v>0</v>
      </c>
      <c r="M105" s="6"/>
      <c r="N105" s="67">
        <f t="shared" si="822"/>
        <v>0</v>
      </c>
      <c r="O105" s="6"/>
      <c r="P105" s="67">
        <f t="shared" si="823"/>
        <v>0</v>
      </c>
      <c r="Q105" s="6">
        <v>0.75</v>
      </c>
      <c r="R105" s="67">
        <f t="shared" si="824"/>
        <v>56.25</v>
      </c>
      <c r="S105" s="6">
        <v>0.5</v>
      </c>
      <c r="T105" s="67">
        <f t="shared" si="825"/>
        <v>37.5</v>
      </c>
      <c r="U105" s="6"/>
      <c r="V105" s="67">
        <f t="shared" si="826"/>
        <v>0</v>
      </c>
      <c r="W105" s="6">
        <v>1.25</v>
      </c>
      <c r="X105" s="67">
        <f t="shared" si="827"/>
        <v>93.75</v>
      </c>
      <c r="Y105" s="6"/>
      <c r="Z105" s="67">
        <f t="shared" si="828"/>
        <v>0</v>
      </c>
      <c r="AA105" s="6"/>
      <c r="AB105" s="67">
        <f t="shared" si="829"/>
        <v>0</v>
      </c>
      <c r="AC105" s="62"/>
      <c r="AD105" s="67">
        <f t="shared" si="830"/>
        <v>0</v>
      </c>
      <c r="AE105" s="62"/>
      <c r="AF105" s="67">
        <f t="shared" si="831"/>
        <v>0</v>
      </c>
      <c r="AG105" s="62"/>
      <c r="AH105" s="67">
        <f t="shared" si="832"/>
        <v>0</v>
      </c>
      <c r="AI105" s="62"/>
      <c r="AJ105" s="67">
        <f t="shared" si="833"/>
        <v>0</v>
      </c>
      <c r="AK105" s="62"/>
      <c r="AL105" s="67">
        <f t="shared" si="834"/>
        <v>0</v>
      </c>
      <c r="AM105" s="62"/>
      <c r="AN105" s="67">
        <f t="shared" si="835"/>
        <v>0</v>
      </c>
      <c r="AO105" s="62"/>
      <c r="AP105" s="67">
        <f t="shared" si="836"/>
        <v>0</v>
      </c>
      <c r="AQ105" s="62"/>
      <c r="AR105" s="67">
        <f t="shared" si="837"/>
        <v>0</v>
      </c>
      <c r="AS105" s="62"/>
      <c r="AT105" s="67">
        <f t="shared" si="838"/>
        <v>0</v>
      </c>
      <c r="AU105" s="62"/>
      <c r="AV105" s="67">
        <f t="shared" si="839"/>
        <v>0</v>
      </c>
      <c r="AW105" s="62"/>
      <c r="AX105" s="67">
        <f t="shared" si="840"/>
        <v>0</v>
      </c>
      <c r="AY105" s="62"/>
      <c r="AZ105" s="67">
        <f t="shared" si="841"/>
        <v>0</v>
      </c>
      <c r="BA105" s="57"/>
      <c r="BB105" s="64">
        <f t="shared" si="777"/>
        <v>2.75</v>
      </c>
      <c r="BC105" s="64">
        <f t="shared" si="746"/>
        <v>206.25</v>
      </c>
      <c r="BD105" s="4"/>
      <c r="BE105" s="4"/>
      <c r="BF105" s="4">
        <f t="shared" si="778"/>
        <v>0</v>
      </c>
      <c r="BG105" s="236">
        <f t="shared" si="779"/>
        <v>0</v>
      </c>
      <c r="BH105" s="239">
        <f t="shared" si="780"/>
        <v>0</v>
      </c>
      <c r="BI105" s="4"/>
      <c r="BJ105" s="4">
        <f t="shared" si="747"/>
        <v>0</v>
      </c>
      <c r="BK105" s="236">
        <f t="shared" si="781"/>
        <v>0.25</v>
      </c>
      <c r="BL105" s="239">
        <f t="shared" si="782"/>
        <v>18.75</v>
      </c>
      <c r="BM105" s="4"/>
      <c r="BN105" s="4">
        <f t="shared" si="748"/>
        <v>0</v>
      </c>
      <c r="BO105" s="240">
        <f t="shared" si="749"/>
        <v>0</v>
      </c>
      <c r="BP105" s="240">
        <f t="shared" si="750"/>
        <v>0</v>
      </c>
      <c r="BQ105" s="4"/>
      <c r="BR105" s="4">
        <f t="shared" si="783"/>
        <v>0</v>
      </c>
      <c r="BS105" s="236">
        <f t="shared" si="784"/>
        <v>0</v>
      </c>
      <c r="BT105" s="239">
        <f t="shared" si="785"/>
        <v>0</v>
      </c>
      <c r="BU105" s="4"/>
      <c r="BV105" s="4">
        <f t="shared" si="786"/>
        <v>0</v>
      </c>
      <c r="BW105" s="236">
        <f t="shared" si="807"/>
        <v>0</v>
      </c>
      <c r="BX105" s="239">
        <f t="shared" si="787"/>
        <v>0</v>
      </c>
      <c r="BY105" s="4"/>
      <c r="BZ105" s="4">
        <f t="shared" si="788"/>
        <v>0</v>
      </c>
      <c r="CA105" s="236">
        <f t="shared" si="789"/>
        <v>0</v>
      </c>
      <c r="CB105" s="239">
        <f t="shared" si="790"/>
        <v>0</v>
      </c>
      <c r="CC105" s="4"/>
      <c r="CD105" s="4">
        <f t="shared" si="791"/>
        <v>0</v>
      </c>
      <c r="CE105" s="236">
        <f t="shared" si="792"/>
        <v>0.75</v>
      </c>
      <c r="CF105" s="239">
        <f t="shared" si="793"/>
        <v>56.25</v>
      </c>
      <c r="CG105" s="4"/>
      <c r="CH105" s="4">
        <f t="shared" si="794"/>
        <v>0</v>
      </c>
      <c r="CI105" s="236">
        <f t="shared" si="795"/>
        <v>0.5</v>
      </c>
      <c r="CJ105" s="239">
        <f t="shared" si="796"/>
        <v>37.5</v>
      </c>
      <c r="CK105" s="4"/>
      <c r="CL105" s="4">
        <f t="shared" si="797"/>
        <v>0</v>
      </c>
      <c r="CM105" s="236">
        <f t="shared" si="798"/>
        <v>0</v>
      </c>
      <c r="CN105" s="239">
        <f t="shared" si="799"/>
        <v>0</v>
      </c>
      <c r="CO105" s="4">
        <v>0.25</v>
      </c>
      <c r="CP105" s="4">
        <f t="shared" si="800"/>
        <v>18.75</v>
      </c>
      <c r="CQ105" s="236">
        <f t="shared" si="801"/>
        <v>1.5</v>
      </c>
      <c r="CR105" s="239">
        <f t="shared" si="802"/>
        <v>112.5</v>
      </c>
      <c r="CS105" s="4">
        <v>0.25</v>
      </c>
      <c r="CT105" s="4">
        <f t="shared" si="803"/>
        <v>18.75</v>
      </c>
      <c r="CU105" s="236">
        <f t="shared" si="804"/>
        <v>0.25</v>
      </c>
      <c r="CV105" s="239">
        <f t="shared" si="805"/>
        <v>18.75</v>
      </c>
      <c r="CW105" s="4"/>
      <c r="CX105" s="4"/>
      <c r="CY105" s="4"/>
      <c r="CZ105" s="4"/>
      <c r="DA105" s="4">
        <f t="shared" si="751"/>
        <v>0.5</v>
      </c>
      <c r="DB105" s="4">
        <f t="shared" si="752"/>
        <v>37.5</v>
      </c>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row>
    <row r="106" spans="1:196" s="5" customFormat="1">
      <c r="A106" s="60" t="s">
        <v>188</v>
      </c>
      <c r="B106" s="60" t="s">
        <v>104</v>
      </c>
      <c r="C106" s="60" t="s">
        <v>8</v>
      </c>
      <c r="D106" s="60">
        <v>75</v>
      </c>
      <c r="E106" s="6"/>
      <c r="F106" s="67">
        <f t="shared" si="753"/>
        <v>0</v>
      </c>
      <c r="G106" s="6"/>
      <c r="H106" s="67">
        <f t="shared" si="819"/>
        <v>0</v>
      </c>
      <c r="I106" s="6">
        <v>2.5</v>
      </c>
      <c r="J106" s="67">
        <f t="shared" ref="J106" si="846">SUM(I106*$D106)</f>
        <v>187.5</v>
      </c>
      <c r="K106" s="6"/>
      <c r="L106" s="67">
        <f t="shared" si="821"/>
        <v>0</v>
      </c>
      <c r="M106" s="6"/>
      <c r="N106" s="67">
        <f t="shared" si="822"/>
        <v>0</v>
      </c>
      <c r="O106" s="6"/>
      <c r="P106" s="67">
        <f t="shared" si="823"/>
        <v>0</v>
      </c>
      <c r="Q106" s="6"/>
      <c r="R106" s="67">
        <f t="shared" si="824"/>
        <v>0</v>
      </c>
      <c r="S106" s="6"/>
      <c r="T106" s="67">
        <f t="shared" si="825"/>
        <v>0</v>
      </c>
      <c r="U106" s="6">
        <v>0.75</v>
      </c>
      <c r="V106" s="67">
        <f t="shared" si="826"/>
        <v>56.25</v>
      </c>
      <c r="W106" s="6">
        <v>0.5</v>
      </c>
      <c r="X106" s="67">
        <f t="shared" si="827"/>
        <v>37.5</v>
      </c>
      <c r="Y106" s="6"/>
      <c r="Z106" s="67">
        <f t="shared" si="828"/>
        <v>0</v>
      </c>
      <c r="AA106" s="6"/>
      <c r="AB106" s="67">
        <f t="shared" si="829"/>
        <v>0</v>
      </c>
      <c r="AC106" s="62"/>
      <c r="AD106" s="67">
        <f t="shared" si="830"/>
        <v>0</v>
      </c>
      <c r="AE106" s="62"/>
      <c r="AF106" s="67">
        <f t="shared" si="831"/>
        <v>0</v>
      </c>
      <c r="AG106" s="62"/>
      <c r="AH106" s="67">
        <f t="shared" si="832"/>
        <v>0</v>
      </c>
      <c r="AI106" s="62"/>
      <c r="AJ106" s="67">
        <f t="shared" si="833"/>
        <v>0</v>
      </c>
      <c r="AK106" s="62"/>
      <c r="AL106" s="67">
        <f t="shared" si="834"/>
        <v>0</v>
      </c>
      <c r="AM106" s="62"/>
      <c r="AN106" s="67">
        <f t="shared" si="835"/>
        <v>0</v>
      </c>
      <c r="AO106" s="62"/>
      <c r="AP106" s="67">
        <f t="shared" si="836"/>
        <v>0</v>
      </c>
      <c r="AQ106" s="62"/>
      <c r="AR106" s="67">
        <f t="shared" si="837"/>
        <v>0</v>
      </c>
      <c r="AS106" s="62"/>
      <c r="AT106" s="67">
        <f t="shared" si="838"/>
        <v>0</v>
      </c>
      <c r="AU106" s="62"/>
      <c r="AV106" s="67">
        <f t="shared" si="839"/>
        <v>0</v>
      </c>
      <c r="AW106" s="62"/>
      <c r="AX106" s="67">
        <f t="shared" si="840"/>
        <v>0</v>
      </c>
      <c r="AY106" s="62"/>
      <c r="AZ106" s="67">
        <f t="shared" si="841"/>
        <v>0</v>
      </c>
      <c r="BA106" s="57"/>
      <c r="BB106" s="64">
        <f t="shared" si="777"/>
        <v>3.75</v>
      </c>
      <c r="BC106" s="64">
        <f t="shared" si="746"/>
        <v>281.25</v>
      </c>
      <c r="BD106" s="4"/>
      <c r="BE106" s="4"/>
      <c r="BF106" s="4">
        <f t="shared" si="778"/>
        <v>0</v>
      </c>
      <c r="BG106" s="236">
        <f t="shared" si="779"/>
        <v>0</v>
      </c>
      <c r="BH106" s="239">
        <f t="shared" si="780"/>
        <v>0</v>
      </c>
      <c r="BI106" s="4"/>
      <c r="BJ106" s="4">
        <f t="shared" si="747"/>
        <v>0</v>
      </c>
      <c r="BK106" s="236">
        <f t="shared" si="781"/>
        <v>0</v>
      </c>
      <c r="BL106" s="239">
        <f t="shared" si="782"/>
        <v>0</v>
      </c>
      <c r="BM106" s="4"/>
      <c r="BN106" s="4">
        <f t="shared" si="748"/>
        <v>0</v>
      </c>
      <c r="BO106" s="240">
        <f t="shared" si="749"/>
        <v>2.5</v>
      </c>
      <c r="BP106" s="240">
        <f t="shared" si="750"/>
        <v>187.5</v>
      </c>
      <c r="BQ106" s="4"/>
      <c r="BR106" s="4">
        <f t="shared" si="783"/>
        <v>0</v>
      </c>
      <c r="BS106" s="236">
        <f t="shared" si="784"/>
        <v>0</v>
      </c>
      <c r="BT106" s="239">
        <f t="shared" si="785"/>
        <v>0</v>
      </c>
      <c r="BU106" s="4"/>
      <c r="BV106" s="4">
        <f t="shared" si="786"/>
        <v>0</v>
      </c>
      <c r="BW106" s="236">
        <f t="shared" si="807"/>
        <v>0</v>
      </c>
      <c r="BX106" s="239">
        <f t="shared" si="787"/>
        <v>0</v>
      </c>
      <c r="BY106" s="4"/>
      <c r="BZ106" s="4">
        <f t="shared" si="788"/>
        <v>0</v>
      </c>
      <c r="CA106" s="236">
        <f t="shared" si="789"/>
        <v>0</v>
      </c>
      <c r="CB106" s="239">
        <f t="shared" si="790"/>
        <v>0</v>
      </c>
      <c r="CC106" s="4"/>
      <c r="CD106" s="4">
        <f t="shared" si="791"/>
        <v>0</v>
      </c>
      <c r="CE106" s="236">
        <f t="shared" si="792"/>
        <v>0</v>
      </c>
      <c r="CF106" s="239">
        <f t="shared" si="793"/>
        <v>0</v>
      </c>
      <c r="CG106" s="4"/>
      <c r="CH106" s="4">
        <f t="shared" si="794"/>
        <v>0</v>
      </c>
      <c r="CI106" s="236">
        <f t="shared" si="795"/>
        <v>0</v>
      </c>
      <c r="CJ106" s="239">
        <f t="shared" si="796"/>
        <v>0</v>
      </c>
      <c r="CK106" s="4"/>
      <c r="CL106" s="4">
        <f t="shared" si="797"/>
        <v>0</v>
      </c>
      <c r="CM106" s="236">
        <f t="shared" si="798"/>
        <v>0.75</v>
      </c>
      <c r="CN106" s="239">
        <f t="shared" si="799"/>
        <v>56.25</v>
      </c>
      <c r="CO106" s="4"/>
      <c r="CP106" s="4">
        <f t="shared" si="800"/>
        <v>0</v>
      </c>
      <c r="CQ106" s="236">
        <f t="shared" si="801"/>
        <v>0.5</v>
      </c>
      <c r="CR106" s="239">
        <f t="shared" si="802"/>
        <v>37.5</v>
      </c>
      <c r="CS106" s="4"/>
      <c r="CT106" s="4">
        <f t="shared" si="803"/>
        <v>0</v>
      </c>
      <c r="CU106" s="236">
        <f t="shared" si="804"/>
        <v>0</v>
      </c>
      <c r="CV106" s="239">
        <f t="shared" si="805"/>
        <v>0</v>
      </c>
      <c r="CW106" s="4"/>
      <c r="CX106" s="4"/>
      <c r="CY106" s="4"/>
      <c r="CZ106" s="4"/>
      <c r="DA106" s="4">
        <f t="shared" si="751"/>
        <v>0</v>
      </c>
      <c r="DB106" s="4">
        <f t="shared" si="752"/>
        <v>0</v>
      </c>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row>
    <row r="107" spans="1:196" s="5" customFormat="1">
      <c r="A107" s="60" t="s">
        <v>238</v>
      </c>
      <c r="B107" s="60" t="s">
        <v>239</v>
      </c>
      <c r="C107" s="60" t="s">
        <v>8</v>
      </c>
      <c r="D107" s="60">
        <v>75</v>
      </c>
      <c r="E107" s="6"/>
      <c r="F107" s="67">
        <f t="shared" si="753"/>
        <v>0</v>
      </c>
      <c r="G107" s="6"/>
      <c r="H107" s="67">
        <f t="shared" si="819"/>
        <v>0</v>
      </c>
      <c r="I107" s="6"/>
      <c r="J107" s="67">
        <f t="shared" ref="J107" si="847">SUM(I107*$D107)</f>
        <v>0</v>
      </c>
      <c r="K107" s="6"/>
      <c r="L107" s="67">
        <f t="shared" si="821"/>
        <v>0</v>
      </c>
      <c r="M107" s="6"/>
      <c r="N107" s="67">
        <f t="shared" si="822"/>
        <v>0</v>
      </c>
      <c r="O107" s="6"/>
      <c r="P107" s="67">
        <f t="shared" si="823"/>
        <v>0</v>
      </c>
      <c r="Q107" s="6"/>
      <c r="R107" s="67">
        <f t="shared" si="824"/>
        <v>0</v>
      </c>
      <c r="S107" s="6">
        <v>34</v>
      </c>
      <c r="T107" s="67">
        <f t="shared" si="825"/>
        <v>2550</v>
      </c>
      <c r="U107" s="6">
        <v>118</v>
      </c>
      <c r="V107" s="67">
        <f t="shared" si="826"/>
        <v>8850</v>
      </c>
      <c r="W107" s="6">
        <v>100.5</v>
      </c>
      <c r="X107" s="67">
        <f t="shared" si="827"/>
        <v>7537.5</v>
      </c>
      <c r="Y107" s="6">
        <v>104.5</v>
      </c>
      <c r="Z107" s="67">
        <f t="shared" si="828"/>
        <v>7837.5</v>
      </c>
      <c r="AA107" s="6"/>
      <c r="AB107" s="67">
        <f t="shared" si="829"/>
        <v>0</v>
      </c>
      <c r="AC107" s="62"/>
      <c r="AD107" s="67">
        <f t="shared" si="830"/>
        <v>0</v>
      </c>
      <c r="AE107" s="62"/>
      <c r="AF107" s="67">
        <f t="shared" si="831"/>
        <v>0</v>
      </c>
      <c r="AG107" s="62"/>
      <c r="AH107" s="67">
        <f t="shared" si="832"/>
        <v>0</v>
      </c>
      <c r="AI107" s="62"/>
      <c r="AJ107" s="67">
        <f t="shared" si="833"/>
        <v>0</v>
      </c>
      <c r="AK107" s="62"/>
      <c r="AL107" s="67">
        <f t="shared" si="834"/>
        <v>0</v>
      </c>
      <c r="AM107" s="62"/>
      <c r="AN107" s="67">
        <f t="shared" si="835"/>
        <v>0</v>
      </c>
      <c r="AO107" s="62"/>
      <c r="AP107" s="67">
        <f t="shared" si="836"/>
        <v>0</v>
      </c>
      <c r="AQ107" s="62"/>
      <c r="AR107" s="67">
        <f t="shared" si="837"/>
        <v>0</v>
      </c>
      <c r="AS107" s="62"/>
      <c r="AT107" s="67">
        <f t="shared" si="838"/>
        <v>0</v>
      </c>
      <c r="AU107" s="62"/>
      <c r="AV107" s="67">
        <f t="shared" si="839"/>
        <v>0</v>
      </c>
      <c r="AW107" s="62"/>
      <c r="AX107" s="67">
        <f t="shared" si="840"/>
        <v>0</v>
      </c>
      <c r="AY107" s="62"/>
      <c r="AZ107" s="67">
        <f t="shared" si="841"/>
        <v>0</v>
      </c>
      <c r="BA107" s="57"/>
      <c r="BB107" s="64">
        <f t="shared" si="777"/>
        <v>357</v>
      </c>
      <c r="BC107" s="64">
        <f t="shared" si="746"/>
        <v>26775</v>
      </c>
      <c r="BD107" s="4"/>
      <c r="BE107" s="4"/>
      <c r="BF107" s="4">
        <f t="shared" si="778"/>
        <v>0</v>
      </c>
      <c r="BG107" s="236">
        <f t="shared" si="779"/>
        <v>0</v>
      </c>
      <c r="BH107" s="239">
        <f t="shared" si="780"/>
        <v>0</v>
      </c>
      <c r="BI107" s="4"/>
      <c r="BJ107" s="4">
        <f t="shared" si="747"/>
        <v>0</v>
      </c>
      <c r="BK107" s="236">
        <f t="shared" si="781"/>
        <v>0</v>
      </c>
      <c r="BL107" s="239">
        <f t="shared" si="782"/>
        <v>0</v>
      </c>
      <c r="BM107" s="4"/>
      <c r="BN107" s="4">
        <f t="shared" si="748"/>
        <v>0</v>
      </c>
      <c r="BO107" s="240">
        <f t="shared" si="749"/>
        <v>0</v>
      </c>
      <c r="BP107" s="240">
        <f t="shared" si="750"/>
        <v>0</v>
      </c>
      <c r="BQ107" s="4"/>
      <c r="BR107" s="4">
        <f t="shared" si="783"/>
        <v>0</v>
      </c>
      <c r="BS107" s="236">
        <f t="shared" si="784"/>
        <v>0</v>
      </c>
      <c r="BT107" s="239">
        <f t="shared" si="785"/>
        <v>0</v>
      </c>
      <c r="BU107" s="4"/>
      <c r="BV107" s="4">
        <f t="shared" si="786"/>
        <v>0</v>
      </c>
      <c r="BW107" s="236">
        <f t="shared" si="807"/>
        <v>0</v>
      </c>
      <c r="BX107" s="239">
        <f t="shared" si="787"/>
        <v>0</v>
      </c>
      <c r="BY107" s="4"/>
      <c r="BZ107" s="4">
        <f t="shared" si="788"/>
        <v>0</v>
      </c>
      <c r="CA107" s="236">
        <f t="shared" si="789"/>
        <v>0</v>
      </c>
      <c r="CB107" s="239">
        <f t="shared" si="790"/>
        <v>0</v>
      </c>
      <c r="CC107" s="4"/>
      <c r="CD107" s="4">
        <f t="shared" si="791"/>
        <v>0</v>
      </c>
      <c r="CE107" s="236">
        <f t="shared" si="792"/>
        <v>0</v>
      </c>
      <c r="CF107" s="239">
        <f t="shared" si="793"/>
        <v>0</v>
      </c>
      <c r="CG107" s="4"/>
      <c r="CH107" s="4">
        <f t="shared" si="794"/>
        <v>0</v>
      </c>
      <c r="CI107" s="236">
        <f t="shared" si="795"/>
        <v>34</v>
      </c>
      <c r="CJ107" s="239">
        <f t="shared" si="796"/>
        <v>2550</v>
      </c>
      <c r="CK107" s="4"/>
      <c r="CL107" s="4">
        <f t="shared" si="797"/>
        <v>0</v>
      </c>
      <c r="CM107" s="236">
        <f t="shared" si="798"/>
        <v>118</v>
      </c>
      <c r="CN107" s="239">
        <f t="shared" si="799"/>
        <v>8850</v>
      </c>
      <c r="CO107" s="4"/>
      <c r="CP107" s="4">
        <f t="shared" si="800"/>
        <v>0</v>
      </c>
      <c r="CQ107" s="236">
        <f t="shared" si="801"/>
        <v>100.5</v>
      </c>
      <c r="CR107" s="239">
        <f t="shared" si="802"/>
        <v>7537.5</v>
      </c>
      <c r="CS107" s="4">
        <v>2.25</v>
      </c>
      <c r="CT107" s="4">
        <f t="shared" si="803"/>
        <v>168.75</v>
      </c>
      <c r="CU107" s="236">
        <f t="shared" si="804"/>
        <v>106.75</v>
      </c>
      <c r="CV107" s="239">
        <f t="shared" si="805"/>
        <v>8006.25</v>
      </c>
      <c r="CW107" s="4"/>
      <c r="CX107" s="4"/>
      <c r="CY107" s="4"/>
      <c r="CZ107" s="4"/>
      <c r="DA107" s="4">
        <f t="shared" si="751"/>
        <v>2.25</v>
      </c>
      <c r="DB107" s="4">
        <f t="shared" si="752"/>
        <v>168.75</v>
      </c>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row>
    <row r="108" spans="1:196" s="5" customFormat="1">
      <c r="A108" s="60"/>
      <c r="B108" s="60"/>
      <c r="C108" s="60" t="s">
        <v>8</v>
      </c>
      <c r="D108" s="60">
        <v>75</v>
      </c>
      <c r="E108" s="6"/>
      <c r="F108" s="67">
        <f t="shared" si="753"/>
        <v>0</v>
      </c>
      <c r="G108" s="6"/>
      <c r="H108" s="67">
        <f t="shared" si="819"/>
        <v>0</v>
      </c>
      <c r="I108" s="6"/>
      <c r="J108" s="67">
        <f t="shared" ref="J108" si="848">SUM(I108*$D108)</f>
        <v>0</v>
      </c>
      <c r="K108" s="6"/>
      <c r="L108" s="67">
        <f t="shared" si="821"/>
        <v>0</v>
      </c>
      <c r="M108" s="6"/>
      <c r="N108" s="67">
        <f t="shared" si="822"/>
        <v>0</v>
      </c>
      <c r="O108" s="6"/>
      <c r="P108" s="67">
        <f t="shared" si="823"/>
        <v>0</v>
      </c>
      <c r="Q108" s="6"/>
      <c r="R108" s="67">
        <f t="shared" si="824"/>
        <v>0</v>
      </c>
      <c r="S108" s="6"/>
      <c r="T108" s="67">
        <f t="shared" si="825"/>
        <v>0</v>
      </c>
      <c r="U108" s="6"/>
      <c r="V108" s="67">
        <f t="shared" si="826"/>
        <v>0</v>
      </c>
      <c r="W108" s="6"/>
      <c r="X108" s="67">
        <f t="shared" si="827"/>
        <v>0</v>
      </c>
      <c r="Y108" s="6"/>
      <c r="Z108" s="67">
        <f t="shared" si="828"/>
        <v>0</v>
      </c>
      <c r="AA108" s="6"/>
      <c r="AB108" s="67">
        <f t="shared" si="829"/>
        <v>0</v>
      </c>
      <c r="AC108" s="62"/>
      <c r="AD108" s="67">
        <f t="shared" si="830"/>
        <v>0</v>
      </c>
      <c r="AE108" s="62"/>
      <c r="AF108" s="67">
        <f t="shared" si="831"/>
        <v>0</v>
      </c>
      <c r="AG108" s="62"/>
      <c r="AH108" s="67">
        <f t="shared" si="832"/>
        <v>0</v>
      </c>
      <c r="AI108" s="62"/>
      <c r="AJ108" s="67">
        <f t="shared" si="833"/>
        <v>0</v>
      </c>
      <c r="AK108" s="62"/>
      <c r="AL108" s="67">
        <f t="shared" si="834"/>
        <v>0</v>
      </c>
      <c r="AM108" s="62"/>
      <c r="AN108" s="67">
        <f t="shared" si="835"/>
        <v>0</v>
      </c>
      <c r="AO108" s="62"/>
      <c r="AP108" s="67">
        <f t="shared" si="836"/>
        <v>0</v>
      </c>
      <c r="AQ108" s="62"/>
      <c r="AR108" s="67">
        <f t="shared" si="837"/>
        <v>0</v>
      </c>
      <c r="AS108" s="62"/>
      <c r="AT108" s="67">
        <f t="shared" si="838"/>
        <v>0</v>
      </c>
      <c r="AU108" s="62"/>
      <c r="AV108" s="67">
        <f t="shared" si="839"/>
        <v>0</v>
      </c>
      <c r="AW108" s="62"/>
      <c r="AX108" s="67">
        <f t="shared" si="840"/>
        <v>0</v>
      </c>
      <c r="AY108" s="62"/>
      <c r="AZ108" s="67">
        <f t="shared" si="841"/>
        <v>0</v>
      </c>
      <c r="BA108" s="57"/>
      <c r="BB108" s="64">
        <f t="shared" si="777"/>
        <v>0</v>
      </c>
      <c r="BC108" s="64">
        <f t="shared" si="746"/>
        <v>0</v>
      </c>
      <c r="BD108" s="4"/>
      <c r="BE108" s="4"/>
      <c r="BF108" s="4">
        <f t="shared" si="778"/>
        <v>0</v>
      </c>
      <c r="BG108" s="236">
        <f t="shared" si="779"/>
        <v>0</v>
      </c>
      <c r="BH108" s="239">
        <f t="shared" si="780"/>
        <v>0</v>
      </c>
      <c r="BI108" s="4"/>
      <c r="BJ108" s="4">
        <f t="shared" si="747"/>
        <v>0</v>
      </c>
      <c r="BK108" s="236">
        <f t="shared" si="781"/>
        <v>0</v>
      </c>
      <c r="BL108" s="239">
        <f t="shared" si="782"/>
        <v>0</v>
      </c>
      <c r="BM108" s="4"/>
      <c r="BN108" s="4">
        <f t="shared" si="748"/>
        <v>0</v>
      </c>
      <c r="BO108" s="240">
        <f t="shared" si="749"/>
        <v>0</v>
      </c>
      <c r="BP108" s="240">
        <f t="shared" si="750"/>
        <v>0</v>
      </c>
      <c r="BQ108" s="4"/>
      <c r="BR108" s="4">
        <f t="shared" si="783"/>
        <v>0</v>
      </c>
      <c r="BS108" s="236">
        <f t="shared" si="784"/>
        <v>0</v>
      </c>
      <c r="BT108" s="239">
        <f t="shared" si="785"/>
        <v>0</v>
      </c>
      <c r="BU108" s="4"/>
      <c r="BV108" s="4">
        <f t="shared" si="786"/>
        <v>0</v>
      </c>
      <c r="BW108" s="236">
        <f t="shared" si="807"/>
        <v>0</v>
      </c>
      <c r="BX108" s="239">
        <f t="shared" si="787"/>
        <v>0</v>
      </c>
      <c r="BY108" s="4"/>
      <c r="BZ108" s="4">
        <f t="shared" si="788"/>
        <v>0</v>
      </c>
      <c r="CA108" s="236">
        <f t="shared" si="789"/>
        <v>0</v>
      </c>
      <c r="CB108" s="239">
        <f t="shared" si="790"/>
        <v>0</v>
      </c>
      <c r="CC108" s="4"/>
      <c r="CD108" s="4">
        <f t="shared" si="791"/>
        <v>0</v>
      </c>
      <c r="CE108" s="236">
        <f t="shared" si="792"/>
        <v>0</v>
      </c>
      <c r="CF108" s="239">
        <f t="shared" si="793"/>
        <v>0</v>
      </c>
      <c r="CG108" s="4"/>
      <c r="CH108" s="4">
        <f t="shared" si="794"/>
        <v>0</v>
      </c>
      <c r="CI108" s="236">
        <f t="shared" si="795"/>
        <v>0</v>
      </c>
      <c r="CJ108" s="239">
        <f t="shared" si="796"/>
        <v>0</v>
      </c>
      <c r="CK108" s="4"/>
      <c r="CL108" s="4">
        <f t="shared" si="797"/>
        <v>0</v>
      </c>
      <c r="CM108" s="236">
        <f t="shared" si="798"/>
        <v>0</v>
      </c>
      <c r="CN108" s="239">
        <f t="shared" si="799"/>
        <v>0</v>
      </c>
      <c r="CO108" s="4"/>
      <c r="CP108" s="4">
        <f t="shared" si="800"/>
        <v>0</v>
      </c>
      <c r="CQ108" s="236">
        <f t="shared" si="801"/>
        <v>0</v>
      </c>
      <c r="CR108" s="239">
        <f t="shared" si="802"/>
        <v>0</v>
      </c>
      <c r="CS108" s="4"/>
      <c r="CT108" s="4">
        <f t="shared" si="803"/>
        <v>0</v>
      </c>
      <c r="CU108" s="236">
        <f t="shared" si="804"/>
        <v>0</v>
      </c>
      <c r="CV108" s="239">
        <f t="shared" si="805"/>
        <v>0</v>
      </c>
      <c r="CW108" s="4"/>
      <c r="CX108" s="4"/>
      <c r="CY108" s="4"/>
      <c r="CZ108" s="4"/>
      <c r="DA108" s="4">
        <f t="shared" si="751"/>
        <v>0</v>
      </c>
      <c r="DB108" s="4">
        <f t="shared" si="752"/>
        <v>0</v>
      </c>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row>
    <row r="109" spans="1:196" s="5" customFormat="1">
      <c r="A109" s="60"/>
      <c r="B109" s="60"/>
      <c r="C109" s="60" t="s">
        <v>8</v>
      </c>
      <c r="D109" s="60">
        <v>75</v>
      </c>
      <c r="E109" s="6"/>
      <c r="F109" s="67">
        <f t="shared" si="753"/>
        <v>0</v>
      </c>
      <c r="G109" s="6"/>
      <c r="H109" s="67">
        <f t="shared" si="819"/>
        <v>0</v>
      </c>
      <c r="I109" s="6"/>
      <c r="J109" s="67">
        <f t="shared" ref="J109" si="849">SUM(I109*$D109)</f>
        <v>0</v>
      </c>
      <c r="K109" s="6"/>
      <c r="L109" s="67">
        <f t="shared" si="821"/>
        <v>0</v>
      </c>
      <c r="M109" s="6"/>
      <c r="N109" s="67">
        <f t="shared" si="822"/>
        <v>0</v>
      </c>
      <c r="O109" s="6"/>
      <c r="P109" s="67">
        <f t="shared" si="823"/>
        <v>0</v>
      </c>
      <c r="Q109" s="6"/>
      <c r="R109" s="67">
        <f t="shared" si="824"/>
        <v>0</v>
      </c>
      <c r="S109" s="6"/>
      <c r="T109" s="67">
        <f t="shared" si="825"/>
        <v>0</v>
      </c>
      <c r="U109" s="6"/>
      <c r="V109" s="67">
        <f t="shared" si="826"/>
        <v>0</v>
      </c>
      <c r="W109" s="6"/>
      <c r="X109" s="67">
        <f t="shared" si="827"/>
        <v>0</v>
      </c>
      <c r="Y109" s="6"/>
      <c r="Z109" s="67">
        <f t="shared" si="828"/>
        <v>0</v>
      </c>
      <c r="AA109" s="6"/>
      <c r="AB109" s="67">
        <f t="shared" si="829"/>
        <v>0</v>
      </c>
      <c r="AC109" s="62"/>
      <c r="AD109" s="67">
        <f t="shared" si="830"/>
        <v>0</v>
      </c>
      <c r="AE109" s="62"/>
      <c r="AF109" s="67">
        <f t="shared" si="831"/>
        <v>0</v>
      </c>
      <c r="AG109" s="62"/>
      <c r="AH109" s="67">
        <f t="shared" si="832"/>
        <v>0</v>
      </c>
      <c r="AI109" s="62"/>
      <c r="AJ109" s="67">
        <f t="shared" si="833"/>
        <v>0</v>
      </c>
      <c r="AK109" s="62"/>
      <c r="AL109" s="67">
        <f t="shared" si="834"/>
        <v>0</v>
      </c>
      <c r="AM109" s="62"/>
      <c r="AN109" s="67">
        <f t="shared" si="835"/>
        <v>0</v>
      </c>
      <c r="AO109" s="62"/>
      <c r="AP109" s="67">
        <f t="shared" si="836"/>
        <v>0</v>
      </c>
      <c r="AQ109" s="62"/>
      <c r="AR109" s="67">
        <f t="shared" si="837"/>
        <v>0</v>
      </c>
      <c r="AS109" s="62"/>
      <c r="AT109" s="67">
        <f t="shared" si="838"/>
        <v>0</v>
      </c>
      <c r="AU109" s="62"/>
      <c r="AV109" s="67">
        <f t="shared" si="839"/>
        <v>0</v>
      </c>
      <c r="AW109" s="62"/>
      <c r="AX109" s="67">
        <f t="shared" si="840"/>
        <v>0</v>
      </c>
      <c r="AY109" s="62"/>
      <c r="AZ109" s="67">
        <f t="shared" si="841"/>
        <v>0</v>
      </c>
      <c r="BA109" s="57"/>
      <c r="BB109" s="64">
        <f t="shared" si="777"/>
        <v>0</v>
      </c>
      <c r="BC109" s="64">
        <f t="shared" si="746"/>
        <v>0</v>
      </c>
      <c r="BD109" s="4"/>
      <c r="BE109" s="4"/>
      <c r="BF109" s="4">
        <f t="shared" si="778"/>
        <v>0</v>
      </c>
      <c r="BG109" s="236">
        <f t="shared" si="779"/>
        <v>0</v>
      </c>
      <c r="BH109" s="239">
        <f t="shared" si="780"/>
        <v>0</v>
      </c>
      <c r="BI109" s="4"/>
      <c r="BJ109" s="4">
        <f t="shared" si="747"/>
        <v>0</v>
      </c>
      <c r="BK109" s="236">
        <f t="shared" si="781"/>
        <v>0</v>
      </c>
      <c r="BL109" s="239">
        <f t="shared" si="782"/>
        <v>0</v>
      </c>
      <c r="BM109" s="4"/>
      <c r="BN109" s="4">
        <f t="shared" si="748"/>
        <v>0</v>
      </c>
      <c r="BO109" s="240">
        <f t="shared" si="749"/>
        <v>0</v>
      </c>
      <c r="BP109" s="240">
        <f t="shared" si="750"/>
        <v>0</v>
      </c>
      <c r="BQ109" s="4"/>
      <c r="BR109" s="4">
        <f t="shared" si="783"/>
        <v>0</v>
      </c>
      <c r="BS109" s="236">
        <f t="shared" si="784"/>
        <v>0</v>
      </c>
      <c r="BT109" s="239">
        <f t="shared" si="785"/>
        <v>0</v>
      </c>
      <c r="BU109" s="4"/>
      <c r="BV109" s="4">
        <f t="shared" si="786"/>
        <v>0</v>
      </c>
      <c r="BW109" s="236">
        <f t="shared" si="807"/>
        <v>0</v>
      </c>
      <c r="BX109" s="239">
        <f t="shared" si="787"/>
        <v>0</v>
      </c>
      <c r="BY109" s="4"/>
      <c r="BZ109" s="4">
        <f t="shared" si="788"/>
        <v>0</v>
      </c>
      <c r="CA109" s="236">
        <f t="shared" si="789"/>
        <v>0</v>
      </c>
      <c r="CB109" s="239">
        <f t="shared" si="790"/>
        <v>0</v>
      </c>
      <c r="CC109" s="4"/>
      <c r="CD109" s="4">
        <f t="shared" si="791"/>
        <v>0</v>
      </c>
      <c r="CE109" s="236">
        <f t="shared" si="792"/>
        <v>0</v>
      </c>
      <c r="CF109" s="239">
        <f t="shared" si="793"/>
        <v>0</v>
      </c>
      <c r="CG109" s="4"/>
      <c r="CH109" s="4">
        <f t="shared" si="794"/>
        <v>0</v>
      </c>
      <c r="CI109" s="236">
        <f t="shared" si="795"/>
        <v>0</v>
      </c>
      <c r="CJ109" s="239">
        <f t="shared" si="796"/>
        <v>0</v>
      </c>
      <c r="CK109" s="4"/>
      <c r="CL109" s="4">
        <f t="shared" si="797"/>
        <v>0</v>
      </c>
      <c r="CM109" s="236">
        <f t="shared" si="798"/>
        <v>0</v>
      </c>
      <c r="CN109" s="239">
        <f t="shared" si="799"/>
        <v>0</v>
      </c>
      <c r="CO109" s="4"/>
      <c r="CP109" s="4">
        <f t="shared" si="800"/>
        <v>0</v>
      </c>
      <c r="CQ109" s="236">
        <f t="shared" si="801"/>
        <v>0</v>
      </c>
      <c r="CR109" s="239">
        <f t="shared" si="802"/>
        <v>0</v>
      </c>
      <c r="CS109" s="4"/>
      <c r="CT109" s="4">
        <f t="shared" si="803"/>
        <v>0</v>
      </c>
      <c r="CU109" s="236">
        <f t="shared" si="804"/>
        <v>0</v>
      </c>
      <c r="CV109" s="239">
        <f t="shared" si="805"/>
        <v>0</v>
      </c>
      <c r="CW109" s="4"/>
      <c r="CX109" s="4"/>
      <c r="CY109" s="4"/>
      <c r="CZ109" s="4"/>
      <c r="DA109" s="4">
        <f t="shared" si="751"/>
        <v>0</v>
      </c>
      <c r="DB109" s="4">
        <f t="shared" si="752"/>
        <v>0</v>
      </c>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row>
    <row r="110" spans="1:196" s="5" customFormat="1">
      <c r="A110" s="60"/>
      <c r="B110" s="60"/>
      <c r="C110" s="60" t="s">
        <v>9</v>
      </c>
      <c r="D110" s="60">
        <v>60</v>
      </c>
      <c r="E110" s="6"/>
      <c r="F110" s="67">
        <f t="shared" si="753"/>
        <v>0</v>
      </c>
      <c r="G110" s="6"/>
      <c r="H110" s="67">
        <f t="shared" si="819"/>
        <v>0</v>
      </c>
      <c r="I110" s="6"/>
      <c r="J110" s="67">
        <f t="shared" ref="J110" si="850">SUM(I110*$D110)</f>
        <v>0</v>
      </c>
      <c r="K110" s="6"/>
      <c r="L110" s="67">
        <f t="shared" si="821"/>
        <v>0</v>
      </c>
      <c r="M110" s="6"/>
      <c r="N110" s="67">
        <f t="shared" si="822"/>
        <v>0</v>
      </c>
      <c r="O110" s="6"/>
      <c r="P110" s="67">
        <f t="shared" si="823"/>
        <v>0</v>
      </c>
      <c r="Q110" s="6"/>
      <c r="R110" s="67">
        <f t="shared" si="824"/>
        <v>0</v>
      </c>
      <c r="S110" s="6"/>
      <c r="T110" s="67">
        <f t="shared" si="825"/>
        <v>0</v>
      </c>
      <c r="U110" s="6"/>
      <c r="V110" s="67">
        <f t="shared" si="826"/>
        <v>0</v>
      </c>
      <c r="W110" s="6"/>
      <c r="X110" s="67">
        <f t="shared" si="827"/>
        <v>0</v>
      </c>
      <c r="Y110" s="6"/>
      <c r="Z110" s="67">
        <f t="shared" si="828"/>
        <v>0</v>
      </c>
      <c r="AA110" s="6"/>
      <c r="AB110" s="67">
        <f t="shared" si="829"/>
        <v>0</v>
      </c>
      <c r="AC110" s="62"/>
      <c r="AD110" s="67">
        <f t="shared" si="830"/>
        <v>0</v>
      </c>
      <c r="AE110" s="62"/>
      <c r="AF110" s="67">
        <f t="shared" si="831"/>
        <v>0</v>
      </c>
      <c r="AG110" s="62"/>
      <c r="AH110" s="67">
        <f t="shared" si="832"/>
        <v>0</v>
      </c>
      <c r="AI110" s="62"/>
      <c r="AJ110" s="67">
        <f t="shared" si="833"/>
        <v>0</v>
      </c>
      <c r="AK110" s="62"/>
      <c r="AL110" s="67">
        <f t="shared" si="834"/>
        <v>0</v>
      </c>
      <c r="AM110" s="62"/>
      <c r="AN110" s="67">
        <f t="shared" si="835"/>
        <v>0</v>
      </c>
      <c r="AO110" s="62"/>
      <c r="AP110" s="67">
        <f t="shared" si="836"/>
        <v>0</v>
      </c>
      <c r="AQ110" s="62"/>
      <c r="AR110" s="67">
        <f t="shared" si="837"/>
        <v>0</v>
      </c>
      <c r="AS110" s="62"/>
      <c r="AT110" s="67">
        <f t="shared" si="838"/>
        <v>0</v>
      </c>
      <c r="AU110" s="62"/>
      <c r="AV110" s="67">
        <f t="shared" si="839"/>
        <v>0</v>
      </c>
      <c r="AW110" s="62"/>
      <c r="AX110" s="67">
        <f t="shared" si="840"/>
        <v>0</v>
      </c>
      <c r="AY110" s="62"/>
      <c r="AZ110" s="67">
        <f t="shared" si="841"/>
        <v>0</v>
      </c>
      <c r="BA110" s="57"/>
      <c r="BB110" s="64">
        <f t="shared" si="777"/>
        <v>0</v>
      </c>
      <c r="BC110" s="64">
        <f t="shared" si="746"/>
        <v>0</v>
      </c>
      <c r="BD110" s="4"/>
      <c r="BE110" s="4"/>
      <c r="BF110" s="4">
        <f t="shared" si="778"/>
        <v>0</v>
      </c>
      <c r="BG110" s="236">
        <f t="shared" si="779"/>
        <v>0</v>
      </c>
      <c r="BH110" s="239">
        <f t="shared" si="780"/>
        <v>0</v>
      </c>
      <c r="BI110" s="4"/>
      <c r="BJ110" s="4">
        <f t="shared" si="747"/>
        <v>0</v>
      </c>
      <c r="BK110" s="236">
        <f t="shared" si="781"/>
        <v>0</v>
      </c>
      <c r="BL110" s="239">
        <f t="shared" si="782"/>
        <v>0</v>
      </c>
      <c r="BM110" s="4"/>
      <c r="BN110" s="4">
        <f t="shared" si="748"/>
        <v>0</v>
      </c>
      <c r="BO110" s="240">
        <f t="shared" si="749"/>
        <v>0</v>
      </c>
      <c r="BP110" s="240">
        <f t="shared" si="750"/>
        <v>0</v>
      </c>
      <c r="BQ110" s="4"/>
      <c r="BR110" s="4">
        <f t="shared" si="783"/>
        <v>0</v>
      </c>
      <c r="BS110" s="236">
        <f t="shared" si="784"/>
        <v>0</v>
      </c>
      <c r="BT110" s="239">
        <f t="shared" si="785"/>
        <v>0</v>
      </c>
      <c r="BU110" s="4"/>
      <c r="BV110" s="4">
        <f t="shared" si="786"/>
        <v>0</v>
      </c>
      <c r="BW110" s="236">
        <f t="shared" si="807"/>
        <v>0</v>
      </c>
      <c r="BX110" s="239">
        <f t="shared" si="787"/>
        <v>0</v>
      </c>
      <c r="BY110" s="4"/>
      <c r="BZ110" s="4">
        <f t="shared" si="788"/>
        <v>0</v>
      </c>
      <c r="CA110" s="236">
        <f t="shared" si="789"/>
        <v>0</v>
      </c>
      <c r="CB110" s="239">
        <f t="shared" si="790"/>
        <v>0</v>
      </c>
      <c r="CC110" s="4"/>
      <c r="CD110" s="4">
        <f t="shared" si="791"/>
        <v>0</v>
      </c>
      <c r="CE110" s="236">
        <f t="shared" si="792"/>
        <v>0</v>
      </c>
      <c r="CF110" s="239">
        <f t="shared" si="793"/>
        <v>0</v>
      </c>
      <c r="CG110" s="4"/>
      <c r="CH110" s="4">
        <f t="shared" si="794"/>
        <v>0</v>
      </c>
      <c r="CI110" s="236">
        <f t="shared" si="795"/>
        <v>0</v>
      </c>
      <c r="CJ110" s="239">
        <f t="shared" si="796"/>
        <v>0</v>
      </c>
      <c r="CK110" s="4"/>
      <c r="CL110" s="4">
        <f t="shared" si="797"/>
        <v>0</v>
      </c>
      <c r="CM110" s="236">
        <f t="shared" si="798"/>
        <v>0</v>
      </c>
      <c r="CN110" s="239">
        <f t="shared" si="799"/>
        <v>0</v>
      </c>
      <c r="CO110" s="4"/>
      <c r="CP110" s="4">
        <f t="shared" si="800"/>
        <v>0</v>
      </c>
      <c r="CQ110" s="236">
        <f t="shared" si="801"/>
        <v>0</v>
      </c>
      <c r="CR110" s="239">
        <f t="shared" si="802"/>
        <v>0</v>
      </c>
      <c r="CS110" s="4"/>
      <c r="CT110" s="4">
        <f t="shared" si="803"/>
        <v>0</v>
      </c>
      <c r="CU110" s="236">
        <f t="shared" si="804"/>
        <v>0</v>
      </c>
      <c r="CV110" s="239">
        <f t="shared" si="805"/>
        <v>0</v>
      </c>
      <c r="CW110" s="4"/>
      <c r="CX110" s="4"/>
      <c r="CY110" s="4"/>
      <c r="CZ110" s="4"/>
      <c r="DA110" s="4">
        <f t="shared" si="751"/>
        <v>0</v>
      </c>
      <c r="DB110" s="4">
        <f t="shared" si="752"/>
        <v>0</v>
      </c>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row>
    <row r="111" spans="1:196" s="5" customFormat="1">
      <c r="A111" s="60"/>
      <c r="B111" s="60"/>
      <c r="C111" s="60" t="s">
        <v>9</v>
      </c>
      <c r="D111" s="60">
        <v>60</v>
      </c>
      <c r="E111" s="6"/>
      <c r="F111" s="67">
        <f t="shared" si="753"/>
        <v>0</v>
      </c>
      <c r="G111" s="6"/>
      <c r="H111" s="67">
        <f t="shared" si="819"/>
        <v>0</v>
      </c>
      <c r="I111" s="6"/>
      <c r="J111" s="67">
        <f t="shared" ref="J111" si="851">SUM(I111*$D111)</f>
        <v>0</v>
      </c>
      <c r="K111" s="6"/>
      <c r="L111" s="67">
        <f t="shared" si="821"/>
        <v>0</v>
      </c>
      <c r="M111" s="6"/>
      <c r="N111" s="67">
        <f t="shared" si="822"/>
        <v>0</v>
      </c>
      <c r="O111" s="6"/>
      <c r="P111" s="67">
        <f t="shared" si="823"/>
        <v>0</v>
      </c>
      <c r="Q111" s="6"/>
      <c r="R111" s="67">
        <f t="shared" si="824"/>
        <v>0</v>
      </c>
      <c r="S111" s="6"/>
      <c r="T111" s="67">
        <f t="shared" si="825"/>
        <v>0</v>
      </c>
      <c r="U111" s="6"/>
      <c r="V111" s="67">
        <f t="shared" si="826"/>
        <v>0</v>
      </c>
      <c r="W111" s="6"/>
      <c r="X111" s="67">
        <f t="shared" si="827"/>
        <v>0</v>
      </c>
      <c r="Y111" s="6"/>
      <c r="Z111" s="67">
        <f t="shared" si="828"/>
        <v>0</v>
      </c>
      <c r="AA111" s="6"/>
      <c r="AB111" s="67">
        <f t="shared" si="829"/>
        <v>0</v>
      </c>
      <c r="AC111" s="62"/>
      <c r="AD111" s="67">
        <f t="shared" si="830"/>
        <v>0</v>
      </c>
      <c r="AE111" s="62"/>
      <c r="AF111" s="67">
        <f t="shared" si="831"/>
        <v>0</v>
      </c>
      <c r="AG111" s="62"/>
      <c r="AH111" s="67">
        <f t="shared" si="832"/>
        <v>0</v>
      </c>
      <c r="AI111" s="62"/>
      <c r="AJ111" s="67">
        <f t="shared" si="833"/>
        <v>0</v>
      </c>
      <c r="AK111" s="62"/>
      <c r="AL111" s="67">
        <f t="shared" si="834"/>
        <v>0</v>
      </c>
      <c r="AM111" s="62"/>
      <c r="AN111" s="67">
        <f t="shared" si="835"/>
        <v>0</v>
      </c>
      <c r="AO111" s="62"/>
      <c r="AP111" s="67">
        <f t="shared" si="836"/>
        <v>0</v>
      </c>
      <c r="AQ111" s="62"/>
      <c r="AR111" s="67">
        <f t="shared" si="837"/>
        <v>0</v>
      </c>
      <c r="AS111" s="62"/>
      <c r="AT111" s="67">
        <f t="shared" si="838"/>
        <v>0</v>
      </c>
      <c r="AU111" s="62"/>
      <c r="AV111" s="67">
        <f t="shared" si="839"/>
        <v>0</v>
      </c>
      <c r="AW111" s="62"/>
      <c r="AX111" s="67">
        <f t="shared" si="840"/>
        <v>0</v>
      </c>
      <c r="AY111" s="62"/>
      <c r="AZ111" s="67">
        <f t="shared" si="841"/>
        <v>0</v>
      </c>
      <c r="BA111" s="57"/>
      <c r="BB111" s="64">
        <f t="shared" si="777"/>
        <v>0</v>
      </c>
      <c r="BC111" s="64">
        <f t="shared" si="746"/>
        <v>0</v>
      </c>
      <c r="BD111" s="4"/>
      <c r="BE111" s="4"/>
      <c r="BF111" s="4">
        <f t="shared" si="778"/>
        <v>0</v>
      </c>
      <c r="BG111" s="236">
        <f t="shared" si="779"/>
        <v>0</v>
      </c>
      <c r="BH111" s="239">
        <f t="shared" si="780"/>
        <v>0</v>
      </c>
      <c r="BI111" s="4"/>
      <c r="BJ111" s="4">
        <f t="shared" si="747"/>
        <v>0</v>
      </c>
      <c r="BK111" s="236">
        <f t="shared" si="781"/>
        <v>0</v>
      </c>
      <c r="BL111" s="239">
        <f t="shared" si="782"/>
        <v>0</v>
      </c>
      <c r="BM111" s="4"/>
      <c r="BN111" s="4">
        <f t="shared" si="748"/>
        <v>0</v>
      </c>
      <c r="BO111" s="240">
        <f t="shared" si="749"/>
        <v>0</v>
      </c>
      <c r="BP111" s="240">
        <f t="shared" si="750"/>
        <v>0</v>
      </c>
      <c r="BQ111" s="4"/>
      <c r="BR111" s="4">
        <f t="shared" si="783"/>
        <v>0</v>
      </c>
      <c r="BS111" s="236">
        <f t="shared" si="784"/>
        <v>0</v>
      </c>
      <c r="BT111" s="239">
        <f t="shared" si="785"/>
        <v>0</v>
      </c>
      <c r="BU111" s="4"/>
      <c r="BV111" s="4">
        <f t="shared" si="786"/>
        <v>0</v>
      </c>
      <c r="BW111" s="236">
        <f t="shared" si="807"/>
        <v>0</v>
      </c>
      <c r="BX111" s="239">
        <f t="shared" si="787"/>
        <v>0</v>
      </c>
      <c r="BY111" s="4"/>
      <c r="BZ111" s="4">
        <f t="shared" si="788"/>
        <v>0</v>
      </c>
      <c r="CA111" s="236">
        <f t="shared" si="789"/>
        <v>0</v>
      </c>
      <c r="CB111" s="239">
        <f t="shared" si="790"/>
        <v>0</v>
      </c>
      <c r="CC111" s="4"/>
      <c r="CD111" s="4">
        <f t="shared" si="791"/>
        <v>0</v>
      </c>
      <c r="CE111" s="236">
        <f t="shared" si="792"/>
        <v>0</v>
      </c>
      <c r="CF111" s="239">
        <f t="shared" si="793"/>
        <v>0</v>
      </c>
      <c r="CG111" s="4"/>
      <c r="CH111" s="4">
        <f t="shared" si="794"/>
        <v>0</v>
      </c>
      <c r="CI111" s="236">
        <f t="shared" si="795"/>
        <v>0</v>
      </c>
      <c r="CJ111" s="239">
        <f t="shared" si="796"/>
        <v>0</v>
      </c>
      <c r="CK111" s="4"/>
      <c r="CL111" s="4">
        <f t="shared" si="797"/>
        <v>0</v>
      </c>
      <c r="CM111" s="236">
        <f t="shared" si="798"/>
        <v>0</v>
      </c>
      <c r="CN111" s="239">
        <f t="shared" si="799"/>
        <v>0</v>
      </c>
      <c r="CO111" s="4"/>
      <c r="CP111" s="4">
        <f t="shared" si="800"/>
        <v>0</v>
      </c>
      <c r="CQ111" s="236">
        <f t="shared" si="801"/>
        <v>0</v>
      </c>
      <c r="CR111" s="239">
        <f t="shared" si="802"/>
        <v>0</v>
      </c>
      <c r="CS111" s="4"/>
      <c r="CT111" s="4">
        <f t="shared" si="803"/>
        <v>0</v>
      </c>
      <c r="CU111" s="236">
        <f t="shared" si="804"/>
        <v>0</v>
      </c>
      <c r="CV111" s="239">
        <f t="shared" si="805"/>
        <v>0</v>
      </c>
      <c r="CW111" s="4"/>
      <c r="CX111" s="4"/>
      <c r="CY111" s="4"/>
      <c r="CZ111" s="4"/>
      <c r="DA111" s="4">
        <f t="shared" si="751"/>
        <v>0</v>
      </c>
      <c r="DB111" s="4">
        <f t="shared" si="752"/>
        <v>0</v>
      </c>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row>
    <row r="112" spans="1:196" s="5" customFormat="1">
      <c r="A112" s="60"/>
      <c r="B112" s="60"/>
      <c r="C112" s="60" t="s">
        <v>9</v>
      </c>
      <c r="D112" s="60">
        <v>60</v>
      </c>
      <c r="E112" s="6"/>
      <c r="F112" s="67">
        <f t="shared" si="753"/>
        <v>0</v>
      </c>
      <c r="G112" s="6"/>
      <c r="H112" s="67">
        <f t="shared" si="819"/>
        <v>0</v>
      </c>
      <c r="I112" s="6"/>
      <c r="J112" s="67">
        <f t="shared" ref="J112" si="852">SUM(I112*$D112)</f>
        <v>0</v>
      </c>
      <c r="K112" s="6"/>
      <c r="L112" s="67">
        <f t="shared" si="821"/>
        <v>0</v>
      </c>
      <c r="M112" s="6"/>
      <c r="N112" s="67">
        <f t="shared" si="822"/>
        <v>0</v>
      </c>
      <c r="O112" s="6"/>
      <c r="P112" s="67">
        <f t="shared" si="823"/>
        <v>0</v>
      </c>
      <c r="Q112" s="6"/>
      <c r="R112" s="67">
        <f t="shared" si="824"/>
        <v>0</v>
      </c>
      <c r="S112" s="6"/>
      <c r="T112" s="67">
        <f t="shared" si="825"/>
        <v>0</v>
      </c>
      <c r="U112" s="6"/>
      <c r="V112" s="67">
        <f t="shared" si="826"/>
        <v>0</v>
      </c>
      <c r="W112" s="6"/>
      <c r="X112" s="67">
        <f t="shared" si="827"/>
        <v>0</v>
      </c>
      <c r="Y112" s="6"/>
      <c r="Z112" s="67">
        <f t="shared" si="828"/>
        <v>0</v>
      </c>
      <c r="AA112" s="6"/>
      <c r="AB112" s="67">
        <f t="shared" si="829"/>
        <v>0</v>
      </c>
      <c r="AC112" s="62"/>
      <c r="AD112" s="67">
        <f t="shared" si="830"/>
        <v>0</v>
      </c>
      <c r="AE112" s="62"/>
      <c r="AF112" s="67">
        <f t="shared" si="831"/>
        <v>0</v>
      </c>
      <c r="AG112" s="62"/>
      <c r="AH112" s="67">
        <f t="shared" si="832"/>
        <v>0</v>
      </c>
      <c r="AI112" s="62"/>
      <c r="AJ112" s="67">
        <f t="shared" si="833"/>
        <v>0</v>
      </c>
      <c r="AK112" s="62"/>
      <c r="AL112" s="67">
        <f t="shared" si="834"/>
        <v>0</v>
      </c>
      <c r="AM112" s="62"/>
      <c r="AN112" s="67">
        <f t="shared" si="835"/>
        <v>0</v>
      </c>
      <c r="AO112" s="62"/>
      <c r="AP112" s="67">
        <f t="shared" si="836"/>
        <v>0</v>
      </c>
      <c r="AQ112" s="62"/>
      <c r="AR112" s="67">
        <f t="shared" si="837"/>
        <v>0</v>
      </c>
      <c r="AS112" s="62"/>
      <c r="AT112" s="67">
        <f t="shared" si="838"/>
        <v>0</v>
      </c>
      <c r="AU112" s="62"/>
      <c r="AV112" s="67">
        <f t="shared" si="839"/>
        <v>0</v>
      </c>
      <c r="AW112" s="62"/>
      <c r="AX112" s="67">
        <f t="shared" si="840"/>
        <v>0</v>
      </c>
      <c r="AY112" s="62"/>
      <c r="AZ112" s="67">
        <f t="shared" si="841"/>
        <v>0</v>
      </c>
      <c r="BA112" s="57"/>
      <c r="BB112" s="64">
        <f t="shared" si="777"/>
        <v>0</v>
      </c>
      <c r="BC112" s="64">
        <f t="shared" si="746"/>
        <v>0</v>
      </c>
      <c r="BD112" s="4"/>
      <c r="BE112" s="4"/>
      <c r="BF112" s="4">
        <f t="shared" si="778"/>
        <v>0</v>
      </c>
      <c r="BG112" s="236">
        <f t="shared" si="779"/>
        <v>0</v>
      </c>
      <c r="BH112" s="239">
        <f t="shared" si="780"/>
        <v>0</v>
      </c>
      <c r="BI112" s="4"/>
      <c r="BJ112" s="4">
        <f t="shared" si="747"/>
        <v>0</v>
      </c>
      <c r="BK112" s="236">
        <f t="shared" si="781"/>
        <v>0</v>
      </c>
      <c r="BL112" s="239">
        <f t="shared" si="782"/>
        <v>0</v>
      </c>
      <c r="BM112" s="4"/>
      <c r="BN112" s="4">
        <f t="shared" si="748"/>
        <v>0</v>
      </c>
      <c r="BO112" s="240">
        <f t="shared" si="749"/>
        <v>0</v>
      </c>
      <c r="BP112" s="240">
        <f t="shared" si="750"/>
        <v>0</v>
      </c>
      <c r="BQ112" s="4"/>
      <c r="BR112" s="4">
        <f t="shared" si="783"/>
        <v>0</v>
      </c>
      <c r="BS112" s="236">
        <f t="shared" si="784"/>
        <v>0</v>
      </c>
      <c r="BT112" s="239">
        <f t="shared" si="785"/>
        <v>0</v>
      </c>
      <c r="BU112" s="4"/>
      <c r="BV112" s="4">
        <f t="shared" si="786"/>
        <v>0</v>
      </c>
      <c r="BW112" s="236">
        <f t="shared" si="807"/>
        <v>0</v>
      </c>
      <c r="BX112" s="239">
        <f t="shared" si="787"/>
        <v>0</v>
      </c>
      <c r="BY112" s="4"/>
      <c r="BZ112" s="4">
        <f t="shared" si="788"/>
        <v>0</v>
      </c>
      <c r="CA112" s="236">
        <f t="shared" si="789"/>
        <v>0</v>
      </c>
      <c r="CB112" s="239">
        <f t="shared" si="790"/>
        <v>0</v>
      </c>
      <c r="CC112" s="4"/>
      <c r="CD112" s="4">
        <f t="shared" si="791"/>
        <v>0</v>
      </c>
      <c r="CE112" s="236">
        <f t="shared" si="792"/>
        <v>0</v>
      </c>
      <c r="CF112" s="239">
        <f t="shared" si="793"/>
        <v>0</v>
      </c>
      <c r="CG112" s="4"/>
      <c r="CH112" s="4">
        <f t="shared" si="794"/>
        <v>0</v>
      </c>
      <c r="CI112" s="236">
        <f t="shared" si="795"/>
        <v>0</v>
      </c>
      <c r="CJ112" s="239">
        <f t="shared" si="796"/>
        <v>0</v>
      </c>
      <c r="CK112" s="4"/>
      <c r="CL112" s="4">
        <f t="shared" si="797"/>
        <v>0</v>
      </c>
      <c r="CM112" s="236">
        <f t="shared" si="798"/>
        <v>0</v>
      </c>
      <c r="CN112" s="239">
        <f t="shared" si="799"/>
        <v>0</v>
      </c>
      <c r="CO112" s="4"/>
      <c r="CP112" s="4">
        <f t="shared" si="800"/>
        <v>0</v>
      </c>
      <c r="CQ112" s="236">
        <f t="shared" si="801"/>
        <v>0</v>
      </c>
      <c r="CR112" s="239">
        <f t="shared" si="802"/>
        <v>0</v>
      </c>
      <c r="CS112" s="4"/>
      <c r="CT112" s="4">
        <f t="shared" si="803"/>
        <v>0</v>
      </c>
      <c r="CU112" s="236">
        <f t="shared" si="804"/>
        <v>0</v>
      </c>
      <c r="CV112" s="239">
        <f t="shared" si="805"/>
        <v>0</v>
      </c>
      <c r="CW112" s="4"/>
      <c r="CX112" s="4"/>
      <c r="CY112" s="4"/>
      <c r="CZ112" s="4"/>
      <c r="DA112" s="4">
        <f t="shared" si="751"/>
        <v>0</v>
      </c>
      <c r="DB112" s="4">
        <f t="shared" si="752"/>
        <v>0</v>
      </c>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row>
    <row r="113" spans="1:196" s="5" customFormat="1">
      <c r="A113" s="60" t="s">
        <v>210</v>
      </c>
      <c r="B113" s="60" t="s">
        <v>211</v>
      </c>
      <c r="C113" s="60" t="s">
        <v>10</v>
      </c>
      <c r="D113" s="60">
        <v>35</v>
      </c>
      <c r="E113" s="6"/>
      <c r="F113" s="67">
        <f t="shared" si="753"/>
        <v>0</v>
      </c>
      <c r="G113" s="6"/>
      <c r="H113" s="67">
        <f t="shared" si="819"/>
        <v>0</v>
      </c>
      <c r="I113" s="6"/>
      <c r="J113" s="67">
        <f t="shared" ref="J113" si="853">SUM(I113*$D113)</f>
        <v>0</v>
      </c>
      <c r="K113" s="6"/>
      <c r="L113" s="67">
        <f t="shared" si="821"/>
        <v>0</v>
      </c>
      <c r="M113" s="6">
        <v>41</v>
      </c>
      <c r="N113" s="67">
        <f t="shared" si="822"/>
        <v>1435</v>
      </c>
      <c r="O113" s="6">
        <v>34.75</v>
      </c>
      <c r="P113" s="67">
        <f t="shared" si="823"/>
        <v>1216.25</v>
      </c>
      <c r="Q113" s="6">
        <v>16.75</v>
      </c>
      <c r="R113" s="67">
        <f t="shared" si="824"/>
        <v>586.25</v>
      </c>
      <c r="S113" s="6">
        <v>20.5</v>
      </c>
      <c r="T113" s="67">
        <f t="shared" si="825"/>
        <v>717.5</v>
      </c>
      <c r="U113" s="6">
        <v>50.25</v>
      </c>
      <c r="V113" s="67">
        <f t="shared" si="826"/>
        <v>1758.75</v>
      </c>
      <c r="W113" s="6">
        <v>115.25</v>
      </c>
      <c r="X113" s="67">
        <f t="shared" si="827"/>
        <v>4033.75</v>
      </c>
      <c r="Y113" s="6">
        <v>82</v>
      </c>
      <c r="Z113" s="67">
        <f t="shared" si="828"/>
        <v>2870</v>
      </c>
      <c r="AA113" s="6"/>
      <c r="AB113" s="67">
        <f t="shared" si="829"/>
        <v>0</v>
      </c>
      <c r="AC113" s="62"/>
      <c r="AD113" s="67">
        <f t="shared" si="830"/>
        <v>0</v>
      </c>
      <c r="AE113" s="62"/>
      <c r="AF113" s="67">
        <f t="shared" si="831"/>
        <v>0</v>
      </c>
      <c r="AG113" s="62"/>
      <c r="AH113" s="67">
        <f t="shared" si="832"/>
        <v>0</v>
      </c>
      <c r="AI113" s="62"/>
      <c r="AJ113" s="67">
        <f t="shared" si="833"/>
        <v>0</v>
      </c>
      <c r="AK113" s="62"/>
      <c r="AL113" s="67">
        <f t="shared" si="834"/>
        <v>0</v>
      </c>
      <c r="AM113" s="62"/>
      <c r="AN113" s="67">
        <f t="shared" si="835"/>
        <v>0</v>
      </c>
      <c r="AO113" s="62"/>
      <c r="AP113" s="67">
        <f t="shared" si="836"/>
        <v>0</v>
      </c>
      <c r="AQ113" s="62"/>
      <c r="AR113" s="67">
        <f t="shared" si="837"/>
        <v>0</v>
      </c>
      <c r="AS113" s="62"/>
      <c r="AT113" s="67">
        <f t="shared" si="838"/>
        <v>0</v>
      </c>
      <c r="AU113" s="62"/>
      <c r="AV113" s="67">
        <f t="shared" si="839"/>
        <v>0</v>
      </c>
      <c r="AW113" s="62"/>
      <c r="AX113" s="67">
        <f t="shared" si="840"/>
        <v>0</v>
      </c>
      <c r="AY113" s="62"/>
      <c r="AZ113" s="67">
        <f t="shared" si="841"/>
        <v>0</v>
      </c>
      <c r="BA113" s="57"/>
      <c r="BB113" s="64">
        <f t="shared" si="777"/>
        <v>360.5</v>
      </c>
      <c r="BC113" s="64">
        <f t="shared" si="746"/>
        <v>12617.5</v>
      </c>
      <c r="BD113" s="4"/>
      <c r="BE113" s="4"/>
      <c r="BF113" s="4">
        <f t="shared" si="778"/>
        <v>0</v>
      </c>
      <c r="BG113" s="236">
        <f t="shared" si="779"/>
        <v>0</v>
      </c>
      <c r="BH113" s="239">
        <f t="shared" si="780"/>
        <v>0</v>
      </c>
      <c r="BI113" s="4"/>
      <c r="BJ113" s="4">
        <f t="shared" si="747"/>
        <v>0</v>
      </c>
      <c r="BK113" s="236">
        <f t="shared" si="781"/>
        <v>0</v>
      </c>
      <c r="BL113" s="239">
        <f t="shared" si="782"/>
        <v>0</v>
      </c>
      <c r="BM113" s="4"/>
      <c r="BN113" s="4">
        <f t="shared" si="748"/>
        <v>0</v>
      </c>
      <c r="BO113" s="240">
        <f t="shared" si="749"/>
        <v>0</v>
      </c>
      <c r="BP113" s="240">
        <f t="shared" si="750"/>
        <v>0</v>
      </c>
      <c r="BQ113" s="4"/>
      <c r="BR113" s="4">
        <f t="shared" si="783"/>
        <v>0</v>
      </c>
      <c r="BS113" s="236">
        <f t="shared" si="784"/>
        <v>0</v>
      </c>
      <c r="BT113" s="239">
        <f t="shared" si="785"/>
        <v>0</v>
      </c>
      <c r="BU113" s="4"/>
      <c r="BV113" s="4">
        <f t="shared" si="786"/>
        <v>0</v>
      </c>
      <c r="BW113" s="236">
        <f t="shared" si="807"/>
        <v>41</v>
      </c>
      <c r="BX113" s="239">
        <f t="shared" si="787"/>
        <v>1435</v>
      </c>
      <c r="BY113" s="4"/>
      <c r="BZ113" s="4">
        <f t="shared" si="788"/>
        <v>0</v>
      </c>
      <c r="CA113" s="236">
        <f t="shared" si="789"/>
        <v>34.75</v>
      </c>
      <c r="CB113" s="239">
        <f t="shared" si="790"/>
        <v>1216.25</v>
      </c>
      <c r="CC113" s="4"/>
      <c r="CD113" s="4">
        <f t="shared" si="791"/>
        <v>0</v>
      </c>
      <c r="CE113" s="236">
        <f t="shared" si="792"/>
        <v>16.75</v>
      </c>
      <c r="CF113" s="239">
        <f t="shared" si="793"/>
        <v>586.25</v>
      </c>
      <c r="CG113" s="4"/>
      <c r="CH113" s="4">
        <f t="shared" si="794"/>
        <v>0</v>
      </c>
      <c r="CI113" s="236">
        <f t="shared" si="795"/>
        <v>20.5</v>
      </c>
      <c r="CJ113" s="239">
        <f t="shared" si="796"/>
        <v>717.5</v>
      </c>
      <c r="CK113" s="4"/>
      <c r="CL113" s="4">
        <f t="shared" si="797"/>
        <v>0</v>
      </c>
      <c r="CM113" s="236">
        <f t="shared" si="798"/>
        <v>50.25</v>
      </c>
      <c r="CN113" s="239">
        <f t="shared" si="799"/>
        <v>1758.75</v>
      </c>
      <c r="CO113" s="4"/>
      <c r="CP113" s="4">
        <f t="shared" si="800"/>
        <v>0</v>
      </c>
      <c r="CQ113" s="236">
        <f t="shared" si="801"/>
        <v>115.25</v>
      </c>
      <c r="CR113" s="239">
        <f t="shared" si="802"/>
        <v>4033.75</v>
      </c>
      <c r="CS113" s="4"/>
      <c r="CT113" s="4">
        <f t="shared" si="803"/>
        <v>0</v>
      </c>
      <c r="CU113" s="236">
        <f t="shared" si="804"/>
        <v>82</v>
      </c>
      <c r="CV113" s="239">
        <f t="shared" si="805"/>
        <v>2870</v>
      </c>
      <c r="CW113" s="4"/>
      <c r="CX113" s="4"/>
      <c r="CY113" s="4"/>
      <c r="CZ113" s="4"/>
      <c r="DA113" s="4">
        <f t="shared" si="751"/>
        <v>0</v>
      </c>
      <c r="DB113" s="4">
        <f t="shared" si="752"/>
        <v>0</v>
      </c>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row>
    <row r="114" spans="1:196" s="5" customFormat="1">
      <c r="A114" s="60"/>
      <c r="B114" s="60"/>
      <c r="C114" s="60" t="s">
        <v>10</v>
      </c>
      <c r="D114" s="60">
        <v>35</v>
      </c>
      <c r="E114" s="6"/>
      <c r="F114" s="67">
        <f t="shared" si="753"/>
        <v>0</v>
      </c>
      <c r="G114" s="6"/>
      <c r="H114" s="67">
        <f t="shared" si="819"/>
        <v>0</v>
      </c>
      <c r="I114" s="6"/>
      <c r="J114" s="67">
        <f t="shared" ref="J114" si="854">SUM(I114*$D114)</f>
        <v>0</v>
      </c>
      <c r="K114" s="6"/>
      <c r="L114" s="67">
        <f t="shared" si="821"/>
        <v>0</v>
      </c>
      <c r="M114" s="6"/>
      <c r="N114" s="67">
        <f t="shared" si="822"/>
        <v>0</v>
      </c>
      <c r="O114" s="6"/>
      <c r="P114" s="67">
        <f t="shared" si="823"/>
        <v>0</v>
      </c>
      <c r="Q114" s="6"/>
      <c r="R114" s="67">
        <f t="shared" si="824"/>
        <v>0</v>
      </c>
      <c r="S114" s="6"/>
      <c r="T114" s="67">
        <f t="shared" si="825"/>
        <v>0</v>
      </c>
      <c r="U114" s="6"/>
      <c r="V114" s="67">
        <f t="shared" si="826"/>
        <v>0</v>
      </c>
      <c r="W114" s="6"/>
      <c r="X114" s="67">
        <f t="shared" si="827"/>
        <v>0</v>
      </c>
      <c r="Y114" s="6"/>
      <c r="Z114" s="67">
        <f t="shared" si="828"/>
        <v>0</v>
      </c>
      <c r="AA114" s="6"/>
      <c r="AB114" s="67">
        <f t="shared" si="829"/>
        <v>0</v>
      </c>
      <c r="AC114" s="62"/>
      <c r="AD114" s="67">
        <f t="shared" si="830"/>
        <v>0</v>
      </c>
      <c r="AE114" s="62"/>
      <c r="AF114" s="67">
        <f t="shared" si="831"/>
        <v>0</v>
      </c>
      <c r="AG114" s="62"/>
      <c r="AH114" s="67">
        <f t="shared" si="832"/>
        <v>0</v>
      </c>
      <c r="AI114" s="62"/>
      <c r="AJ114" s="67">
        <f t="shared" si="833"/>
        <v>0</v>
      </c>
      <c r="AK114" s="62"/>
      <c r="AL114" s="67">
        <f t="shared" si="834"/>
        <v>0</v>
      </c>
      <c r="AM114" s="62"/>
      <c r="AN114" s="67">
        <f t="shared" si="835"/>
        <v>0</v>
      </c>
      <c r="AO114" s="62"/>
      <c r="AP114" s="67">
        <f t="shared" si="836"/>
        <v>0</v>
      </c>
      <c r="AQ114" s="62"/>
      <c r="AR114" s="67">
        <f t="shared" si="837"/>
        <v>0</v>
      </c>
      <c r="AS114" s="62"/>
      <c r="AT114" s="67">
        <f t="shared" si="838"/>
        <v>0</v>
      </c>
      <c r="AU114" s="62"/>
      <c r="AV114" s="67">
        <f t="shared" si="839"/>
        <v>0</v>
      </c>
      <c r="AW114" s="62"/>
      <c r="AX114" s="67">
        <f t="shared" si="840"/>
        <v>0</v>
      </c>
      <c r="AY114" s="62"/>
      <c r="AZ114" s="67">
        <f t="shared" si="841"/>
        <v>0</v>
      </c>
      <c r="BA114" s="57"/>
      <c r="BB114" s="64">
        <f t="shared" si="777"/>
        <v>0</v>
      </c>
      <c r="BC114" s="64">
        <f t="shared" si="746"/>
        <v>0</v>
      </c>
      <c r="BD114" s="4"/>
      <c r="BE114" s="4"/>
      <c r="BF114" s="4">
        <f t="shared" si="778"/>
        <v>0</v>
      </c>
      <c r="BG114" s="236">
        <f t="shared" si="779"/>
        <v>0</v>
      </c>
      <c r="BH114" s="239">
        <f t="shared" si="780"/>
        <v>0</v>
      </c>
      <c r="BI114" s="4"/>
      <c r="BJ114" s="4">
        <f t="shared" si="747"/>
        <v>0</v>
      </c>
      <c r="BK114" s="236">
        <f t="shared" si="781"/>
        <v>0</v>
      </c>
      <c r="BL114" s="239">
        <f t="shared" si="782"/>
        <v>0</v>
      </c>
      <c r="BM114" s="4"/>
      <c r="BN114" s="4">
        <f t="shared" si="748"/>
        <v>0</v>
      </c>
      <c r="BO114" s="240">
        <f t="shared" si="749"/>
        <v>0</v>
      </c>
      <c r="BP114" s="240">
        <f t="shared" si="750"/>
        <v>0</v>
      </c>
      <c r="BQ114" s="4"/>
      <c r="BR114" s="4">
        <f t="shared" si="783"/>
        <v>0</v>
      </c>
      <c r="BS114" s="236">
        <f t="shared" si="784"/>
        <v>0</v>
      </c>
      <c r="BT114" s="239">
        <f t="shared" si="785"/>
        <v>0</v>
      </c>
      <c r="BU114" s="4"/>
      <c r="BV114" s="4">
        <f t="shared" si="786"/>
        <v>0</v>
      </c>
      <c r="BW114" s="236">
        <f t="shared" si="807"/>
        <v>0</v>
      </c>
      <c r="BX114" s="239">
        <f t="shared" si="787"/>
        <v>0</v>
      </c>
      <c r="BY114" s="4"/>
      <c r="BZ114" s="4">
        <f t="shared" si="788"/>
        <v>0</v>
      </c>
      <c r="CA114" s="236">
        <f t="shared" si="789"/>
        <v>0</v>
      </c>
      <c r="CB114" s="239">
        <f t="shared" si="790"/>
        <v>0</v>
      </c>
      <c r="CC114" s="4"/>
      <c r="CD114" s="4">
        <f t="shared" si="791"/>
        <v>0</v>
      </c>
      <c r="CE114" s="236">
        <f t="shared" si="792"/>
        <v>0</v>
      </c>
      <c r="CF114" s="239">
        <f t="shared" si="793"/>
        <v>0</v>
      </c>
      <c r="CG114" s="4"/>
      <c r="CH114" s="4">
        <f t="shared" si="794"/>
        <v>0</v>
      </c>
      <c r="CI114" s="236">
        <f t="shared" si="795"/>
        <v>0</v>
      </c>
      <c r="CJ114" s="239">
        <f t="shared" si="796"/>
        <v>0</v>
      </c>
      <c r="CK114" s="4"/>
      <c r="CL114" s="4">
        <f t="shared" si="797"/>
        <v>0</v>
      </c>
      <c r="CM114" s="236">
        <f t="shared" si="798"/>
        <v>0</v>
      </c>
      <c r="CN114" s="239">
        <f t="shared" si="799"/>
        <v>0</v>
      </c>
      <c r="CO114" s="4"/>
      <c r="CP114" s="4">
        <f t="shared" si="800"/>
        <v>0</v>
      </c>
      <c r="CQ114" s="236">
        <f t="shared" si="801"/>
        <v>0</v>
      </c>
      <c r="CR114" s="239">
        <f t="shared" si="802"/>
        <v>0</v>
      </c>
      <c r="CS114" s="4"/>
      <c r="CT114" s="4">
        <f t="shared" si="803"/>
        <v>0</v>
      </c>
      <c r="CU114" s="236">
        <f t="shared" si="804"/>
        <v>0</v>
      </c>
      <c r="CV114" s="239">
        <f t="shared" si="805"/>
        <v>0</v>
      </c>
      <c r="CW114" s="4"/>
      <c r="CX114" s="4"/>
      <c r="CY114" s="4"/>
      <c r="CZ114" s="4"/>
      <c r="DA114" s="4">
        <f t="shared" si="751"/>
        <v>0</v>
      </c>
      <c r="DB114" s="4">
        <f t="shared" si="752"/>
        <v>0</v>
      </c>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row>
    <row r="115" spans="1:196" s="5" customFormat="1">
      <c r="A115" s="60"/>
      <c r="B115" s="60"/>
      <c r="C115" s="60" t="s">
        <v>10</v>
      </c>
      <c r="D115" s="60">
        <v>35</v>
      </c>
      <c r="E115" s="6"/>
      <c r="F115" s="67">
        <f t="shared" si="753"/>
        <v>0</v>
      </c>
      <c r="G115" s="6"/>
      <c r="H115" s="67">
        <f t="shared" si="819"/>
        <v>0</v>
      </c>
      <c r="I115" s="6"/>
      <c r="J115" s="67">
        <f t="shared" ref="J115" si="855">SUM(I115*$D115)</f>
        <v>0</v>
      </c>
      <c r="K115" s="6"/>
      <c r="L115" s="67">
        <f t="shared" si="821"/>
        <v>0</v>
      </c>
      <c r="M115" s="6"/>
      <c r="N115" s="67">
        <f t="shared" si="822"/>
        <v>0</v>
      </c>
      <c r="O115" s="6"/>
      <c r="P115" s="67">
        <f t="shared" si="823"/>
        <v>0</v>
      </c>
      <c r="Q115" s="6"/>
      <c r="R115" s="67">
        <f t="shared" si="824"/>
        <v>0</v>
      </c>
      <c r="S115" s="6"/>
      <c r="T115" s="67">
        <f t="shared" si="825"/>
        <v>0</v>
      </c>
      <c r="U115" s="6"/>
      <c r="V115" s="67">
        <f t="shared" si="826"/>
        <v>0</v>
      </c>
      <c r="W115" s="6"/>
      <c r="X115" s="67">
        <f t="shared" si="827"/>
        <v>0</v>
      </c>
      <c r="Y115" s="6"/>
      <c r="Z115" s="67">
        <f t="shared" si="828"/>
        <v>0</v>
      </c>
      <c r="AA115" s="6"/>
      <c r="AB115" s="67">
        <f t="shared" si="829"/>
        <v>0</v>
      </c>
      <c r="AC115" s="62"/>
      <c r="AD115" s="67">
        <f t="shared" si="830"/>
        <v>0</v>
      </c>
      <c r="AE115" s="62"/>
      <c r="AF115" s="67">
        <f t="shared" si="831"/>
        <v>0</v>
      </c>
      <c r="AG115" s="62"/>
      <c r="AH115" s="67">
        <f t="shared" si="832"/>
        <v>0</v>
      </c>
      <c r="AI115" s="62"/>
      <c r="AJ115" s="67">
        <f t="shared" si="833"/>
        <v>0</v>
      </c>
      <c r="AK115" s="62"/>
      <c r="AL115" s="67">
        <f t="shared" si="834"/>
        <v>0</v>
      </c>
      <c r="AM115" s="62"/>
      <c r="AN115" s="67">
        <f t="shared" si="835"/>
        <v>0</v>
      </c>
      <c r="AO115" s="62"/>
      <c r="AP115" s="67">
        <f t="shared" si="836"/>
        <v>0</v>
      </c>
      <c r="AQ115" s="62"/>
      <c r="AR115" s="67">
        <f t="shared" si="837"/>
        <v>0</v>
      </c>
      <c r="AS115" s="62"/>
      <c r="AT115" s="67">
        <f t="shared" si="838"/>
        <v>0</v>
      </c>
      <c r="AU115" s="62"/>
      <c r="AV115" s="67">
        <f t="shared" si="839"/>
        <v>0</v>
      </c>
      <c r="AW115" s="62"/>
      <c r="AX115" s="67">
        <f t="shared" si="840"/>
        <v>0</v>
      </c>
      <c r="AY115" s="62"/>
      <c r="AZ115" s="67">
        <f t="shared" si="841"/>
        <v>0</v>
      </c>
      <c r="BA115" s="57"/>
      <c r="BB115" s="64">
        <f t="shared" si="777"/>
        <v>0</v>
      </c>
      <c r="BC115" s="64">
        <f t="shared" si="746"/>
        <v>0</v>
      </c>
      <c r="BD115" s="4"/>
      <c r="BE115" s="4"/>
      <c r="BF115" s="4">
        <f t="shared" si="778"/>
        <v>0</v>
      </c>
      <c r="BG115" s="236">
        <f t="shared" si="779"/>
        <v>0</v>
      </c>
      <c r="BH115" s="239">
        <f t="shared" si="780"/>
        <v>0</v>
      </c>
      <c r="BI115" s="4"/>
      <c r="BJ115" s="4">
        <f t="shared" si="747"/>
        <v>0</v>
      </c>
      <c r="BK115" s="236">
        <f t="shared" si="781"/>
        <v>0</v>
      </c>
      <c r="BL115" s="239">
        <f t="shared" si="782"/>
        <v>0</v>
      </c>
      <c r="BM115" s="4"/>
      <c r="BN115" s="4">
        <f t="shared" si="748"/>
        <v>0</v>
      </c>
      <c r="BO115" s="240">
        <f t="shared" si="749"/>
        <v>0</v>
      </c>
      <c r="BP115" s="240">
        <f t="shared" si="750"/>
        <v>0</v>
      </c>
      <c r="BQ115" s="4"/>
      <c r="BR115" s="4">
        <f t="shared" si="783"/>
        <v>0</v>
      </c>
      <c r="BS115" s="236">
        <f t="shared" si="784"/>
        <v>0</v>
      </c>
      <c r="BT115" s="239">
        <f t="shared" si="785"/>
        <v>0</v>
      </c>
      <c r="BU115" s="4"/>
      <c r="BV115" s="4">
        <f t="shared" si="786"/>
        <v>0</v>
      </c>
      <c r="BW115" s="236">
        <f t="shared" si="807"/>
        <v>0</v>
      </c>
      <c r="BX115" s="239">
        <f t="shared" si="787"/>
        <v>0</v>
      </c>
      <c r="BY115" s="4"/>
      <c r="BZ115" s="4">
        <f t="shared" si="788"/>
        <v>0</v>
      </c>
      <c r="CA115" s="236">
        <f t="shared" si="789"/>
        <v>0</v>
      </c>
      <c r="CB115" s="239">
        <f t="shared" si="790"/>
        <v>0</v>
      </c>
      <c r="CC115" s="4"/>
      <c r="CD115" s="4">
        <f t="shared" si="791"/>
        <v>0</v>
      </c>
      <c r="CE115" s="236">
        <f t="shared" si="792"/>
        <v>0</v>
      </c>
      <c r="CF115" s="239">
        <f t="shared" si="793"/>
        <v>0</v>
      </c>
      <c r="CG115" s="4"/>
      <c r="CH115" s="4">
        <f t="shared" si="794"/>
        <v>0</v>
      </c>
      <c r="CI115" s="236">
        <f t="shared" si="795"/>
        <v>0</v>
      </c>
      <c r="CJ115" s="239">
        <f t="shared" si="796"/>
        <v>0</v>
      </c>
      <c r="CK115" s="4"/>
      <c r="CL115" s="4">
        <f t="shared" si="797"/>
        <v>0</v>
      </c>
      <c r="CM115" s="236">
        <f t="shared" si="798"/>
        <v>0</v>
      </c>
      <c r="CN115" s="239">
        <f t="shared" si="799"/>
        <v>0</v>
      </c>
      <c r="CO115" s="4"/>
      <c r="CP115" s="4">
        <f t="shared" si="800"/>
        <v>0</v>
      </c>
      <c r="CQ115" s="236">
        <f t="shared" si="801"/>
        <v>0</v>
      </c>
      <c r="CR115" s="239">
        <f t="shared" si="802"/>
        <v>0</v>
      </c>
      <c r="CS115" s="4"/>
      <c r="CT115" s="4">
        <f t="shared" si="803"/>
        <v>0</v>
      </c>
      <c r="CU115" s="236">
        <f t="shared" si="804"/>
        <v>0</v>
      </c>
      <c r="CV115" s="239">
        <f t="shared" si="805"/>
        <v>0</v>
      </c>
      <c r="CW115" s="4"/>
      <c r="CX115" s="4"/>
      <c r="CY115" s="4"/>
      <c r="CZ115" s="4"/>
      <c r="DA115" s="4">
        <f t="shared" si="751"/>
        <v>0</v>
      </c>
      <c r="DB115" s="4">
        <f t="shared" si="752"/>
        <v>0</v>
      </c>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row>
    <row r="116" spans="1:196" s="5" customFormat="1">
      <c r="A116" s="60"/>
      <c r="B116" s="60"/>
      <c r="C116" s="60" t="s">
        <v>10</v>
      </c>
      <c r="D116" s="60">
        <v>35</v>
      </c>
      <c r="E116" s="6"/>
      <c r="F116" s="67">
        <f t="shared" si="753"/>
        <v>0</v>
      </c>
      <c r="G116" s="6"/>
      <c r="H116" s="67">
        <f t="shared" si="819"/>
        <v>0</v>
      </c>
      <c r="I116" s="6"/>
      <c r="J116" s="67">
        <f t="shared" ref="J116" si="856">SUM(I116*$D116)</f>
        <v>0</v>
      </c>
      <c r="K116" s="6"/>
      <c r="L116" s="67">
        <f t="shared" si="821"/>
        <v>0</v>
      </c>
      <c r="M116" s="6"/>
      <c r="N116" s="67">
        <f t="shared" si="822"/>
        <v>0</v>
      </c>
      <c r="O116" s="6"/>
      <c r="P116" s="67">
        <f t="shared" si="823"/>
        <v>0</v>
      </c>
      <c r="Q116" s="6"/>
      <c r="R116" s="67">
        <f t="shared" si="824"/>
        <v>0</v>
      </c>
      <c r="S116" s="6"/>
      <c r="T116" s="67">
        <f t="shared" si="825"/>
        <v>0</v>
      </c>
      <c r="U116" s="6"/>
      <c r="V116" s="67">
        <f t="shared" si="826"/>
        <v>0</v>
      </c>
      <c r="W116" s="6"/>
      <c r="X116" s="67">
        <f t="shared" si="827"/>
        <v>0</v>
      </c>
      <c r="Y116" s="6"/>
      <c r="Z116" s="67">
        <f t="shared" si="828"/>
        <v>0</v>
      </c>
      <c r="AA116" s="6"/>
      <c r="AB116" s="67">
        <f t="shared" si="829"/>
        <v>0</v>
      </c>
      <c r="AC116" s="62"/>
      <c r="AD116" s="67">
        <f t="shared" si="830"/>
        <v>0</v>
      </c>
      <c r="AE116" s="62"/>
      <c r="AF116" s="67">
        <f t="shared" si="831"/>
        <v>0</v>
      </c>
      <c r="AG116" s="62"/>
      <c r="AH116" s="67">
        <f t="shared" si="832"/>
        <v>0</v>
      </c>
      <c r="AI116" s="62"/>
      <c r="AJ116" s="67">
        <f t="shared" si="833"/>
        <v>0</v>
      </c>
      <c r="AK116" s="62"/>
      <c r="AL116" s="67">
        <f t="shared" si="834"/>
        <v>0</v>
      </c>
      <c r="AM116" s="62"/>
      <c r="AN116" s="67">
        <f t="shared" si="835"/>
        <v>0</v>
      </c>
      <c r="AO116" s="62"/>
      <c r="AP116" s="67">
        <f t="shared" si="836"/>
        <v>0</v>
      </c>
      <c r="AQ116" s="62"/>
      <c r="AR116" s="67">
        <f t="shared" si="837"/>
        <v>0</v>
      </c>
      <c r="AS116" s="62"/>
      <c r="AT116" s="67">
        <f t="shared" si="838"/>
        <v>0</v>
      </c>
      <c r="AU116" s="62"/>
      <c r="AV116" s="67">
        <f t="shared" si="839"/>
        <v>0</v>
      </c>
      <c r="AW116" s="62"/>
      <c r="AX116" s="67">
        <f t="shared" si="840"/>
        <v>0</v>
      </c>
      <c r="AY116" s="62"/>
      <c r="AZ116" s="67">
        <f t="shared" si="841"/>
        <v>0</v>
      </c>
      <c r="BA116" s="57"/>
      <c r="BB116" s="64">
        <f t="shared" si="777"/>
        <v>0</v>
      </c>
      <c r="BC116" s="64">
        <f t="shared" si="746"/>
        <v>0</v>
      </c>
      <c r="BD116" s="4"/>
      <c r="BE116" s="4"/>
      <c r="BF116" s="4">
        <f t="shared" si="778"/>
        <v>0</v>
      </c>
      <c r="BG116" s="236">
        <f t="shared" si="779"/>
        <v>0</v>
      </c>
      <c r="BH116" s="239">
        <f t="shared" si="780"/>
        <v>0</v>
      </c>
      <c r="BI116" s="4"/>
      <c r="BJ116" s="4">
        <f t="shared" si="747"/>
        <v>0</v>
      </c>
      <c r="BK116" s="236">
        <f t="shared" si="781"/>
        <v>0</v>
      </c>
      <c r="BL116" s="239">
        <f t="shared" si="782"/>
        <v>0</v>
      </c>
      <c r="BM116" s="4"/>
      <c r="BN116" s="4">
        <f t="shared" si="748"/>
        <v>0</v>
      </c>
      <c r="BO116" s="240">
        <f t="shared" si="749"/>
        <v>0</v>
      </c>
      <c r="BP116" s="240">
        <f t="shared" si="750"/>
        <v>0</v>
      </c>
      <c r="BQ116" s="4"/>
      <c r="BR116" s="4">
        <f t="shared" si="783"/>
        <v>0</v>
      </c>
      <c r="BS116" s="236">
        <f t="shared" si="784"/>
        <v>0</v>
      </c>
      <c r="BT116" s="239">
        <f t="shared" si="785"/>
        <v>0</v>
      </c>
      <c r="BU116" s="4"/>
      <c r="BV116" s="4">
        <f t="shared" si="786"/>
        <v>0</v>
      </c>
      <c r="BW116" s="236">
        <f t="shared" si="807"/>
        <v>0</v>
      </c>
      <c r="BX116" s="239">
        <f t="shared" si="787"/>
        <v>0</v>
      </c>
      <c r="BY116" s="4"/>
      <c r="BZ116" s="4">
        <f t="shared" si="788"/>
        <v>0</v>
      </c>
      <c r="CA116" s="236">
        <f t="shared" si="789"/>
        <v>0</v>
      </c>
      <c r="CB116" s="239">
        <f t="shared" si="790"/>
        <v>0</v>
      </c>
      <c r="CC116" s="4"/>
      <c r="CD116" s="4">
        <f t="shared" si="791"/>
        <v>0</v>
      </c>
      <c r="CE116" s="236">
        <f t="shared" si="792"/>
        <v>0</v>
      </c>
      <c r="CF116" s="239">
        <f t="shared" si="793"/>
        <v>0</v>
      </c>
      <c r="CG116" s="4"/>
      <c r="CH116" s="4">
        <f t="shared" si="794"/>
        <v>0</v>
      </c>
      <c r="CI116" s="236">
        <f t="shared" si="795"/>
        <v>0</v>
      </c>
      <c r="CJ116" s="239">
        <f t="shared" si="796"/>
        <v>0</v>
      </c>
      <c r="CK116" s="4"/>
      <c r="CL116" s="4">
        <f t="shared" si="797"/>
        <v>0</v>
      </c>
      <c r="CM116" s="236">
        <f t="shared" si="798"/>
        <v>0</v>
      </c>
      <c r="CN116" s="239">
        <f t="shared" si="799"/>
        <v>0</v>
      </c>
      <c r="CO116" s="4"/>
      <c r="CP116" s="4">
        <f t="shared" si="800"/>
        <v>0</v>
      </c>
      <c r="CQ116" s="236">
        <f t="shared" si="801"/>
        <v>0</v>
      </c>
      <c r="CR116" s="239">
        <f t="shared" si="802"/>
        <v>0</v>
      </c>
      <c r="CS116" s="4"/>
      <c r="CT116" s="4">
        <f t="shared" si="803"/>
        <v>0</v>
      </c>
      <c r="CU116" s="236">
        <f t="shared" si="804"/>
        <v>0</v>
      </c>
      <c r="CV116" s="239">
        <f t="shared" si="805"/>
        <v>0</v>
      </c>
      <c r="CW116" s="4"/>
      <c r="CX116" s="4"/>
      <c r="CY116" s="4"/>
      <c r="CZ116" s="4"/>
      <c r="DA116" s="4">
        <f t="shared" si="751"/>
        <v>0</v>
      </c>
      <c r="DB116" s="4">
        <f t="shared" si="752"/>
        <v>0</v>
      </c>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row>
    <row r="117" spans="1:196" s="5" customFormat="1">
      <c r="A117" s="19"/>
      <c r="B117" s="19"/>
      <c r="C117" s="19"/>
      <c r="D117" s="19"/>
      <c r="E117" s="19"/>
      <c r="F117" s="19"/>
      <c r="G117" s="19"/>
      <c r="H117" s="19"/>
      <c r="I117" s="19"/>
      <c r="J117" s="19"/>
      <c r="K117" s="58"/>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8"/>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8"/>
        <v>0</v>
      </c>
      <c r="BG117" s="236">
        <f t="shared" si="779"/>
        <v>0</v>
      </c>
      <c r="BH117" s="239">
        <f t="shared" si="780"/>
        <v>0</v>
      </c>
      <c r="BI117" s="4"/>
      <c r="BJ117" s="4">
        <f t="shared" si="747"/>
        <v>0</v>
      </c>
      <c r="BK117" s="236">
        <f t="shared" si="781"/>
        <v>0</v>
      </c>
      <c r="BL117" s="239">
        <f t="shared" si="782"/>
        <v>0</v>
      </c>
      <c r="BM117" s="4"/>
      <c r="BN117" s="4">
        <f t="shared" si="748"/>
        <v>0</v>
      </c>
      <c r="BO117" s="240">
        <f t="shared" si="749"/>
        <v>0</v>
      </c>
      <c r="BP117" s="240">
        <f t="shared" si="750"/>
        <v>0</v>
      </c>
      <c r="BQ117" s="4"/>
      <c r="BR117" s="4">
        <f t="shared" si="783"/>
        <v>0</v>
      </c>
      <c r="BS117" s="236">
        <f t="shared" si="784"/>
        <v>0</v>
      </c>
      <c r="BT117" s="239">
        <f t="shared" si="785"/>
        <v>0</v>
      </c>
      <c r="BU117" s="4"/>
      <c r="BV117" s="4">
        <f t="shared" si="786"/>
        <v>0</v>
      </c>
      <c r="BW117" s="236">
        <f t="shared" si="807"/>
        <v>0</v>
      </c>
      <c r="BX117" s="239">
        <f t="shared" si="787"/>
        <v>0</v>
      </c>
      <c r="BY117" s="4"/>
      <c r="BZ117" s="4">
        <f t="shared" si="788"/>
        <v>0</v>
      </c>
      <c r="CA117" s="236">
        <f t="shared" si="789"/>
        <v>0</v>
      </c>
      <c r="CB117" s="239">
        <f t="shared" si="790"/>
        <v>0</v>
      </c>
      <c r="CC117" s="4"/>
      <c r="CD117" s="4">
        <f t="shared" si="791"/>
        <v>0</v>
      </c>
      <c r="CE117" s="236">
        <f t="shared" si="792"/>
        <v>0</v>
      </c>
      <c r="CF117" s="239">
        <f t="shared" si="793"/>
        <v>0</v>
      </c>
      <c r="CG117" s="4"/>
      <c r="CH117" s="4">
        <f t="shared" si="794"/>
        <v>0</v>
      </c>
      <c r="CI117" s="236">
        <f t="shared" si="795"/>
        <v>0</v>
      </c>
      <c r="CJ117" s="239">
        <f t="shared" si="796"/>
        <v>0</v>
      </c>
      <c r="CK117" s="4"/>
      <c r="CL117" s="4">
        <f t="shared" si="797"/>
        <v>0</v>
      </c>
      <c r="CM117" s="236">
        <f t="shared" si="798"/>
        <v>0</v>
      </c>
      <c r="CN117" s="239">
        <f t="shared" si="799"/>
        <v>0</v>
      </c>
      <c r="CO117" s="4"/>
      <c r="CP117" s="4">
        <f t="shared" si="800"/>
        <v>0</v>
      </c>
      <c r="CQ117" s="236">
        <f t="shared" si="801"/>
        <v>0</v>
      </c>
      <c r="CR117" s="239">
        <f t="shared" si="802"/>
        <v>0</v>
      </c>
      <c r="CS117" s="4"/>
      <c r="CT117" s="4">
        <f t="shared" si="803"/>
        <v>0</v>
      </c>
      <c r="CU117" s="236">
        <f t="shared" si="804"/>
        <v>0</v>
      </c>
      <c r="CV117" s="239">
        <f t="shared" si="805"/>
        <v>0</v>
      </c>
      <c r="CW117" s="4"/>
      <c r="CX117" s="4"/>
      <c r="CY117" s="4"/>
      <c r="CZ117" s="4"/>
      <c r="DA117" s="4">
        <f t="shared" si="751"/>
        <v>0</v>
      </c>
      <c r="DB117" s="4">
        <f t="shared" si="752"/>
        <v>0</v>
      </c>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row>
    <row r="118" spans="1:196" s="5" customForma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9"/>
      <c r="AD118" s="19"/>
      <c r="AE118" s="59"/>
      <c r="AF118" s="19"/>
      <c r="AG118" s="59"/>
      <c r="AH118" s="19"/>
      <c r="AI118" s="59"/>
      <c r="AJ118" s="19"/>
      <c r="AK118" s="59"/>
      <c r="AL118" s="19"/>
      <c r="AM118" s="59"/>
      <c r="AN118" s="19"/>
      <c r="AO118" s="59"/>
      <c r="AP118" s="19"/>
      <c r="AQ118" s="59"/>
      <c r="AR118" s="19"/>
      <c r="AS118" s="59"/>
      <c r="AT118" s="19"/>
      <c r="AU118" s="59"/>
      <c r="AV118" s="19"/>
      <c r="AW118" s="59"/>
      <c r="AX118" s="19"/>
      <c r="AY118" s="59"/>
      <c r="AZ118" s="19"/>
      <c r="BA118" s="19"/>
      <c r="BB118" s="17"/>
      <c r="BC118" s="17"/>
      <c r="BD118" s="66"/>
      <c r="BE118" s="4"/>
      <c r="BF118" s="4">
        <f t="shared" si="778"/>
        <v>0</v>
      </c>
      <c r="BG118" s="236">
        <f t="shared" si="779"/>
        <v>0</v>
      </c>
      <c r="BH118" s="239">
        <f t="shared" si="780"/>
        <v>0</v>
      </c>
      <c r="BI118" s="4"/>
      <c r="BJ118" s="4">
        <f t="shared" si="747"/>
        <v>0</v>
      </c>
      <c r="BK118" s="236">
        <f t="shared" si="781"/>
        <v>0</v>
      </c>
      <c r="BL118" s="239">
        <f t="shared" si="782"/>
        <v>0</v>
      </c>
      <c r="BM118" s="4"/>
      <c r="BN118" s="4">
        <f t="shared" si="748"/>
        <v>0</v>
      </c>
      <c r="BO118" s="240">
        <f t="shared" si="749"/>
        <v>0</v>
      </c>
      <c r="BP118" s="240">
        <f t="shared" si="750"/>
        <v>0</v>
      </c>
      <c r="BQ118" s="4"/>
      <c r="BR118" s="4">
        <f t="shared" si="783"/>
        <v>0</v>
      </c>
      <c r="BS118" s="236">
        <f t="shared" si="784"/>
        <v>0</v>
      </c>
      <c r="BT118" s="239">
        <f t="shared" si="785"/>
        <v>0</v>
      </c>
      <c r="BU118" s="4"/>
      <c r="BV118" s="4">
        <f t="shared" si="786"/>
        <v>0</v>
      </c>
      <c r="BW118" s="236">
        <f t="shared" si="807"/>
        <v>0</v>
      </c>
      <c r="BX118" s="239">
        <f t="shared" si="787"/>
        <v>0</v>
      </c>
      <c r="BY118" s="4"/>
      <c r="BZ118" s="4">
        <f t="shared" si="788"/>
        <v>0</v>
      </c>
      <c r="CA118" s="236">
        <f t="shared" si="789"/>
        <v>0</v>
      </c>
      <c r="CB118" s="239">
        <f t="shared" si="790"/>
        <v>0</v>
      </c>
      <c r="CC118" s="4"/>
      <c r="CD118" s="4">
        <f t="shared" si="791"/>
        <v>0</v>
      </c>
      <c r="CE118" s="236">
        <f t="shared" si="792"/>
        <v>0</v>
      </c>
      <c r="CF118" s="239">
        <f t="shared" si="793"/>
        <v>0</v>
      </c>
      <c r="CG118" s="4"/>
      <c r="CH118" s="4">
        <f t="shared" si="794"/>
        <v>0</v>
      </c>
      <c r="CI118" s="236">
        <f t="shared" si="795"/>
        <v>0</v>
      </c>
      <c r="CJ118" s="239">
        <f t="shared" si="796"/>
        <v>0</v>
      </c>
      <c r="CK118" s="4"/>
      <c r="CL118" s="4">
        <f t="shared" si="797"/>
        <v>0</v>
      </c>
      <c r="CM118" s="236">
        <f t="shared" si="798"/>
        <v>0</v>
      </c>
      <c r="CN118" s="239">
        <f t="shared" si="799"/>
        <v>0</v>
      </c>
      <c r="CO118" s="4"/>
      <c r="CP118" s="4">
        <f t="shared" si="800"/>
        <v>0</v>
      </c>
      <c r="CQ118" s="236">
        <f t="shared" si="801"/>
        <v>0</v>
      </c>
      <c r="CR118" s="239">
        <f t="shared" ref="CR118" si="857">SUM(CQ118*H118)</f>
        <v>0</v>
      </c>
      <c r="CS118" s="4"/>
      <c r="CT118" s="4">
        <f t="shared" si="803"/>
        <v>0</v>
      </c>
      <c r="CU118" s="236">
        <f t="shared" si="804"/>
        <v>0</v>
      </c>
      <c r="CV118" s="239">
        <f t="shared" si="805"/>
        <v>0</v>
      </c>
      <c r="CW118" s="4"/>
      <c r="CX118" s="4"/>
      <c r="CY118" s="4"/>
      <c r="CZ118" s="4"/>
      <c r="DA118" s="4">
        <f t="shared" si="751"/>
        <v>0</v>
      </c>
      <c r="DB118" s="4">
        <f t="shared" si="752"/>
        <v>0</v>
      </c>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row>
    <row r="119" spans="1:196" s="14" customFormat="1" ht="48">
      <c r="A119" s="68"/>
      <c r="B119" s="68" t="s">
        <v>80</v>
      </c>
      <c r="C119" s="68"/>
      <c r="D119" s="68"/>
      <c r="E119" s="68">
        <f t="shared" ref="E119:AZ119" si="858">SUM(E86:E116)</f>
        <v>0</v>
      </c>
      <c r="F119" s="247">
        <f t="shared" si="858"/>
        <v>0</v>
      </c>
      <c r="G119" s="68">
        <f t="shared" si="858"/>
        <v>12.25</v>
      </c>
      <c r="H119" s="247">
        <f t="shared" si="858"/>
        <v>1416.75</v>
      </c>
      <c r="I119" s="68">
        <f t="shared" si="858"/>
        <v>16</v>
      </c>
      <c r="J119" s="247">
        <f t="shared" si="858"/>
        <v>2077.5</v>
      </c>
      <c r="K119" s="68">
        <f t="shared" si="858"/>
        <v>66</v>
      </c>
      <c r="L119" s="247">
        <f t="shared" si="858"/>
        <v>7640</v>
      </c>
      <c r="M119" s="68">
        <f t="shared" si="858"/>
        <v>147.5</v>
      </c>
      <c r="N119" s="153">
        <f t="shared" si="858"/>
        <v>13225</v>
      </c>
      <c r="O119" s="68">
        <f t="shared" si="858"/>
        <v>117.25</v>
      </c>
      <c r="P119" s="153">
        <f t="shared" si="858"/>
        <v>10694.25</v>
      </c>
      <c r="Q119" s="247">
        <f t="shared" si="858"/>
        <v>91.5</v>
      </c>
      <c r="R119" s="247">
        <f t="shared" si="858"/>
        <v>9177</v>
      </c>
      <c r="S119" s="247">
        <f t="shared" si="858"/>
        <v>135.75</v>
      </c>
      <c r="T119" s="247">
        <f t="shared" si="858"/>
        <v>12839.5</v>
      </c>
      <c r="U119" s="247">
        <f t="shared" si="858"/>
        <v>352</v>
      </c>
      <c r="V119" s="247">
        <f t="shared" si="858"/>
        <v>32280.5</v>
      </c>
      <c r="W119" s="247">
        <f t="shared" si="858"/>
        <v>366.25</v>
      </c>
      <c r="X119" s="153">
        <f t="shared" si="858"/>
        <v>28007</v>
      </c>
      <c r="Y119" s="68">
        <f t="shared" si="858"/>
        <v>303.5</v>
      </c>
      <c r="Z119" s="153">
        <f t="shared" si="858"/>
        <v>25089.5</v>
      </c>
      <c r="AA119" s="68">
        <f t="shared" si="858"/>
        <v>0</v>
      </c>
      <c r="AB119" s="68">
        <f t="shared" si="858"/>
        <v>0</v>
      </c>
      <c r="AC119" s="68">
        <f t="shared" si="858"/>
        <v>0</v>
      </c>
      <c r="AD119" s="68">
        <f t="shared" si="858"/>
        <v>0</v>
      </c>
      <c r="AE119" s="68">
        <f t="shared" si="858"/>
        <v>0</v>
      </c>
      <c r="AF119" s="68">
        <f t="shared" si="858"/>
        <v>0</v>
      </c>
      <c r="AG119" s="68">
        <f t="shared" si="858"/>
        <v>0</v>
      </c>
      <c r="AH119" s="68">
        <f t="shared" si="858"/>
        <v>0</v>
      </c>
      <c r="AI119" s="68">
        <f t="shared" si="858"/>
        <v>0</v>
      </c>
      <c r="AJ119" s="68">
        <f t="shared" si="858"/>
        <v>0</v>
      </c>
      <c r="AK119" s="68">
        <f t="shared" si="858"/>
        <v>0</v>
      </c>
      <c r="AL119" s="68">
        <f t="shared" si="858"/>
        <v>0</v>
      </c>
      <c r="AM119" s="68">
        <f t="shared" si="858"/>
        <v>0</v>
      </c>
      <c r="AN119" s="68">
        <f t="shared" si="858"/>
        <v>0</v>
      </c>
      <c r="AO119" s="68">
        <f t="shared" si="858"/>
        <v>0</v>
      </c>
      <c r="AP119" s="68">
        <f t="shared" si="858"/>
        <v>0</v>
      </c>
      <c r="AQ119" s="68">
        <f t="shared" si="858"/>
        <v>0</v>
      </c>
      <c r="AR119" s="68">
        <f t="shared" si="858"/>
        <v>0</v>
      </c>
      <c r="AS119" s="68">
        <f t="shared" si="858"/>
        <v>0</v>
      </c>
      <c r="AT119" s="68">
        <f t="shared" si="858"/>
        <v>0</v>
      </c>
      <c r="AU119" s="68">
        <f t="shared" si="858"/>
        <v>0</v>
      </c>
      <c r="AV119" s="68">
        <f t="shared" si="858"/>
        <v>0</v>
      </c>
      <c r="AW119" s="68">
        <f t="shared" si="858"/>
        <v>0</v>
      </c>
      <c r="AX119" s="68">
        <f t="shared" si="858"/>
        <v>0</v>
      </c>
      <c r="AY119" s="68">
        <f t="shared" si="858"/>
        <v>0</v>
      </c>
      <c r="AZ119" s="68">
        <f t="shared" si="858"/>
        <v>0</v>
      </c>
      <c r="BA119" s="68"/>
      <c r="BB119" s="69">
        <f>SUM(BB86:BB116)</f>
        <v>1608</v>
      </c>
      <c r="BC119" s="69">
        <f>SUM(BC86:BC116)</f>
        <v>142447</v>
      </c>
      <c r="BD119" s="70" t="s">
        <v>80</v>
      </c>
      <c r="BE119" s="153">
        <f t="shared" ref="BE119:BL119" si="859">SUM(BE86:BE118)</f>
        <v>4.75</v>
      </c>
      <c r="BF119" s="153">
        <f t="shared" si="859"/>
        <v>665</v>
      </c>
      <c r="BG119" s="153">
        <f t="shared" si="859"/>
        <v>4.75</v>
      </c>
      <c r="BH119" s="153">
        <f t="shared" si="859"/>
        <v>665</v>
      </c>
      <c r="BI119" s="153">
        <f t="shared" si="859"/>
        <v>4</v>
      </c>
      <c r="BJ119" s="153">
        <f t="shared" si="859"/>
        <v>510</v>
      </c>
      <c r="BK119" s="153">
        <f t="shared" si="859"/>
        <v>16.25</v>
      </c>
      <c r="BL119" s="153">
        <f t="shared" si="859"/>
        <v>1926.75</v>
      </c>
      <c r="BM119" s="153">
        <f t="shared" ref="BM119:CZ119" si="860">SUM(BM86:BM118)</f>
        <v>5.75</v>
      </c>
      <c r="BN119" s="153">
        <f t="shared" si="860"/>
        <v>685</v>
      </c>
      <c r="BO119" s="153">
        <f>SUM(BO86:BO118)</f>
        <v>21.75</v>
      </c>
      <c r="BP119" s="153">
        <f>SUM(BP86:BP118)</f>
        <v>2762.5</v>
      </c>
      <c r="BQ119" s="153">
        <f t="shared" si="860"/>
        <v>4.5</v>
      </c>
      <c r="BR119" s="153">
        <f t="shared" si="860"/>
        <v>560</v>
      </c>
      <c r="BS119" s="153">
        <f>SUM(BS86:BS118)</f>
        <v>70.5</v>
      </c>
      <c r="BT119" s="153">
        <f>SUM(BT86:BT118)</f>
        <v>8200</v>
      </c>
      <c r="BU119" s="153">
        <f>SUM(BU86:BU118)</f>
        <v>9</v>
      </c>
      <c r="BV119" s="153">
        <f>SUM(BV86:BV118)</f>
        <v>1050</v>
      </c>
      <c r="BW119" s="153">
        <f t="shared" ref="BW119:BX119" si="861">SUM(BW86:BW118)</f>
        <v>156.5</v>
      </c>
      <c r="BX119" s="153">
        <f t="shared" si="861"/>
        <v>14275</v>
      </c>
      <c r="BY119" s="153">
        <f t="shared" si="860"/>
        <v>12</v>
      </c>
      <c r="BZ119" s="153">
        <f t="shared" si="860"/>
        <v>1310</v>
      </c>
      <c r="CA119" s="153">
        <f t="shared" si="860"/>
        <v>129.25</v>
      </c>
      <c r="CB119" s="153">
        <f t="shared" si="860"/>
        <v>12004.25</v>
      </c>
      <c r="CC119" s="153">
        <f t="shared" si="860"/>
        <v>11.75</v>
      </c>
      <c r="CD119" s="153">
        <f t="shared" si="860"/>
        <v>1255</v>
      </c>
      <c r="CE119" s="153">
        <f t="shared" ref="CE119:CF119" si="862">SUM(CE86:CE118)</f>
        <v>103.25</v>
      </c>
      <c r="CF119" s="153">
        <f t="shared" si="862"/>
        <v>10432</v>
      </c>
      <c r="CG119" s="153">
        <f t="shared" si="860"/>
        <v>13.25</v>
      </c>
      <c r="CH119" s="153">
        <f t="shared" si="860"/>
        <v>1645</v>
      </c>
      <c r="CI119" s="153">
        <f t="shared" si="860"/>
        <v>149</v>
      </c>
      <c r="CJ119" s="153">
        <f t="shared" si="860"/>
        <v>14484.5</v>
      </c>
      <c r="CK119" s="153">
        <f t="shared" si="860"/>
        <v>11.25</v>
      </c>
      <c r="CL119" s="153">
        <f t="shared" si="860"/>
        <v>1445</v>
      </c>
      <c r="CM119" s="153">
        <f t="shared" ref="CM119:CN119" si="863">SUM(CM86:CM118)</f>
        <v>363.25</v>
      </c>
      <c r="CN119" s="153">
        <f t="shared" si="863"/>
        <v>33725.5</v>
      </c>
      <c r="CO119" s="153">
        <f t="shared" si="860"/>
        <v>12</v>
      </c>
      <c r="CP119" s="153">
        <f t="shared" si="860"/>
        <v>1333.75</v>
      </c>
      <c r="CQ119" s="153">
        <f t="shared" si="860"/>
        <v>378.25</v>
      </c>
      <c r="CR119" s="153">
        <f t="shared" si="860"/>
        <v>29340.75</v>
      </c>
      <c r="CS119" s="153">
        <f t="shared" si="860"/>
        <v>20.75</v>
      </c>
      <c r="CT119" s="153">
        <f t="shared" si="860"/>
        <v>2322.5</v>
      </c>
      <c r="CU119" s="153">
        <f t="shared" ref="CU119:CV119" si="864">SUM(CU86:CU118)</f>
        <v>324.25</v>
      </c>
      <c r="CV119" s="153">
        <f t="shared" si="864"/>
        <v>27412</v>
      </c>
      <c r="CW119" s="153">
        <f t="shared" si="860"/>
        <v>0</v>
      </c>
      <c r="CX119" s="153">
        <f t="shared" si="860"/>
        <v>0</v>
      </c>
      <c r="CY119" s="153">
        <f t="shared" si="860"/>
        <v>0</v>
      </c>
      <c r="CZ119" s="153">
        <f t="shared" si="860"/>
        <v>0</v>
      </c>
      <c r="DA119" s="69">
        <f>SUM(DA84:DA116)</f>
        <v>109</v>
      </c>
      <c r="DB119" s="69">
        <f>SUM(DB84:DB116)</f>
        <v>12781.25</v>
      </c>
      <c r="DC119" s="70" t="s">
        <v>80</v>
      </c>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row>
    <row r="120" spans="1:196" ht="24">
      <c r="A120" s="68"/>
      <c r="B120" s="68" t="s">
        <v>81</v>
      </c>
      <c r="C120" s="68"/>
      <c r="D120" s="68"/>
      <c r="E120" s="273" t="e">
        <f>F119/E119</f>
        <v>#DIV/0!</v>
      </c>
      <c r="F120" s="273"/>
      <c r="G120" s="273">
        <f>H119/G119</f>
        <v>115.65306122448979</v>
      </c>
      <c r="H120" s="273"/>
      <c r="I120" s="273">
        <f>J119/I119</f>
        <v>129.84375</v>
      </c>
      <c r="J120" s="273"/>
      <c r="K120" s="273">
        <f>L119/K119</f>
        <v>115.75757575757575</v>
      </c>
      <c r="L120" s="273"/>
      <c r="M120" s="273">
        <f>N119/M119</f>
        <v>89.66101694915254</v>
      </c>
      <c r="N120" s="273"/>
      <c r="O120" s="273">
        <f>P119/O119</f>
        <v>91.208955223880594</v>
      </c>
      <c r="P120" s="273"/>
      <c r="Q120" s="273">
        <f>R119/Q119</f>
        <v>100.29508196721312</v>
      </c>
      <c r="R120" s="273"/>
      <c r="S120" s="273">
        <f>T119/S119</f>
        <v>94.581952117863722</v>
      </c>
      <c r="T120" s="273"/>
      <c r="U120" s="273">
        <f>V119/U119</f>
        <v>91.705965909090907</v>
      </c>
      <c r="V120" s="273"/>
      <c r="W120" s="273">
        <f>X119/W119</f>
        <v>76.469624573378837</v>
      </c>
      <c r="X120" s="273"/>
      <c r="Y120" s="273">
        <f>Z119/Y119</f>
        <v>82.667215815486003</v>
      </c>
      <c r="Z120" s="273"/>
      <c r="AA120" s="273" t="e">
        <f>AB119/AA119</f>
        <v>#DIV/0!</v>
      </c>
      <c r="AB120" s="273"/>
      <c r="AC120" s="273" t="e">
        <f>AD119/AC119</f>
        <v>#DIV/0!</v>
      </c>
      <c r="AD120" s="273"/>
      <c r="AE120" s="273" t="e">
        <f>AF119/AE119</f>
        <v>#DIV/0!</v>
      </c>
      <c r="AF120" s="273"/>
      <c r="AG120" s="273" t="e">
        <f>AH119/AG119</f>
        <v>#DIV/0!</v>
      </c>
      <c r="AH120" s="273"/>
      <c r="AI120" s="273" t="e">
        <f>AJ119/AI119</f>
        <v>#DIV/0!</v>
      </c>
      <c r="AJ120" s="273"/>
      <c r="AK120" s="273" t="e">
        <f>AL119/AK119</f>
        <v>#DIV/0!</v>
      </c>
      <c r="AL120" s="273"/>
      <c r="AM120" s="273" t="e">
        <f>AN119/AM119</f>
        <v>#DIV/0!</v>
      </c>
      <c r="AN120" s="273"/>
      <c r="AO120" s="273" t="e">
        <f>AP119/AO119</f>
        <v>#DIV/0!</v>
      </c>
      <c r="AP120" s="273"/>
      <c r="AQ120" s="273" t="e">
        <f>AR119/AQ119</f>
        <v>#DIV/0!</v>
      </c>
      <c r="AR120" s="273"/>
      <c r="AS120" s="273" t="e">
        <f>AT119/AS119</f>
        <v>#DIV/0!</v>
      </c>
      <c r="AT120" s="273"/>
      <c r="AU120" s="273" t="e">
        <f>AV119/AU119</f>
        <v>#DIV/0!</v>
      </c>
      <c r="AV120" s="273"/>
      <c r="AW120" s="273" t="e">
        <f>AX119/AW119</f>
        <v>#DIV/0!</v>
      </c>
      <c r="AX120" s="273"/>
      <c r="AY120" s="273" t="e">
        <f>AZ119/AY119</f>
        <v>#DIV/0!</v>
      </c>
      <c r="AZ120" s="273"/>
      <c r="BA120" s="73"/>
      <c r="BB120" s="274">
        <f>BC119/BB119</f>
        <v>88.586442786069654</v>
      </c>
      <c r="BC120" s="274"/>
      <c r="BD120" s="71" t="s">
        <v>82</v>
      </c>
      <c r="BE120" s="273"/>
      <c r="BF120" s="273"/>
      <c r="BG120" s="234"/>
      <c r="BH120" s="234"/>
      <c r="BI120" s="273"/>
      <c r="BJ120" s="273"/>
      <c r="BK120" s="234"/>
      <c r="BL120" s="234"/>
      <c r="BM120" s="273"/>
      <c r="BN120" s="273"/>
      <c r="BO120" s="234"/>
      <c r="BP120" s="234"/>
      <c r="BQ120" s="273"/>
      <c r="BR120" s="273"/>
      <c r="BS120" s="244"/>
      <c r="BT120" s="244"/>
      <c r="BU120" s="273"/>
      <c r="BV120" s="273"/>
      <c r="BW120" s="248"/>
      <c r="BX120" s="248"/>
      <c r="BY120" s="273"/>
      <c r="BZ120" s="273"/>
      <c r="CA120" s="248"/>
      <c r="CB120" s="248"/>
      <c r="CC120" s="273"/>
      <c r="CD120" s="273"/>
      <c r="CE120" s="249"/>
      <c r="CF120" s="249"/>
      <c r="CG120" s="273"/>
      <c r="CH120" s="273"/>
      <c r="CI120" s="251"/>
      <c r="CJ120" s="251"/>
      <c r="CK120" s="273"/>
      <c r="CL120" s="273"/>
      <c r="CM120" s="252"/>
      <c r="CN120" s="252"/>
      <c r="CO120" s="273"/>
      <c r="CP120" s="273"/>
      <c r="CQ120" s="253"/>
      <c r="CR120" s="253"/>
      <c r="CS120" s="273"/>
      <c r="CT120" s="273"/>
      <c r="CU120" s="254"/>
      <c r="CV120" s="254"/>
      <c r="CW120" s="273"/>
      <c r="CX120" s="273"/>
      <c r="CY120" s="234"/>
      <c r="CZ120" s="234"/>
      <c r="DA120" s="274"/>
      <c r="DB120" s="274"/>
      <c r="DC120" s="71" t="s">
        <v>82</v>
      </c>
      <c r="GK120" s="4"/>
      <c r="GL120" s="4"/>
      <c r="GM120" s="4"/>
      <c r="GN120" s="4"/>
    </row>
    <row r="121" spans="1:196">
      <c r="GK121" s="4"/>
      <c r="GL121" s="4"/>
      <c r="GM121" s="4"/>
      <c r="GN121" s="4"/>
    </row>
    <row r="122" spans="1:196">
      <c r="GK122" s="4"/>
      <c r="GL122" s="4"/>
      <c r="GM122" s="4"/>
      <c r="GN122" s="4"/>
    </row>
    <row r="123" spans="1:196" s="4" customFormat="1" ht="12.75" customHeight="1">
      <c r="A123" s="52"/>
      <c r="B123" s="52"/>
      <c r="C123" s="53"/>
      <c r="D123" s="53"/>
      <c r="E123" s="277">
        <v>2016</v>
      </c>
      <c r="F123" s="278"/>
      <c r="G123" s="278"/>
      <c r="H123" s="278"/>
      <c r="I123" s="278"/>
      <c r="J123" s="278"/>
      <c r="K123" s="278"/>
      <c r="L123" s="278"/>
      <c r="M123" s="278"/>
      <c r="N123" s="278"/>
      <c r="O123" s="278"/>
      <c r="P123" s="278"/>
      <c r="Q123" s="278"/>
      <c r="R123" s="278"/>
      <c r="S123" s="278"/>
      <c r="T123" s="278"/>
      <c r="U123" s="278"/>
      <c r="V123" s="278"/>
      <c r="W123" s="278"/>
      <c r="X123" s="278"/>
      <c r="Y123" s="278"/>
      <c r="Z123" s="278"/>
      <c r="AA123" s="278"/>
      <c r="AB123" s="279"/>
      <c r="AC123" s="283">
        <v>2017</v>
      </c>
      <c r="AD123" s="284"/>
      <c r="AE123" s="284"/>
      <c r="AF123" s="284"/>
      <c r="AG123" s="284"/>
      <c r="AH123" s="284"/>
      <c r="AI123" s="284"/>
      <c r="AJ123" s="284"/>
      <c r="AK123" s="284"/>
      <c r="AL123" s="284"/>
      <c r="AM123" s="284"/>
      <c r="AN123" s="284"/>
      <c r="AO123" s="284"/>
      <c r="AP123" s="284"/>
      <c r="AQ123" s="284"/>
      <c r="AR123" s="284"/>
      <c r="AS123" s="284"/>
      <c r="AT123" s="284"/>
      <c r="AU123" s="284"/>
      <c r="AV123" s="284"/>
      <c r="AW123" s="284"/>
      <c r="AX123" s="284"/>
      <c r="AY123" s="284"/>
      <c r="AZ123" s="285"/>
      <c r="BA123" s="65"/>
      <c r="BB123" s="17"/>
      <c r="BC123" s="17"/>
    </row>
    <row r="124" spans="1:196" s="5" customFormat="1" ht="15.75">
      <c r="A124" s="72"/>
      <c r="B124" s="72" t="str">
        <f>'Stundenverteilung INGE'!M5</f>
        <v>JS - K</v>
      </c>
      <c r="C124" s="289" t="str">
        <f>'Stundenverteilung INGE'!M7</f>
        <v>TP3</v>
      </c>
      <c r="D124" s="290"/>
      <c r="E124" s="280"/>
      <c r="F124" s="281"/>
      <c r="G124" s="281"/>
      <c r="H124" s="281"/>
      <c r="I124" s="281"/>
      <c r="J124" s="281"/>
      <c r="K124" s="281"/>
      <c r="L124" s="281"/>
      <c r="M124" s="281"/>
      <c r="N124" s="281"/>
      <c r="O124" s="281"/>
      <c r="P124" s="281"/>
      <c r="Q124" s="281"/>
      <c r="R124" s="281"/>
      <c r="S124" s="281"/>
      <c r="T124" s="281"/>
      <c r="U124" s="281"/>
      <c r="V124" s="281"/>
      <c r="W124" s="281"/>
      <c r="X124" s="281"/>
      <c r="Y124" s="281"/>
      <c r="Z124" s="281"/>
      <c r="AA124" s="281"/>
      <c r="AB124" s="282"/>
      <c r="AC124" s="286"/>
      <c r="AD124" s="287"/>
      <c r="AE124" s="287"/>
      <c r="AF124" s="287"/>
      <c r="AG124" s="287"/>
      <c r="AH124" s="287"/>
      <c r="AI124" s="287"/>
      <c r="AJ124" s="287"/>
      <c r="AK124" s="287"/>
      <c r="AL124" s="287"/>
      <c r="AM124" s="287"/>
      <c r="AN124" s="287"/>
      <c r="AO124" s="287"/>
      <c r="AP124" s="287"/>
      <c r="AQ124" s="287"/>
      <c r="AR124" s="287"/>
      <c r="AS124" s="287"/>
      <c r="AT124" s="287"/>
      <c r="AU124" s="287"/>
      <c r="AV124" s="287"/>
      <c r="AW124" s="287"/>
      <c r="AX124" s="287"/>
      <c r="AY124" s="287"/>
      <c r="AZ124" s="288"/>
      <c r="BA124" s="65"/>
      <c r="BB124" s="16"/>
      <c r="BC124" s="16"/>
      <c r="BD124" s="4"/>
      <c r="BE124" s="183" t="s">
        <v>176</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row>
    <row r="125" spans="1:196" s="5" customFormat="1" ht="24">
      <c r="A125" s="54" t="s">
        <v>0</v>
      </c>
      <c r="B125" s="54" t="s">
        <v>103</v>
      </c>
      <c r="C125" s="55" t="s">
        <v>1</v>
      </c>
      <c r="D125" s="55" t="s">
        <v>6</v>
      </c>
      <c r="E125" s="56" t="s">
        <v>13</v>
      </c>
      <c r="F125" s="56" t="s">
        <v>14</v>
      </c>
      <c r="G125" s="56" t="s">
        <v>15</v>
      </c>
      <c r="H125" s="56" t="s">
        <v>16</v>
      </c>
      <c r="I125" s="56" t="s">
        <v>17</v>
      </c>
      <c r="J125" s="56" t="s">
        <v>18</v>
      </c>
      <c r="K125" s="56" t="s">
        <v>19</v>
      </c>
      <c r="L125" s="56" t="s">
        <v>20</v>
      </c>
      <c r="M125" s="56" t="s">
        <v>21</v>
      </c>
      <c r="N125" s="56" t="s">
        <v>22</v>
      </c>
      <c r="O125" s="56" t="s">
        <v>23</v>
      </c>
      <c r="P125" s="56" t="s">
        <v>24</v>
      </c>
      <c r="Q125" s="56" t="s">
        <v>25</v>
      </c>
      <c r="R125" s="56" t="s">
        <v>26</v>
      </c>
      <c r="S125" s="56" t="s">
        <v>27</v>
      </c>
      <c r="T125" s="56" t="s">
        <v>28</v>
      </c>
      <c r="U125" s="56" t="s">
        <v>29</v>
      </c>
      <c r="V125" s="56" t="s">
        <v>30</v>
      </c>
      <c r="W125" s="56" t="s">
        <v>31</v>
      </c>
      <c r="X125" s="56" t="s">
        <v>32</v>
      </c>
      <c r="Y125" s="56" t="s">
        <v>33</v>
      </c>
      <c r="Z125" s="56" t="s">
        <v>36</v>
      </c>
      <c r="AA125" s="56" t="s">
        <v>34</v>
      </c>
      <c r="AB125" s="56" t="s">
        <v>35</v>
      </c>
      <c r="AC125" s="61" t="s">
        <v>13</v>
      </c>
      <c r="AD125" s="61" t="s">
        <v>14</v>
      </c>
      <c r="AE125" s="61" t="s">
        <v>15</v>
      </c>
      <c r="AF125" s="61" t="s">
        <v>16</v>
      </c>
      <c r="AG125" s="61" t="s">
        <v>17</v>
      </c>
      <c r="AH125" s="61" t="s">
        <v>18</v>
      </c>
      <c r="AI125" s="61" t="s">
        <v>19</v>
      </c>
      <c r="AJ125" s="61" t="s">
        <v>20</v>
      </c>
      <c r="AK125" s="61" t="s">
        <v>21</v>
      </c>
      <c r="AL125" s="61" t="s">
        <v>22</v>
      </c>
      <c r="AM125" s="61" t="s">
        <v>23</v>
      </c>
      <c r="AN125" s="61" t="s">
        <v>24</v>
      </c>
      <c r="AO125" s="61" t="s">
        <v>25</v>
      </c>
      <c r="AP125" s="61" t="s">
        <v>26</v>
      </c>
      <c r="AQ125" s="61" t="s">
        <v>27</v>
      </c>
      <c r="AR125" s="61" t="s">
        <v>28</v>
      </c>
      <c r="AS125" s="61" t="s">
        <v>29</v>
      </c>
      <c r="AT125" s="61" t="s">
        <v>30</v>
      </c>
      <c r="AU125" s="61" t="s">
        <v>31</v>
      </c>
      <c r="AV125" s="61" t="s">
        <v>32</v>
      </c>
      <c r="AW125" s="61" t="s">
        <v>33</v>
      </c>
      <c r="AX125" s="61" t="s">
        <v>36</v>
      </c>
      <c r="AY125" s="61" t="s">
        <v>34</v>
      </c>
      <c r="AZ125" s="61" t="s">
        <v>35</v>
      </c>
      <c r="BA125" s="61"/>
      <c r="BB125" s="63" t="s">
        <v>4</v>
      </c>
      <c r="BC125" s="63" t="s">
        <v>5</v>
      </c>
      <c r="BD125" s="4"/>
      <c r="BE125" s="56" t="s">
        <v>13</v>
      </c>
      <c r="BF125" s="56" t="s">
        <v>14</v>
      </c>
      <c r="BG125" s="235" t="s">
        <v>200</v>
      </c>
      <c r="BH125" s="235" t="s">
        <v>201</v>
      </c>
      <c r="BI125" s="56" t="s">
        <v>15</v>
      </c>
      <c r="BJ125" s="56" t="s">
        <v>16</v>
      </c>
      <c r="BK125" s="235" t="s">
        <v>200</v>
      </c>
      <c r="BL125" s="235" t="s">
        <v>201</v>
      </c>
      <c r="BM125" s="56" t="s">
        <v>17</v>
      </c>
      <c r="BN125" s="56" t="s">
        <v>18</v>
      </c>
      <c r="BO125" s="235" t="s">
        <v>200</v>
      </c>
      <c r="BP125" s="235" t="s">
        <v>201</v>
      </c>
      <c r="BQ125" s="56" t="s">
        <v>19</v>
      </c>
      <c r="BR125" s="56" t="s">
        <v>20</v>
      </c>
      <c r="BS125" s="235" t="s">
        <v>200</v>
      </c>
      <c r="BT125" s="235" t="s">
        <v>201</v>
      </c>
      <c r="BU125" s="56" t="s">
        <v>21</v>
      </c>
      <c r="BV125" s="56" t="s">
        <v>22</v>
      </c>
      <c r="BW125" s="235" t="s">
        <v>200</v>
      </c>
      <c r="BX125" s="235" t="s">
        <v>201</v>
      </c>
      <c r="BY125" s="56" t="s">
        <v>23</v>
      </c>
      <c r="BZ125" s="56" t="s">
        <v>24</v>
      </c>
      <c r="CA125" s="235" t="s">
        <v>200</v>
      </c>
      <c r="CB125" s="235" t="s">
        <v>201</v>
      </c>
      <c r="CC125" s="56" t="s">
        <v>25</v>
      </c>
      <c r="CD125" s="56" t="s">
        <v>26</v>
      </c>
      <c r="CE125" s="235" t="s">
        <v>200</v>
      </c>
      <c r="CF125" s="235" t="s">
        <v>201</v>
      </c>
      <c r="CG125" s="56" t="s">
        <v>27</v>
      </c>
      <c r="CH125" s="56" t="s">
        <v>28</v>
      </c>
      <c r="CI125" s="235" t="s">
        <v>200</v>
      </c>
      <c r="CJ125" s="235" t="s">
        <v>201</v>
      </c>
      <c r="CK125" s="56" t="s">
        <v>29</v>
      </c>
      <c r="CL125" s="56" t="s">
        <v>30</v>
      </c>
      <c r="CM125" s="235" t="s">
        <v>200</v>
      </c>
      <c r="CN125" s="235" t="s">
        <v>201</v>
      </c>
      <c r="CO125" s="56" t="s">
        <v>31</v>
      </c>
      <c r="CP125" s="56" t="s">
        <v>32</v>
      </c>
      <c r="CQ125" s="235" t="s">
        <v>200</v>
      </c>
      <c r="CR125" s="235" t="s">
        <v>201</v>
      </c>
      <c r="CS125" s="56" t="s">
        <v>33</v>
      </c>
      <c r="CT125" s="56" t="s">
        <v>36</v>
      </c>
      <c r="CU125" s="235" t="s">
        <v>200</v>
      </c>
      <c r="CV125" s="235" t="s">
        <v>201</v>
      </c>
      <c r="CW125" s="56" t="s">
        <v>34</v>
      </c>
      <c r="CX125" s="56" t="s">
        <v>35</v>
      </c>
      <c r="CY125" s="61" t="s">
        <v>13</v>
      </c>
      <c r="CZ125" s="61"/>
      <c r="DA125" s="63" t="s">
        <v>4</v>
      </c>
      <c r="DB125" s="63" t="s">
        <v>5</v>
      </c>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row>
    <row r="126" spans="1:196" s="5" customFormat="1">
      <c r="A126" s="60" t="s">
        <v>121</v>
      </c>
      <c r="B126" s="60" t="s">
        <v>135</v>
      </c>
      <c r="C126" s="60" t="s">
        <v>2</v>
      </c>
      <c r="D126" s="60">
        <v>140</v>
      </c>
      <c r="E126" s="6">
        <v>28.25</v>
      </c>
      <c r="F126" s="67">
        <f>SUM(E126*$D126)</f>
        <v>3955</v>
      </c>
      <c r="G126" s="246">
        <v>23</v>
      </c>
      <c r="H126" s="67">
        <f>SUM(G126*$D126)</f>
        <v>3220</v>
      </c>
      <c r="I126" s="6">
        <v>14.5</v>
      </c>
      <c r="J126" s="67">
        <f>SUM(I126*$D126)</f>
        <v>2030</v>
      </c>
      <c r="K126" s="246">
        <f>6.5+8</f>
        <v>14.5</v>
      </c>
      <c r="L126" s="67">
        <f>SUM(K126*$D126)</f>
        <v>2030</v>
      </c>
      <c r="M126" s="6">
        <v>6</v>
      </c>
      <c r="N126" s="67">
        <f>SUM(M126*$D126)</f>
        <v>840</v>
      </c>
      <c r="O126" s="6">
        <v>3.5</v>
      </c>
      <c r="P126" s="67">
        <f>SUM(O126*$D126)</f>
        <v>490</v>
      </c>
      <c r="Q126" s="6"/>
      <c r="R126" s="67">
        <f>SUM(Q126*$D126)</f>
        <v>0</v>
      </c>
      <c r="S126" s="6"/>
      <c r="T126" s="67">
        <f>SUM(S126*$D126)</f>
        <v>0</v>
      </c>
      <c r="U126" s="6"/>
      <c r="V126" s="67">
        <f>SUM(U126*$D126)</f>
        <v>0</v>
      </c>
      <c r="W126" s="6"/>
      <c r="X126" s="67">
        <f>SUM(W126*$D126)</f>
        <v>0</v>
      </c>
      <c r="Y126" s="6"/>
      <c r="Z126" s="67">
        <f>SUM(Y126*$D126)</f>
        <v>0</v>
      </c>
      <c r="AA126" s="6"/>
      <c r="AB126" s="67">
        <f>SUM(AA126*$D126)</f>
        <v>0</v>
      </c>
      <c r="AC126" s="62"/>
      <c r="AD126" s="67">
        <f>SUM(AC126*$D126)</f>
        <v>0</v>
      </c>
      <c r="AE126" s="62"/>
      <c r="AF126" s="67">
        <f>SUM(AE126*$D126)</f>
        <v>0</v>
      </c>
      <c r="AG126" s="62"/>
      <c r="AH126" s="67">
        <f>SUM(AG126*$D126)</f>
        <v>0</v>
      </c>
      <c r="AI126" s="62"/>
      <c r="AJ126" s="67">
        <f>SUM(AI126*$D126)</f>
        <v>0</v>
      </c>
      <c r="AK126" s="62"/>
      <c r="AL126" s="67">
        <f>SUM(AK126*$D126)</f>
        <v>0</v>
      </c>
      <c r="AM126" s="62"/>
      <c r="AN126" s="67">
        <f>SUM(AM126*$D126)</f>
        <v>0</v>
      </c>
      <c r="AO126" s="62"/>
      <c r="AP126" s="67">
        <f>SUM(AO126*$D126)</f>
        <v>0</v>
      </c>
      <c r="AQ126" s="62"/>
      <c r="AR126" s="67">
        <f>SUM(AQ126*$D126)</f>
        <v>0</v>
      </c>
      <c r="AS126" s="62"/>
      <c r="AT126" s="67">
        <f>SUM(AS126*$D126)</f>
        <v>0</v>
      </c>
      <c r="AU126" s="62"/>
      <c r="AV126" s="67">
        <f>SUM(AU126*$D126)</f>
        <v>0</v>
      </c>
      <c r="AW126" s="62"/>
      <c r="AX126" s="67">
        <f>SUM(AW126*$D126)</f>
        <v>0</v>
      </c>
      <c r="AY126" s="62"/>
      <c r="AZ126" s="67">
        <f>SUM(AY126*$D126)</f>
        <v>0</v>
      </c>
      <c r="BA126" s="57"/>
      <c r="BB126" s="64">
        <f>SUM(E126+G126+I126+K126+M126+O126+Q126+S126+U126+W126+Y126+AA126+AC126+AE126+AG126+AI126+AK126+AM126+AO126+AQ126+AS126+AU126+AW126+AY126)</f>
        <v>89.75</v>
      </c>
      <c r="BC126" s="64">
        <f>ROUND(BB126*D126*2,1)/2</f>
        <v>12565</v>
      </c>
      <c r="BD126" s="4"/>
      <c r="BE126" s="4"/>
      <c r="BF126" s="4">
        <f t="shared" ref="BF126:BF161" si="865">SUM(BE126*D126)</f>
        <v>0</v>
      </c>
      <c r="BG126" s="236">
        <f>SUM(BE126+E126)</f>
        <v>28.25</v>
      </c>
      <c r="BH126" s="239">
        <f>SUM(BF126+F126)</f>
        <v>3955</v>
      </c>
      <c r="BI126" s="4"/>
      <c r="BJ126" s="4">
        <f t="shared" ref="BJ126:BJ161" si="866">SUM(BI126*D126)</f>
        <v>0</v>
      </c>
      <c r="BK126" s="236">
        <f>BI126+G126</f>
        <v>23</v>
      </c>
      <c r="BL126" s="239">
        <f>H126+BJ126</f>
        <v>3220</v>
      </c>
      <c r="BM126" s="4"/>
      <c r="BN126" s="4">
        <f t="shared" ref="BN126:BN161" si="867">SUM(BM126*D126)</f>
        <v>0</v>
      </c>
      <c r="BO126" s="240">
        <f t="shared" ref="BO126:BO161" si="868">BM126+I126</f>
        <v>14.5</v>
      </c>
      <c r="BP126" s="240">
        <f t="shared" ref="BP126:BP161" si="869">J126+BN126</f>
        <v>2030</v>
      </c>
      <c r="BQ126" s="4"/>
      <c r="BR126" s="4">
        <f>SUM(BQ126*D126)</f>
        <v>0</v>
      </c>
      <c r="BS126" s="236">
        <f>SUM(BQ126+K126)</f>
        <v>14.5</v>
      </c>
      <c r="BT126" s="239">
        <f>SUM(BR126+L126)</f>
        <v>2030</v>
      </c>
      <c r="BU126" s="4"/>
      <c r="BV126" s="4">
        <f>SUM(BU126*D126)</f>
        <v>0</v>
      </c>
      <c r="BW126" s="236">
        <f>SUM(BU126+M126)</f>
        <v>6</v>
      </c>
      <c r="BX126" s="239">
        <f>SUM(BV126+N126)</f>
        <v>840</v>
      </c>
      <c r="BY126" s="4"/>
      <c r="BZ126" s="4">
        <f>SUM(BY126*D126)</f>
        <v>0</v>
      </c>
      <c r="CA126" s="236">
        <f>SUM(BY126+O126)</f>
        <v>3.5</v>
      </c>
      <c r="CB126" s="239">
        <f>SUM(BZ126+P126)</f>
        <v>490</v>
      </c>
      <c r="CC126" s="4"/>
      <c r="CD126" s="4">
        <f>SUM(CC126*D126)</f>
        <v>0</v>
      </c>
      <c r="CE126" s="236">
        <f t="shared" ref="CE126:CE161" si="870">SUM(CC126+Q126)</f>
        <v>0</v>
      </c>
      <c r="CF126" s="239">
        <f>SUM(CE126*D126)</f>
        <v>0</v>
      </c>
      <c r="CG126" s="4"/>
      <c r="CH126" s="4">
        <f>SUM(CG126*D126)</f>
        <v>0</v>
      </c>
      <c r="CI126" s="236">
        <f>SUM(CG126+S126)</f>
        <v>0</v>
      </c>
      <c r="CJ126" s="239">
        <f>SUM(CI126*D126)</f>
        <v>0</v>
      </c>
      <c r="CK126" s="4"/>
      <c r="CL126" s="4">
        <f>SUM(CK126*D126)</f>
        <v>0</v>
      </c>
      <c r="CM126" s="236">
        <f>SUM(CK126+U126)</f>
        <v>0</v>
      </c>
      <c r="CN126" s="239">
        <f>SUM(CM126*D126)</f>
        <v>0</v>
      </c>
      <c r="CO126" s="4"/>
      <c r="CP126" s="4">
        <f>SUM(CO126*D126)</f>
        <v>0</v>
      </c>
      <c r="CQ126" s="236">
        <f>SUM(CO126+W126)</f>
        <v>0</v>
      </c>
      <c r="CR126" s="239">
        <f>SUM(CQ126*D126)</f>
        <v>0</v>
      </c>
      <c r="CS126" s="4"/>
      <c r="CT126" s="4">
        <f>SUM(CS126*D126)</f>
        <v>0</v>
      </c>
      <c r="CU126" s="236">
        <f>SUM(CS126+Y126)</f>
        <v>0</v>
      </c>
      <c r="CV126" s="239">
        <f>SUM(CU126*D126)</f>
        <v>0</v>
      </c>
      <c r="CW126" s="4"/>
      <c r="CX126" s="4"/>
      <c r="CY126" s="4"/>
      <c r="CZ126" s="4"/>
      <c r="DA126" s="4">
        <f t="shared" ref="DA126:DA161" si="871">SUM(BE126+BI126+BM126+BQ126+BU126+BY126+CC126+CG126+CK126+CO126+CS126+CW126)</f>
        <v>0</v>
      </c>
      <c r="DB126" s="4">
        <f t="shared" ref="DB126:DB161" si="872">SUM(DA126*D126)</f>
        <v>0</v>
      </c>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row>
    <row r="127" spans="1:196" s="5" customFormat="1">
      <c r="A127" s="60" t="s">
        <v>108</v>
      </c>
      <c r="B127" s="60" t="s">
        <v>109</v>
      </c>
      <c r="C127" s="60" t="s">
        <v>2</v>
      </c>
      <c r="D127" s="60">
        <v>140</v>
      </c>
      <c r="E127" s="6"/>
      <c r="F127" s="67">
        <f t="shared" ref="F127:F159" si="873">SUM(E127*$D127)</f>
        <v>0</v>
      </c>
      <c r="G127" s="6"/>
      <c r="H127" s="67">
        <f t="shared" ref="H127:H142" si="874">SUM(G127*$D127)</f>
        <v>0</v>
      </c>
      <c r="I127" s="6"/>
      <c r="J127" s="67">
        <f t="shared" ref="J127" si="875">SUM(I127*$D127)</f>
        <v>0</v>
      </c>
      <c r="K127" s="6"/>
      <c r="L127" s="67">
        <f t="shared" ref="L127:L142" si="876">SUM(K127*$D127)</f>
        <v>0</v>
      </c>
      <c r="M127" s="6"/>
      <c r="N127" s="67">
        <f t="shared" ref="N127:N142" si="877">SUM(M127*$D127)</f>
        <v>0</v>
      </c>
      <c r="O127" s="6"/>
      <c r="P127" s="67">
        <f t="shared" ref="P127:P159" si="878">SUM(O127*$D127)</f>
        <v>0</v>
      </c>
      <c r="Q127" s="6"/>
      <c r="R127" s="67">
        <f t="shared" ref="R127:R142" si="879">SUM(Q127*$D127)</f>
        <v>0</v>
      </c>
      <c r="S127" s="6"/>
      <c r="T127" s="67">
        <f t="shared" ref="T127:T142" si="880">SUM(S127*$D127)</f>
        <v>0</v>
      </c>
      <c r="U127" s="6"/>
      <c r="V127" s="67">
        <f t="shared" ref="V127:V142" si="881">SUM(U127*$D127)</f>
        <v>0</v>
      </c>
      <c r="W127" s="6"/>
      <c r="X127" s="67">
        <f t="shared" ref="X127:X142" si="882">SUM(W127*$D127)</f>
        <v>0</v>
      </c>
      <c r="Y127" s="6"/>
      <c r="Z127" s="67">
        <f t="shared" ref="Z127:Z142" si="883">SUM(Y127*$D127)</f>
        <v>0</v>
      </c>
      <c r="AA127" s="6"/>
      <c r="AB127" s="67">
        <f t="shared" ref="AB127:AB142" si="884">SUM(AA127*$D127)</f>
        <v>0</v>
      </c>
      <c r="AC127" s="62"/>
      <c r="AD127" s="67">
        <f t="shared" ref="AD127:AD142" si="885">SUM(AC127*$D127)</f>
        <v>0</v>
      </c>
      <c r="AE127" s="62"/>
      <c r="AF127" s="67">
        <f t="shared" ref="AF127:AF142" si="886">SUM(AE127*$D127)</f>
        <v>0</v>
      </c>
      <c r="AG127" s="62"/>
      <c r="AH127" s="67">
        <f t="shared" ref="AH127:AH142" si="887">SUM(AG127*$D127)</f>
        <v>0</v>
      </c>
      <c r="AI127" s="62"/>
      <c r="AJ127" s="67">
        <f t="shared" ref="AJ127:AJ142" si="888">SUM(AI127*$D127)</f>
        <v>0</v>
      </c>
      <c r="AK127" s="62"/>
      <c r="AL127" s="67">
        <f t="shared" ref="AL127:AL142" si="889">SUM(AK127*$D127)</f>
        <v>0</v>
      </c>
      <c r="AM127" s="62"/>
      <c r="AN127" s="67">
        <f t="shared" ref="AN127:AN142" si="890">SUM(AM127*$D127)</f>
        <v>0</v>
      </c>
      <c r="AO127" s="62"/>
      <c r="AP127" s="67">
        <f t="shared" ref="AP127:AP142" si="891">SUM(AO127*$D127)</f>
        <v>0</v>
      </c>
      <c r="AQ127" s="62"/>
      <c r="AR127" s="67">
        <f t="shared" ref="AR127:AR142" si="892">SUM(AQ127*$D127)</f>
        <v>0</v>
      </c>
      <c r="AS127" s="62"/>
      <c r="AT127" s="67">
        <f t="shared" ref="AT127:AT142" si="893">SUM(AS127*$D127)</f>
        <v>0</v>
      </c>
      <c r="AU127" s="62"/>
      <c r="AV127" s="67">
        <f t="shared" ref="AV127:AV142" si="894">SUM(AU127*$D127)</f>
        <v>0</v>
      </c>
      <c r="AW127" s="62"/>
      <c r="AX127" s="67">
        <f t="shared" ref="AX127:AX142" si="895">SUM(AW127*$D127)</f>
        <v>0</v>
      </c>
      <c r="AY127" s="62"/>
      <c r="AZ127" s="67">
        <f t="shared" ref="AZ127:AZ142" si="896">SUM(AY127*$D127)</f>
        <v>0</v>
      </c>
      <c r="BA127" s="57"/>
      <c r="BB127" s="64">
        <f t="shared" ref="BB127:BB159" si="897">SUM(E127+G127+I127+K127+M127+O127+Q127+S127+U127+W127+Y127+AA127+AC127+AE127+AG127+AI127+AK127+AM127+AO127+AQ127+AS127+AU127+AW127+AY127)</f>
        <v>0</v>
      </c>
      <c r="BC127" s="64">
        <f t="shared" ref="BC127:BC159" si="898">ROUND(BB127*D127*2,1)/2</f>
        <v>0</v>
      </c>
      <c r="BD127" s="4"/>
      <c r="BE127" s="4">
        <v>7.5</v>
      </c>
      <c r="BF127" s="4">
        <f t="shared" si="865"/>
        <v>1050</v>
      </c>
      <c r="BG127" s="236">
        <f t="shared" ref="BG127:BG161" si="899">SUM(BE127+E127)</f>
        <v>7.5</v>
      </c>
      <c r="BH127" s="239">
        <f t="shared" ref="BH127:BH161" si="900">SUM(BF127+F127)</f>
        <v>1050</v>
      </c>
      <c r="BI127" s="201">
        <v>4.5</v>
      </c>
      <c r="BJ127" s="4">
        <f t="shared" si="866"/>
        <v>630</v>
      </c>
      <c r="BK127" s="236">
        <f t="shared" ref="BK127:BK161" si="901">BI127+G127</f>
        <v>4.5</v>
      </c>
      <c r="BL127" s="239">
        <f t="shared" ref="BL127:BL161" si="902">H127+BJ127</f>
        <v>630</v>
      </c>
      <c r="BM127" s="4">
        <v>4.25</v>
      </c>
      <c r="BN127" s="4">
        <f t="shared" si="867"/>
        <v>595</v>
      </c>
      <c r="BO127" s="240">
        <f t="shared" si="868"/>
        <v>4.25</v>
      </c>
      <c r="BP127" s="240">
        <f t="shared" si="869"/>
        <v>595</v>
      </c>
      <c r="BQ127" s="201">
        <v>4</v>
      </c>
      <c r="BR127" s="4">
        <f t="shared" ref="BR127:BR161" si="903">SUM(BQ127*D127)</f>
        <v>560</v>
      </c>
      <c r="BS127" s="236">
        <f t="shared" ref="BS127:BS161" si="904">SUM(BQ127+K127)</f>
        <v>4</v>
      </c>
      <c r="BT127" s="239">
        <f t="shared" ref="BT127:BT161" si="905">SUM(BR127+L127)</f>
        <v>560</v>
      </c>
      <c r="BU127" s="4">
        <v>5.75</v>
      </c>
      <c r="BV127" s="4">
        <f t="shared" ref="BV127:BV161" si="906">SUM(BU127*D127)</f>
        <v>805</v>
      </c>
      <c r="BW127" s="236">
        <f t="shared" ref="BW127:BW161" si="907">SUM(BU127+M127)</f>
        <v>5.75</v>
      </c>
      <c r="BX127" s="239">
        <f t="shared" ref="BX127:BX161" si="908">SUM(BV127+N127)</f>
        <v>805</v>
      </c>
      <c r="BY127" s="4">
        <v>4</v>
      </c>
      <c r="BZ127" s="4">
        <f t="shared" ref="BZ127:BZ161" si="909">SUM(BY127*D127)</f>
        <v>560</v>
      </c>
      <c r="CA127" s="236">
        <f t="shared" ref="CA127:CA161" si="910">SUM(BY127+O127)</f>
        <v>4</v>
      </c>
      <c r="CB127" s="239">
        <f t="shared" ref="CB127:CB161" si="911">SUM(BZ127+P127)</f>
        <v>560</v>
      </c>
      <c r="CC127" s="4">
        <v>3</v>
      </c>
      <c r="CD127" s="4">
        <f t="shared" ref="CD127:CD161" si="912">SUM(CC127*D127)</f>
        <v>420</v>
      </c>
      <c r="CE127" s="236">
        <f t="shared" si="870"/>
        <v>3</v>
      </c>
      <c r="CF127" s="239">
        <f t="shared" ref="CF127:CF161" si="913">SUM(CE127*D127)</f>
        <v>420</v>
      </c>
      <c r="CG127" s="4">
        <v>12.5</v>
      </c>
      <c r="CH127" s="4">
        <f t="shared" ref="CH127:CH161" si="914">SUM(CG127*D127)</f>
        <v>1750</v>
      </c>
      <c r="CI127" s="236">
        <f t="shared" ref="CI127:CI161" si="915">SUM(CG127+S127)</f>
        <v>12.5</v>
      </c>
      <c r="CJ127" s="239">
        <f t="shared" ref="CJ127:CJ161" si="916">SUM(CI127*D127)</f>
        <v>1750</v>
      </c>
      <c r="CK127" s="4">
        <v>12.5</v>
      </c>
      <c r="CL127" s="4">
        <f t="shared" ref="CL127:CL161" si="917">SUM(CK127*D127)</f>
        <v>1750</v>
      </c>
      <c r="CM127" s="236">
        <f t="shared" ref="CM127:CM161" si="918">SUM(CK127+U127)</f>
        <v>12.5</v>
      </c>
      <c r="CN127" s="239">
        <f t="shared" ref="CN127:CN161" si="919">SUM(CM127*D127)</f>
        <v>1750</v>
      </c>
      <c r="CO127" s="4">
        <v>5.75</v>
      </c>
      <c r="CP127" s="4">
        <f t="shared" ref="CP127:CP161" si="920">SUM(CO127*D127)</f>
        <v>805</v>
      </c>
      <c r="CQ127" s="236">
        <f t="shared" ref="CQ127:CQ161" si="921">SUM(CO127+W127)</f>
        <v>5.75</v>
      </c>
      <c r="CR127" s="239">
        <f t="shared" ref="CR127:CR161" si="922">SUM(CQ127*D127)</f>
        <v>805</v>
      </c>
      <c r="CS127" s="4">
        <v>12</v>
      </c>
      <c r="CT127" s="4">
        <f t="shared" ref="CT127:CT161" si="923">SUM(CS127*D127)</f>
        <v>1680</v>
      </c>
      <c r="CU127" s="236">
        <f t="shared" ref="CU127:CU161" si="924">SUM(CS127+Y127)</f>
        <v>12</v>
      </c>
      <c r="CV127" s="239">
        <f t="shared" ref="CV127:CV161" si="925">SUM(CU127*D127)</f>
        <v>1680</v>
      </c>
      <c r="CW127" s="4"/>
      <c r="CX127" s="4"/>
      <c r="CY127" s="4"/>
      <c r="CZ127" s="4"/>
      <c r="DA127" s="4">
        <f t="shared" si="871"/>
        <v>75.75</v>
      </c>
      <c r="DB127" s="4">
        <f t="shared" si="872"/>
        <v>10605</v>
      </c>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row>
    <row r="128" spans="1:196" s="5" customFormat="1">
      <c r="A128" s="60"/>
      <c r="B128" s="60"/>
      <c r="C128" s="60" t="s">
        <v>2</v>
      </c>
      <c r="D128" s="60">
        <v>140</v>
      </c>
      <c r="E128" s="6"/>
      <c r="F128" s="67">
        <f t="shared" si="873"/>
        <v>0</v>
      </c>
      <c r="G128" s="6"/>
      <c r="H128" s="67">
        <f t="shared" si="874"/>
        <v>0</v>
      </c>
      <c r="I128" s="6"/>
      <c r="J128" s="67">
        <f t="shared" ref="J128" si="926">SUM(I128*$D128)</f>
        <v>0</v>
      </c>
      <c r="K128" s="6"/>
      <c r="L128" s="67">
        <f t="shared" si="876"/>
        <v>0</v>
      </c>
      <c r="M128" s="6"/>
      <c r="N128" s="67">
        <f t="shared" si="877"/>
        <v>0</v>
      </c>
      <c r="O128" s="6"/>
      <c r="P128" s="67">
        <f t="shared" si="878"/>
        <v>0</v>
      </c>
      <c r="Q128" s="6"/>
      <c r="R128" s="67">
        <f t="shared" si="879"/>
        <v>0</v>
      </c>
      <c r="S128" s="6"/>
      <c r="T128" s="67">
        <f t="shared" si="880"/>
        <v>0</v>
      </c>
      <c r="U128" s="6"/>
      <c r="V128" s="67">
        <f t="shared" si="881"/>
        <v>0</v>
      </c>
      <c r="W128" s="6"/>
      <c r="X128" s="67">
        <f t="shared" si="882"/>
        <v>0</v>
      </c>
      <c r="Y128" s="6"/>
      <c r="Z128" s="67">
        <f t="shared" si="883"/>
        <v>0</v>
      </c>
      <c r="AA128" s="6"/>
      <c r="AB128" s="67">
        <f t="shared" si="884"/>
        <v>0</v>
      </c>
      <c r="AC128" s="62"/>
      <c r="AD128" s="67">
        <f t="shared" si="885"/>
        <v>0</v>
      </c>
      <c r="AE128" s="62"/>
      <c r="AF128" s="67">
        <f t="shared" si="886"/>
        <v>0</v>
      </c>
      <c r="AG128" s="62"/>
      <c r="AH128" s="67">
        <f t="shared" si="887"/>
        <v>0</v>
      </c>
      <c r="AI128" s="62"/>
      <c r="AJ128" s="67">
        <f t="shared" si="888"/>
        <v>0</v>
      </c>
      <c r="AK128" s="62"/>
      <c r="AL128" s="67">
        <f t="shared" si="889"/>
        <v>0</v>
      </c>
      <c r="AM128" s="62"/>
      <c r="AN128" s="67">
        <f t="shared" si="890"/>
        <v>0</v>
      </c>
      <c r="AO128" s="62"/>
      <c r="AP128" s="67">
        <f t="shared" si="891"/>
        <v>0</v>
      </c>
      <c r="AQ128" s="62"/>
      <c r="AR128" s="67">
        <f t="shared" si="892"/>
        <v>0</v>
      </c>
      <c r="AS128" s="62"/>
      <c r="AT128" s="67">
        <f t="shared" si="893"/>
        <v>0</v>
      </c>
      <c r="AU128" s="62"/>
      <c r="AV128" s="67">
        <f t="shared" si="894"/>
        <v>0</v>
      </c>
      <c r="AW128" s="62"/>
      <c r="AX128" s="67">
        <f t="shared" si="895"/>
        <v>0</v>
      </c>
      <c r="AY128" s="62"/>
      <c r="AZ128" s="67">
        <f t="shared" si="896"/>
        <v>0</v>
      </c>
      <c r="BA128" s="57"/>
      <c r="BB128" s="64">
        <f t="shared" si="897"/>
        <v>0</v>
      </c>
      <c r="BC128" s="64">
        <f t="shared" si="898"/>
        <v>0</v>
      </c>
      <c r="BD128" s="4"/>
      <c r="BE128" s="4"/>
      <c r="BF128" s="4">
        <f t="shared" si="865"/>
        <v>0</v>
      </c>
      <c r="BG128" s="236">
        <f t="shared" si="899"/>
        <v>0</v>
      </c>
      <c r="BH128" s="239">
        <f t="shared" si="900"/>
        <v>0</v>
      </c>
      <c r="BI128" s="4"/>
      <c r="BJ128" s="4">
        <f t="shared" si="866"/>
        <v>0</v>
      </c>
      <c r="BK128" s="236">
        <f t="shared" si="901"/>
        <v>0</v>
      </c>
      <c r="BL128" s="239">
        <f t="shared" si="902"/>
        <v>0</v>
      </c>
      <c r="BM128" s="4"/>
      <c r="BN128" s="4">
        <f t="shared" si="867"/>
        <v>0</v>
      </c>
      <c r="BO128" s="240">
        <f t="shared" si="868"/>
        <v>0</v>
      </c>
      <c r="BP128" s="240">
        <f t="shared" si="869"/>
        <v>0</v>
      </c>
      <c r="BQ128" s="4"/>
      <c r="BR128" s="4">
        <f t="shared" si="903"/>
        <v>0</v>
      </c>
      <c r="BS128" s="236">
        <f t="shared" si="904"/>
        <v>0</v>
      </c>
      <c r="BT128" s="239">
        <f t="shared" si="905"/>
        <v>0</v>
      </c>
      <c r="BU128" s="4"/>
      <c r="BV128" s="4">
        <f t="shared" si="906"/>
        <v>0</v>
      </c>
      <c r="BW128" s="236">
        <f t="shared" si="907"/>
        <v>0</v>
      </c>
      <c r="BX128" s="239">
        <f t="shared" si="908"/>
        <v>0</v>
      </c>
      <c r="BY128" s="4"/>
      <c r="BZ128" s="4">
        <f t="shared" si="909"/>
        <v>0</v>
      </c>
      <c r="CA128" s="236">
        <f t="shared" si="910"/>
        <v>0</v>
      </c>
      <c r="CB128" s="239">
        <f t="shared" si="911"/>
        <v>0</v>
      </c>
      <c r="CC128" s="4"/>
      <c r="CD128" s="4">
        <f t="shared" si="912"/>
        <v>0</v>
      </c>
      <c r="CE128" s="236">
        <f t="shared" si="870"/>
        <v>0</v>
      </c>
      <c r="CF128" s="239">
        <f t="shared" si="913"/>
        <v>0</v>
      </c>
      <c r="CG128" s="4"/>
      <c r="CH128" s="4">
        <f t="shared" si="914"/>
        <v>0</v>
      </c>
      <c r="CI128" s="236">
        <f t="shared" si="915"/>
        <v>0</v>
      </c>
      <c r="CJ128" s="239">
        <f t="shared" si="916"/>
        <v>0</v>
      </c>
      <c r="CK128" s="4"/>
      <c r="CL128" s="4">
        <f t="shared" si="917"/>
        <v>0</v>
      </c>
      <c r="CM128" s="236">
        <f t="shared" si="918"/>
        <v>0</v>
      </c>
      <c r="CN128" s="239">
        <f t="shared" si="919"/>
        <v>0</v>
      </c>
      <c r="CO128" s="4"/>
      <c r="CP128" s="4">
        <f t="shared" si="920"/>
        <v>0</v>
      </c>
      <c r="CQ128" s="236">
        <f t="shared" si="921"/>
        <v>0</v>
      </c>
      <c r="CR128" s="239">
        <f t="shared" si="922"/>
        <v>0</v>
      </c>
      <c r="CS128" s="4"/>
      <c r="CT128" s="4">
        <f t="shared" si="923"/>
        <v>0</v>
      </c>
      <c r="CU128" s="236">
        <f t="shared" si="924"/>
        <v>0</v>
      </c>
      <c r="CV128" s="239">
        <f t="shared" si="925"/>
        <v>0</v>
      </c>
      <c r="CW128" s="4"/>
      <c r="CX128" s="4"/>
      <c r="CY128" s="4"/>
      <c r="CZ128" s="4"/>
      <c r="DA128" s="4">
        <f t="shared" si="871"/>
        <v>0</v>
      </c>
      <c r="DB128" s="4">
        <f t="shared" si="872"/>
        <v>0</v>
      </c>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row>
    <row r="129" spans="1:196" s="5" customFormat="1">
      <c r="A129" s="60"/>
      <c r="B129" s="60"/>
      <c r="C129" s="60" t="s">
        <v>2</v>
      </c>
      <c r="D129" s="60">
        <v>140</v>
      </c>
      <c r="E129" s="6"/>
      <c r="F129" s="67">
        <f t="shared" si="873"/>
        <v>0</v>
      </c>
      <c r="G129" s="6"/>
      <c r="H129" s="67">
        <f t="shared" si="874"/>
        <v>0</v>
      </c>
      <c r="I129" s="6"/>
      <c r="J129" s="67">
        <f t="shared" ref="J129" si="927">SUM(I129*$D129)</f>
        <v>0</v>
      </c>
      <c r="K129" s="6"/>
      <c r="L129" s="67">
        <f t="shared" si="876"/>
        <v>0</v>
      </c>
      <c r="M129" s="6"/>
      <c r="N129" s="67">
        <f t="shared" si="877"/>
        <v>0</v>
      </c>
      <c r="O129" s="6"/>
      <c r="P129" s="67">
        <f t="shared" si="878"/>
        <v>0</v>
      </c>
      <c r="Q129" s="6"/>
      <c r="R129" s="67">
        <f t="shared" si="879"/>
        <v>0</v>
      </c>
      <c r="S129" s="6"/>
      <c r="T129" s="67">
        <f t="shared" si="880"/>
        <v>0</v>
      </c>
      <c r="U129" s="6"/>
      <c r="V129" s="67">
        <f t="shared" si="881"/>
        <v>0</v>
      </c>
      <c r="W129" s="6"/>
      <c r="X129" s="67">
        <f t="shared" si="882"/>
        <v>0</v>
      </c>
      <c r="Y129" s="6"/>
      <c r="Z129" s="67">
        <f t="shared" si="883"/>
        <v>0</v>
      </c>
      <c r="AA129" s="6"/>
      <c r="AB129" s="67">
        <f t="shared" si="884"/>
        <v>0</v>
      </c>
      <c r="AC129" s="62"/>
      <c r="AD129" s="67">
        <f t="shared" si="885"/>
        <v>0</v>
      </c>
      <c r="AE129" s="62"/>
      <c r="AF129" s="67">
        <f t="shared" si="886"/>
        <v>0</v>
      </c>
      <c r="AG129" s="62"/>
      <c r="AH129" s="67">
        <f t="shared" si="887"/>
        <v>0</v>
      </c>
      <c r="AI129" s="62"/>
      <c r="AJ129" s="67">
        <f t="shared" si="888"/>
        <v>0</v>
      </c>
      <c r="AK129" s="62"/>
      <c r="AL129" s="67">
        <f t="shared" si="889"/>
        <v>0</v>
      </c>
      <c r="AM129" s="62"/>
      <c r="AN129" s="67">
        <f t="shared" si="890"/>
        <v>0</v>
      </c>
      <c r="AO129" s="62"/>
      <c r="AP129" s="67">
        <f t="shared" si="891"/>
        <v>0</v>
      </c>
      <c r="AQ129" s="62"/>
      <c r="AR129" s="67">
        <f t="shared" si="892"/>
        <v>0</v>
      </c>
      <c r="AS129" s="62"/>
      <c r="AT129" s="67">
        <f t="shared" si="893"/>
        <v>0</v>
      </c>
      <c r="AU129" s="62"/>
      <c r="AV129" s="67">
        <f t="shared" si="894"/>
        <v>0</v>
      </c>
      <c r="AW129" s="62"/>
      <c r="AX129" s="67">
        <f t="shared" si="895"/>
        <v>0</v>
      </c>
      <c r="AY129" s="62"/>
      <c r="AZ129" s="67">
        <f t="shared" si="896"/>
        <v>0</v>
      </c>
      <c r="BA129" s="57"/>
      <c r="BB129" s="64">
        <f t="shared" si="897"/>
        <v>0</v>
      </c>
      <c r="BC129" s="64">
        <f t="shared" si="898"/>
        <v>0</v>
      </c>
      <c r="BD129" s="4"/>
      <c r="BE129" s="4"/>
      <c r="BF129" s="4">
        <f t="shared" si="865"/>
        <v>0</v>
      </c>
      <c r="BG129" s="236">
        <f t="shared" si="899"/>
        <v>0</v>
      </c>
      <c r="BH129" s="239">
        <f t="shared" si="900"/>
        <v>0</v>
      </c>
      <c r="BI129" s="4"/>
      <c r="BJ129" s="4">
        <f t="shared" si="866"/>
        <v>0</v>
      </c>
      <c r="BK129" s="236">
        <f t="shared" si="901"/>
        <v>0</v>
      </c>
      <c r="BL129" s="239">
        <f t="shared" si="902"/>
        <v>0</v>
      </c>
      <c r="BM129" s="4"/>
      <c r="BN129" s="4">
        <f t="shared" si="867"/>
        <v>0</v>
      </c>
      <c r="BO129" s="240">
        <f t="shared" si="868"/>
        <v>0</v>
      </c>
      <c r="BP129" s="240">
        <f t="shared" si="869"/>
        <v>0</v>
      </c>
      <c r="BQ129" s="4"/>
      <c r="BR129" s="4">
        <f t="shared" si="903"/>
        <v>0</v>
      </c>
      <c r="BS129" s="236">
        <f t="shared" si="904"/>
        <v>0</v>
      </c>
      <c r="BT129" s="239">
        <f t="shared" si="905"/>
        <v>0</v>
      </c>
      <c r="BU129" s="4"/>
      <c r="BV129" s="4">
        <f t="shared" si="906"/>
        <v>0</v>
      </c>
      <c r="BW129" s="236">
        <f t="shared" si="907"/>
        <v>0</v>
      </c>
      <c r="BX129" s="239">
        <f t="shared" si="908"/>
        <v>0</v>
      </c>
      <c r="BY129" s="4"/>
      <c r="BZ129" s="4">
        <f t="shared" si="909"/>
        <v>0</v>
      </c>
      <c r="CA129" s="236">
        <f t="shared" si="910"/>
        <v>0</v>
      </c>
      <c r="CB129" s="239">
        <f t="shared" si="911"/>
        <v>0</v>
      </c>
      <c r="CC129" s="4"/>
      <c r="CD129" s="4">
        <f t="shared" si="912"/>
        <v>0</v>
      </c>
      <c r="CE129" s="236">
        <f t="shared" si="870"/>
        <v>0</v>
      </c>
      <c r="CF129" s="239">
        <f t="shared" si="913"/>
        <v>0</v>
      </c>
      <c r="CG129" s="4"/>
      <c r="CH129" s="4">
        <f t="shared" si="914"/>
        <v>0</v>
      </c>
      <c r="CI129" s="236">
        <f t="shared" si="915"/>
        <v>0</v>
      </c>
      <c r="CJ129" s="239">
        <f t="shared" si="916"/>
        <v>0</v>
      </c>
      <c r="CK129" s="4"/>
      <c r="CL129" s="4">
        <f t="shared" si="917"/>
        <v>0</v>
      </c>
      <c r="CM129" s="236">
        <f t="shared" si="918"/>
        <v>0</v>
      </c>
      <c r="CN129" s="239">
        <f t="shared" si="919"/>
        <v>0</v>
      </c>
      <c r="CO129" s="4"/>
      <c r="CP129" s="4">
        <f t="shared" si="920"/>
        <v>0</v>
      </c>
      <c r="CQ129" s="236">
        <f t="shared" si="921"/>
        <v>0</v>
      </c>
      <c r="CR129" s="239">
        <f t="shared" si="922"/>
        <v>0</v>
      </c>
      <c r="CS129" s="4"/>
      <c r="CT129" s="4">
        <f t="shared" si="923"/>
        <v>0</v>
      </c>
      <c r="CU129" s="236">
        <f t="shared" si="924"/>
        <v>0</v>
      </c>
      <c r="CV129" s="239">
        <f t="shared" si="925"/>
        <v>0</v>
      </c>
      <c r="CW129" s="4"/>
      <c r="CX129" s="4"/>
      <c r="CY129" s="4"/>
      <c r="CZ129" s="4"/>
      <c r="DA129" s="4">
        <f t="shared" si="871"/>
        <v>0</v>
      </c>
      <c r="DB129" s="4">
        <f t="shared" si="872"/>
        <v>0</v>
      </c>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row>
    <row r="130" spans="1:196" s="5" customFormat="1">
      <c r="A130" s="60"/>
      <c r="B130" s="60"/>
      <c r="C130" s="60" t="s">
        <v>2</v>
      </c>
      <c r="D130" s="60">
        <v>140</v>
      </c>
      <c r="E130" s="6"/>
      <c r="F130" s="67">
        <f t="shared" si="873"/>
        <v>0</v>
      </c>
      <c r="G130" s="6"/>
      <c r="H130" s="67">
        <f t="shared" si="874"/>
        <v>0</v>
      </c>
      <c r="I130" s="6"/>
      <c r="J130" s="67">
        <f t="shared" ref="J130" si="928">SUM(I130*$D130)</f>
        <v>0</v>
      </c>
      <c r="K130" s="6"/>
      <c r="L130" s="67">
        <f t="shared" si="876"/>
        <v>0</v>
      </c>
      <c r="M130" s="6"/>
      <c r="N130" s="67">
        <f t="shared" si="877"/>
        <v>0</v>
      </c>
      <c r="O130" s="6"/>
      <c r="P130" s="67">
        <f t="shared" si="878"/>
        <v>0</v>
      </c>
      <c r="Q130" s="6"/>
      <c r="R130" s="67">
        <f t="shared" si="879"/>
        <v>0</v>
      </c>
      <c r="S130" s="6"/>
      <c r="T130" s="67">
        <f t="shared" si="880"/>
        <v>0</v>
      </c>
      <c r="U130" s="6"/>
      <c r="V130" s="67">
        <f t="shared" si="881"/>
        <v>0</v>
      </c>
      <c r="W130" s="6"/>
      <c r="X130" s="67">
        <f t="shared" si="882"/>
        <v>0</v>
      </c>
      <c r="Y130" s="6"/>
      <c r="Z130" s="67">
        <f t="shared" si="883"/>
        <v>0</v>
      </c>
      <c r="AA130" s="6"/>
      <c r="AB130" s="67">
        <f t="shared" si="884"/>
        <v>0</v>
      </c>
      <c r="AC130" s="62"/>
      <c r="AD130" s="67">
        <f t="shared" si="885"/>
        <v>0</v>
      </c>
      <c r="AE130" s="62"/>
      <c r="AF130" s="67">
        <f t="shared" si="886"/>
        <v>0</v>
      </c>
      <c r="AG130" s="62"/>
      <c r="AH130" s="67">
        <f t="shared" si="887"/>
        <v>0</v>
      </c>
      <c r="AI130" s="62"/>
      <c r="AJ130" s="67">
        <f t="shared" si="888"/>
        <v>0</v>
      </c>
      <c r="AK130" s="62"/>
      <c r="AL130" s="67">
        <f t="shared" si="889"/>
        <v>0</v>
      </c>
      <c r="AM130" s="62"/>
      <c r="AN130" s="67">
        <f t="shared" si="890"/>
        <v>0</v>
      </c>
      <c r="AO130" s="62"/>
      <c r="AP130" s="67">
        <f t="shared" si="891"/>
        <v>0</v>
      </c>
      <c r="AQ130" s="62"/>
      <c r="AR130" s="67">
        <f t="shared" si="892"/>
        <v>0</v>
      </c>
      <c r="AS130" s="62"/>
      <c r="AT130" s="67">
        <f t="shared" si="893"/>
        <v>0</v>
      </c>
      <c r="AU130" s="62"/>
      <c r="AV130" s="67">
        <f t="shared" si="894"/>
        <v>0</v>
      </c>
      <c r="AW130" s="62"/>
      <c r="AX130" s="67">
        <f t="shared" si="895"/>
        <v>0</v>
      </c>
      <c r="AY130" s="62"/>
      <c r="AZ130" s="67">
        <f t="shared" si="896"/>
        <v>0</v>
      </c>
      <c r="BA130" s="57"/>
      <c r="BB130" s="64">
        <f t="shared" si="897"/>
        <v>0</v>
      </c>
      <c r="BC130" s="64">
        <f t="shared" si="898"/>
        <v>0</v>
      </c>
      <c r="BD130" s="4"/>
      <c r="BE130" s="4"/>
      <c r="BF130" s="4">
        <f t="shared" si="865"/>
        <v>0</v>
      </c>
      <c r="BG130" s="236">
        <f t="shared" si="899"/>
        <v>0</v>
      </c>
      <c r="BH130" s="239">
        <f t="shared" si="900"/>
        <v>0</v>
      </c>
      <c r="BI130" s="4"/>
      <c r="BJ130" s="4">
        <f t="shared" si="866"/>
        <v>0</v>
      </c>
      <c r="BK130" s="236">
        <f t="shared" si="901"/>
        <v>0</v>
      </c>
      <c r="BL130" s="239">
        <f t="shared" si="902"/>
        <v>0</v>
      </c>
      <c r="BM130" s="4"/>
      <c r="BN130" s="4">
        <f t="shared" si="867"/>
        <v>0</v>
      </c>
      <c r="BO130" s="240">
        <f t="shared" si="868"/>
        <v>0</v>
      </c>
      <c r="BP130" s="240">
        <f t="shared" si="869"/>
        <v>0</v>
      </c>
      <c r="BQ130" s="4"/>
      <c r="BR130" s="4">
        <f t="shared" si="903"/>
        <v>0</v>
      </c>
      <c r="BS130" s="236">
        <f t="shared" si="904"/>
        <v>0</v>
      </c>
      <c r="BT130" s="239">
        <f t="shared" si="905"/>
        <v>0</v>
      </c>
      <c r="BU130" s="4"/>
      <c r="BV130" s="4">
        <f t="shared" si="906"/>
        <v>0</v>
      </c>
      <c r="BW130" s="236">
        <f t="shared" si="907"/>
        <v>0</v>
      </c>
      <c r="BX130" s="239">
        <f t="shared" si="908"/>
        <v>0</v>
      </c>
      <c r="BY130" s="4"/>
      <c r="BZ130" s="4">
        <f t="shared" si="909"/>
        <v>0</v>
      </c>
      <c r="CA130" s="236">
        <f t="shared" si="910"/>
        <v>0</v>
      </c>
      <c r="CB130" s="239">
        <f t="shared" si="911"/>
        <v>0</v>
      </c>
      <c r="CC130" s="4"/>
      <c r="CD130" s="4">
        <f t="shared" si="912"/>
        <v>0</v>
      </c>
      <c r="CE130" s="236">
        <f t="shared" si="870"/>
        <v>0</v>
      </c>
      <c r="CF130" s="239">
        <f t="shared" si="913"/>
        <v>0</v>
      </c>
      <c r="CG130" s="4"/>
      <c r="CH130" s="4">
        <f t="shared" si="914"/>
        <v>0</v>
      </c>
      <c r="CI130" s="236">
        <f t="shared" si="915"/>
        <v>0</v>
      </c>
      <c r="CJ130" s="239">
        <f t="shared" si="916"/>
        <v>0</v>
      </c>
      <c r="CK130" s="4"/>
      <c r="CL130" s="4">
        <f t="shared" si="917"/>
        <v>0</v>
      </c>
      <c r="CM130" s="236">
        <f t="shared" si="918"/>
        <v>0</v>
      </c>
      <c r="CN130" s="239">
        <f t="shared" si="919"/>
        <v>0</v>
      </c>
      <c r="CO130" s="4"/>
      <c r="CP130" s="4">
        <f t="shared" si="920"/>
        <v>0</v>
      </c>
      <c r="CQ130" s="236">
        <f t="shared" si="921"/>
        <v>0</v>
      </c>
      <c r="CR130" s="239">
        <f t="shared" si="922"/>
        <v>0</v>
      </c>
      <c r="CS130" s="4"/>
      <c r="CT130" s="4">
        <f t="shared" si="923"/>
        <v>0</v>
      </c>
      <c r="CU130" s="236">
        <f t="shared" si="924"/>
        <v>0</v>
      </c>
      <c r="CV130" s="239">
        <f t="shared" si="925"/>
        <v>0</v>
      </c>
      <c r="CW130" s="4"/>
      <c r="CX130" s="4"/>
      <c r="CY130" s="4"/>
      <c r="CZ130" s="4"/>
      <c r="DA130" s="4">
        <f t="shared" si="871"/>
        <v>0</v>
      </c>
      <c r="DB130" s="4">
        <f t="shared" si="872"/>
        <v>0</v>
      </c>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row>
    <row r="131" spans="1:196" s="5" customFormat="1">
      <c r="A131" s="60" t="s">
        <v>189</v>
      </c>
      <c r="B131" s="60" t="s">
        <v>190</v>
      </c>
      <c r="C131" s="60" t="s">
        <v>7</v>
      </c>
      <c r="D131" s="60">
        <v>118</v>
      </c>
      <c r="E131" s="6"/>
      <c r="F131" s="67">
        <f>SUM(E131*$D131)</f>
        <v>0</v>
      </c>
      <c r="G131" s="6"/>
      <c r="H131" s="67">
        <f>SUM(G131*$D131)</f>
        <v>0</v>
      </c>
      <c r="I131" s="6">
        <v>0.5</v>
      </c>
      <c r="J131" s="67">
        <f>SUM(I131*$D131)</f>
        <v>59</v>
      </c>
      <c r="K131" s="6"/>
      <c r="L131" s="67">
        <f>SUM(K131*$D131)</f>
        <v>0</v>
      </c>
      <c r="M131" s="6"/>
      <c r="N131" s="67">
        <f>SUM(M131*$D131)</f>
        <v>0</v>
      </c>
      <c r="O131" s="6"/>
      <c r="P131" s="67">
        <f t="shared" si="878"/>
        <v>0</v>
      </c>
      <c r="Q131" s="6"/>
      <c r="R131" s="67">
        <f>SUM(Q131*$D131)</f>
        <v>0</v>
      </c>
      <c r="S131" s="6"/>
      <c r="T131" s="67">
        <f>SUM(S131*$D131)</f>
        <v>0</v>
      </c>
      <c r="U131" s="6"/>
      <c r="V131" s="67">
        <f>SUM(U131*$D131)</f>
        <v>0</v>
      </c>
      <c r="W131" s="6"/>
      <c r="X131" s="67">
        <f>SUM(W131*$D131)</f>
        <v>0</v>
      </c>
      <c r="Y131" s="6"/>
      <c r="Z131" s="67">
        <f>SUM(Y131*$D131)</f>
        <v>0</v>
      </c>
      <c r="AA131" s="6"/>
      <c r="AB131" s="67">
        <f>SUM(AA131*$D131)</f>
        <v>0</v>
      </c>
      <c r="AC131" s="62"/>
      <c r="AD131" s="67">
        <f>SUM(AC131*$D131)</f>
        <v>0</v>
      </c>
      <c r="AE131" s="62"/>
      <c r="AF131" s="67">
        <f>SUM(AE131*$D131)</f>
        <v>0</v>
      </c>
      <c r="AG131" s="62"/>
      <c r="AH131" s="67">
        <f>SUM(AG131*$D131)</f>
        <v>0</v>
      </c>
      <c r="AI131" s="62"/>
      <c r="AJ131" s="67">
        <f>SUM(AI131*$D131)</f>
        <v>0</v>
      </c>
      <c r="AK131" s="62"/>
      <c r="AL131" s="67">
        <f>SUM(AK131*$D131)</f>
        <v>0</v>
      </c>
      <c r="AM131" s="62"/>
      <c r="AN131" s="67">
        <f>SUM(AM131*$D131)</f>
        <v>0</v>
      </c>
      <c r="AO131" s="62"/>
      <c r="AP131" s="67">
        <f>SUM(AO131*$D131)</f>
        <v>0</v>
      </c>
      <c r="AQ131" s="62"/>
      <c r="AR131" s="67">
        <f>SUM(AQ131*$D131)</f>
        <v>0</v>
      </c>
      <c r="AS131" s="62"/>
      <c r="AT131" s="67">
        <f>SUM(AS131*$D131)</f>
        <v>0</v>
      </c>
      <c r="AU131" s="62"/>
      <c r="AV131" s="67">
        <f>SUM(AU131*$D131)</f>
        <v>0</v>
      </c>
      <c r="AW131" s="62"/>
      <c r="AX131" s="67">
        <f>SUM(AW131*$D131)</f>
        <v>0</v>
      </c>
      <c r="AY131" s="62"/>
      <c r="AZ131" s="67">
        <f>SUM(AY131*$D131)</f>
        <v>0</v>
      </c>
      <c r="BA131" s="57"/>
      <c r="BB131" s="64">
        <f>SUM(E131+G131+I131+K131+M131+O131+Q131+S131+U131+W131+Y131+AA131+AC131+AE131+AG131+AI131+AK131+AM131+AO131+AQ131+AS131+AU131+AW131+AY131)</f>
        <v>0.5</v>
      </c>
      <c r="BC131" s="64">
        <f>ROUND(BB131*D131*2,1)/2</f>
        <v>59</v>
      </c>
      <c r="BD131" s="4"/>
      <c r="BE131" s="4"/>
      <c r="BF131" s="4">
        <f>SUM(BE131*D131)</f>
        <v>0</v>
      </c>
      <c r="BG131" s="236">
        <f t="shared" ref="BG131:BH134" si="929">SUM(BE131+E131)</f>
        <v>0</v>
      </c>
      <c r="BH131" s="239">
        <f t="shared" si="929"/>
        <v>0</v>
      </c>
      <c r="BI131" s="4"/>
      <c r="BJ131" s="4">
        <f>SUM(BI131*D131)</f>
        <v>0</v>
      </c>
      <c r="BK131" s="236">
        <f>BI131+G131</f>
        <v>0</v>
      </c>
      <c r="BL131" s="239">
        <f>H131+BJ131</f>
        <v>0</v>
      </c>
      <c r="BM131" s="4"/>
      <c r="BN131" s="4">
        <f>SUM(BM131*D131)</f>
        <v>0</v>
      </c>
      <c r="BO131" s="240">
        <f>BM131+I131</f>
        <v>0.5</v>
      </c>
      <c r="BP131" s="240">
        <f>J131+BN131</f>
        <v>59</v>
      </c>
      <c r="BQ131" s="4"/>
      <c r="BR131" s="4">
        <f>SUM(BQ131*D131)</f>
        <v>0</v>
      </c>
      <c r="BS131" s="236">
        <f t="shared" ref="BS131:BT134" si="930">SUM(BQ131+K131)</f>
        <v>0</v>
      </c>
      <c r="BT131" s="239">
        <f t="shared" si="930"/>
        <v>0</v>
      </c>
      <c r="BU131" s="4"/>
      <c r="BV131" s="4">
        <f>SUM(BU131*D131)</f>
        <v>0</v>
      </c>
      <c r="BW131" s="236">
        <f t="shared" si="907"/>
        <v>0</v>
      </c>
      <c r="BX131" s="239">
        <f t="shared" si="908"/>
        <v>0</v>
      </c>
      <c r="BY131" s="4"/>
      <c r="BZ131" s="4">
        <f t="shared" si="909"/>
        <v>0</v>
      </c>
      <c r="CA131" s="236">
        <f t="shared" si="910"/>
        <v>0</v>
      </c>
      <c r="CB131" s="239">
        <f t="shared" si="911"/>
        <v>0</v>
      </c>
      <c r="CC131" s="4"/>
      <c r="CD131" s="4">
        <f t="shared" si="912"/>
        <v>0</v>
      </c>
      <c r="CE131" s="236">
        <f t="shared" si="870"/>
        <v>0</v>
      </c>
      <c r="CF131" s="239">
        <f t="shared" si="913"/>
        <v>0</v>
      </c>
      <c r="CG131" s="4"/>
      <c r="CH131" s="4">
        <f t="shared" si="914"/>
        <v>0</v>
      </c>
      <c r="CI131" s="236">
        <f t="shared" si="915"/>
        <v>0</v>
      </c>
      <c r="CJ131" s="239">
        <f t="shared" si="916"/>
        <v>0</v>
      </c>
      <c r="CK131" s="4"/>
      <c r="CL131" s="4">
        <f t="shared" si="917"/>
        <v>0</v>
      </c>
      <c r="CM131" s="236">
        <f t="shared" si="918"/>
        <v>0</v>
      </c>
      <c r="CN131" s="239">
        <f t="shared" si="919"/>
        <v>0</v>
      </c>
      <c r="CO131" s="4"/>
      <c r="CP131" s="4">
        <f t="shared" si="920"/>
        <v>0</v>
      </c>
      <c r="CQ131" s="236">
        <f t="shared" si="921"/>
        <v>0</v>
      </c>
      <c r="CR131" s="239">
        <f t="shared" si="922"/>
        <v>0</v>
      </c>
      <c r="CS131" s="4"/>
      <c r="CT131" s="4">
        <f t="shared" si="923"/>
        <v>0</v>
      </c>
      <c r="CU131" s="236">
        <f t="shared" si="924"/>
        <v>0</v>
      </c>
      <c r="CV131" s="239">
        <f t="shared" si="925"/>
        <v>0</v>
      </c>
      <c r="CW131" s="4"/>
      <c r="CX131" s="4"/>
      <c r="CY131" s="4"/>
      <c r="CZ131" s="4"/>
      <c r="DA131" s="4">
        <f>SUM(BE131+BI131+BM131+BQ131+BU131+BY131+CC131+CG131+CK131+CO131+CS131+CW131)</f>
        <v>0</v>
      </c>
      <c r="DB131" s="4">
        <f>SUM(DA131*D131)</f>
        <v>0</v>
      </c>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row>
    <row r="132" spans="1:196" s="5" customFormat="1">
      <c r="A132" s="60" t="s">
        <v>133</v>
      </c>
      <c r="B132" s="60" t="s">
        <v>134</v>
      </c>
      <c r="C132" s="60" t="s">
        <v>7</v>
      </c>
      <c r="D132" s="60">
        <v>118</v>
      </c>
      <c r="E132" s="6">
        <v>34.75</v>
      </c>
      <c r="F132" s="67">
        <f>SUM(E132*$D132)</f>
        <v>4100.5</v>
      </c>
      <c r="G132" s="246">
        <v>55.75</v>
      </c>
      <c r="H132" s="67">
        <f>SUM(G132*$D132)</f>
        <v>6578.5</v>
      </c>
      <c r="I132" s="6"/>
      <c r="J132" s="67">
        <f>SUM(I132*$D132)</f>
        <v>0</v>
      </c>
      <c r="K132" s="6"/>
      <c r="L132" s="67">
        <f>SUM(K132*$D132)</f>
        <v>0</v>
      </c>
      <c r="M132" s="6"/>
      <c r="N132" s="67">
        <f>SUM(M132*$D132)</f>
        <v>0</v>
      </c>
      <c r="O132" s="6"/>
      <c r="P132" s="67">
        <f t="shared" si="878"/>
        <v>0</v>
      </c>
      <c r="Q132" s="6">
        <v>105.5</v>
      </c>
      <c r="R132" s="67">
        <f>SUM(Q132*$D132)</f>
        <v>12449</v>
      </c>
      <c r="S132" s="6">
        <v>173.75</v>
      </c>
      <c r="T132" s="67">
        <f>SUM(S132*$D132)</f>
        <v>20502.5</v>
      </c>
      <c r="U132" s="6">
        <v>39</v>
      </c>
      <c r="V132" s="67">
        <f>SUM(U132*$D132)</f>
        <v>4602</v>
      </c>
      <c r="W132" s="6">
        <v>51.75</v>
      </c>
      <c r="X132" s="67">
        <f>SUM(W132*$D132)</f>
        <v>6106.5</v>
      </c>
      <c r="Y132" s="6">
        <v>77</v>
      </c>
      <c r="Z132" s="67">
        <f>SUM(Y132*$D132)</f>
        <v>9086</v>
      </c>
      <c r="AA132" s="6"/>
      <c r="AB132" s="67">
        <f>SUM(AA132*$D132)</f>
        <v>0</v>
      </c>
      <c r="AC132" s="62"/>
      <c r="AD132" s="67">
        <f>SUM(AC132*$D132)</f>
        <v>0</v>
      </c>
      <c r="AE132" s="62"/>
      <c r="AF132" s="67">
        <f>SUM(AE132*$D132)</f>
        <v>0</v>
      </c>
      <c r="AG132" s="62"/>
      <c r="AH132" s="67">
        <f>SUM(AG132*$D132)</f>
        <v>0</v>
      </c>
      <c r="AI132" s="62"/>
      <c r="AJ132" s="67">
        <f>SUM(AI132*$D132)</f>
        <v>0</v>
      </c>
      <c r="AK132" s="62"/>
      <c r="AL132" s="67">
        <f>SUM(AK132*$D132)</f>
        <v>0</v>
      </c>
      <c r="AM132" s="62"/>
      <c r="AN132" s="67">
        <f>SUM(AM132*$D132)</f>
        <v>0</v>
      </c>
      <c r="AO132" s="62"/>
      <c r="AP132" s="67">
        <f>SUM(AO132*$D132)</f>
        <v>0</v>
      </c>
      <c r="AQ132" s="62"/>
      <c r="AR132" s="67">
        <f>SUM(AQ132*$D132)</f>
        <v>0</v>
      </c>
      <c r="AS132" s="62"/>
      <c r="AT132" s="67">
        <f>SUM(AS132*$D132)</f>
        <v>0</v>
      </c>
      <c r="AU132" s="62"/>
      <c r="AV132" s="67">
        <f>SUM(AU132*$D132)</f>
        <v>0</v>
      </c>
      <c r="AW132" s="62"/>
      <c r="AX132" s="67">
        <f>SUM(AW132*$D132)</f>
        <v>0</v>
      </c>
      <c r="AY132" s="62"/>
      <c r="AZ132" s="67">
        <f>SUM(AY132*$D132)</f>
        <v>0</v>
      </c>
      <c r="BA132" s="57"/>
      <c r="BB132" s="64">
        <f>SUM(E132+G132+I132+K132+M132+O132+Q132+S132+U132+W132+Y132+AA132+AC132+AE132+AG132+AI132+AK132+AM132+AO132+AQ132+AS132+AU132+AW132+AY132)</f>
        <v>537.5</v>
      </c>
      <c r="BC132" s="64">
        <f>ROUND(BB132*D132*2,1)/2</f>
        <v>63425</v>
      </c>
      <c r="BD132" s="4"/>
      <c r="BE132" s="4"/>
      <c r="BF132" s="4">
        <f>SUM(BE132*D132)</f>
        <v>0</v>
      </c>
      <c r="BG132" s="236">
        <f t="shared" si="929"/>
        <v>34.75</v>
      </c>
      <c r="BH132" s="239">
        <f t="shared" si="929"/>
        <v>4100.5</v>
      </c>
      <c r="BI132" s="4"/>
      <c r="BJ132" s="4">
        <f>SUM(BI132*D132)</f>
        <v>0</v>
      </c>
      <c r="BK132" s="236">
        <f>BI132+G132</f>
        <v>55.75</v>
      </c>
      <c r="BL132" s="239">
        <f>H132+BJ132</f>
        <v>6578.5</v>
      </c>
      <c r="BM132" s="4"/>
      <c r="BN132" s="4">
        <f>SUM(BM132*D132)</f>
        <v>0</v>
      </c>
      <c r="BO132" s="240">
        <f>BM132+I132</f>
        <v>0</v>
      </c>
      <c r="BP132" s="240">
        <f>J132+BN132</f>
        <v>0</v>
      </c>
      <c r="BQ132" s="4"/>
      <c r="BR132" s="4">
        <f>SUM(BQ132*D132)</f>
        <v>0</v>
      </c>
      <c r="BS132" s="236">
        <f t="shared" si="930"/>
        <v>0</v>
      </c>
      <c r="BT132" s="239">
        <f t="shared" si="930"/>
        <v>0</v>
      </c>
      <c r="BU132" s="4"/>
      <c r="BV132" s="4">
        <f>SUM(BU132*D132)</f>
        <v>0</v>
      </c>
      <c r="BW132" s="236">
        <f t="shared" si="907"/>
        <v>0</v>
      </c>
      <c r="BX132" s="239">
        <f t="shared" si="908"/>
        <v>0</v>
      </c>
      <c r="BY132" s="4"/>
      <c r="BZ132" s="4">
        <f t="shared" si="909"/>
        <v>0</v>
      </c>
      <c r="CA132" s="236">
        <f t="shared" si="910"/>
        <v>0</v>
      </c>
      <c r="CB132" s="239">
        <f t="shared" si="911"/>
        <v>0</v>
      </c>
      <c r="CC132" s="4"/>
      <c r="CD132" s="4">
        <f t="shared" si="912"/>
        <v>0</v>
      </c>
      <c r="CE132" s="236">
        <f t="shared" si="870"/>
        <v>105.5</v>
      </c>
      <c r="CF132" s="239">
        <f t="shared" si="913"/>
        <v>12449</v>
      </c>
      <c r="CG132" s="4"/>
      <c r="CH132" s="4">
        <f t="shared" si="914"/>
        <v>0</v>
      </c>
      <c r="CI132" s="236">
        <f t="shared" si="915"/>
        <v>173.75</v>
      </c>
      <c r="CJ132" s="239">
        <f t="shared" si="916"/>
        <v>20502.5</v>
      </c>
      <c r="CK132" s="4"/>
      <c r="CL132" s="4">
        <f t="shared" si="917"/>
        <v>0</v>
      </c>
      <c r="CM132" s="236">
        <f t="shared" si="918"/>
        <v>39</v>
      </c>
      <c r="CN132" s="239">
        <f t="shared" si="919"/>
        <v>4602</v>
      </c>
      <c r="CO132" s="4"/>
      <c r="CP132" s="4">
        <f t="shared" si="920"/>
        <v>0</v>
      </c>
      <c r="CQ132" s="236">
        <f t="shared" si="921"/>
        <v>51.75</v>
      </c>
      <c r="CR132" s="239">
        <f t="shared" si="922"/>
        <v>6106.5</v>
      </c>
      <c r="CS132" s="4"/>
      <c r="CT132" s="4">
        <f t="shared" si="923"/>
        <v>0</v>
      </c>
      <c r="CU132" s="236">
        <f t="shared" si="924"/>
        <v>77</v>
      </c>
      <c r="CV132" s="239">
        <f t="shared" si="925"/>
        <v>9086</v>
      </c>
      <c r="CW132" s="4"/>
      <c r="CX132" s="4"/>
      <c r="CY132" s="4"/>
      <c r="CZ132" s="4"/>
      <c r="DA132" s="4">
        <f>SUM(BE132+BI132+BM132+BQ132+BU132+BY132+CC132+CG132+CK132+CO132+CS132+CW132)</f>
        <v>0</v>
      </c>
      <c r="DB132" s="4">
        <f>SUM(DA132*D132)</f>
        <v>0</v>
      </c>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row>
    <row r="133" spans="1:196" s="5" customFormat="1">
      <c r="A133" s="60" t="s">
        <v>214</v>
      </c>
      <c r="B133" s="60" t="s">
        <v>215</v>
      </c>
      <c r="C133" s="60" t="s">
        <v>7</v>
      </c>
      <c r="D133" s="60">
        <v>118</v>
      </c>
      <c r="E133" s="6"/>
      <c r="F133" s="67">
        <f>SUM(E133*$D133)</f>
        <v>0</v>
      </c>
      <c r="G133" s="6"/>
      <c r="H133" s="67">
        <f>SUM(G133*$D133)</f>
        <v>0</v>
      </c>
      <c r="I133" s="6"/>
      <c r="J133" s="67">
        <f>SUM(I133*$D133)</f>
        <v>0</v>
      </c>
      <c r="K133" s="6"/>
      <c r="L133" s="67">
        <f>SUM(K133*$D133)</f>
        <v>0</v>
      </c>
      <c r="M133" s="6">
        <v>16</v>
      </c>
      <c r="N133" s="67">
        <f>SUM(M133*$D133)</f>
        <v>1888</v>
      </c>
      <c r="O133" s="6"/>
      <c r="P133" s="67">
        <f t="shared" si="878"/>
        <v>0</v>
      </c>
      <c r="Q133" s="6"/>
      <c r="R133" s="67">
        <f>SUM(Q133*$D133)</f>
        <v>0</v>
      </c>
      <c r="S133" s="6"/>
      <c r="T133" s="67">
        <f>SUM(S133*$D133)</f>
        <v>0</v>
      </c>
      <c r="U133" s="6"/>
      <c r="V133" s="67">
        <f>SUM(U133*$D133)</f>
        <v>0</v>
      </c>
      <c r="W133" s="6"/>
      <c r="X133" s="67">
        <f>SUM(W133*$D133)</f>
        <v>0</v>
      </c>
      <c r="Y133" s="6"/>
      <c r="Z133" s="67">
        <f>SUM(Y133*$D133)</f>
        <v>0</v>
      </c>
      <c r="AA133" s="6"/>
      <c r="AB133" s="67">
        <f>SUM(AA133*$D133)</f>
        <v>0</v>
      </c>
      <c r="AC133" s="62"/>
      <c r="AD133" s="67">
        <f>SUM(AC133*$D133)</f>
        <v>0</v>
      </c>
      <c r="AE133" s="62"/>
      <c r="AF133" s="67">
        <f>SUM(AE133*$D133)</f>
        <v>0</v>
      </c>
      <c r="AG133" s="62"/>
      <c r="AH133" s="67">
        <f>SUM(AG133*$D133)</f>
        <v>0</v>
      </c>
      <c r="AI133" s="62"/>
      <c r="AJ133" s="67">
        <f>SUM(AI133*$D133)</f>
        <v>0</v>
      </c>
      <c r="AK133" s="62"/>
      <c r="AL133" s="67">
        <f>SUM(AK133*$D133)</f>
        <v>0</v>
      </c>
      <c r="AM133" s="62"/>
      <c r="AN133" s="67">
        <f>SUM(AM133*$D133)</f>
        <v>0</v>
      </c>
      <c r="AO133" s="62"/>
      <c r="AP133" s="67">
        <f>SUM(AO133*$D133)</f>
        <v>0</v>
      </c>
      <c r="AQ133" s="62"/>
      <c r="AR133" s="67">
        <f>SUM(AQ133*$D133)</f>
        <v>0</v>
      </c>
      <c r="AS133" s="62"/>
      <c r="AT133" s="67">
        <f>SUM(AS133*$D133)</f>
        <v>0</v>
      </c>
      <c r="AU133" s="62"/>
      <c r="AV133" s="67">
        <f>SUM(AU133*$D133)</f>
        <v>0</v>
      </c>
      <c r="AW133" s="62"/>
      <c r="AX133" s="67">
        <f>SUM(AW133*$D133)</f>
        <v>0</v>
      </c>
      <c r="AY133" s="62"/>
      <c r="AZ133" s="67">
        <f>SUM(AY133*$D133)</f>
        <v>0</v>
      </c>
      <c r="BA133" s="57"/>
      <c r="BB133" s="64">
        <f>SUM(E133+G133+I133+K133+M133+O133+Q133+S133+U133+W133+Y133+AA133+AC133+AE133+AG133+AI133+AK133+AM133+AO133+AQ133+AS133+AU133+AW133+AY133)</f>
        <v>16</v>
      </c>
      <c r="BC133" s="64">
        <f>ROUND(BB133*D133*2,1)/2</f>
        <v>1888</v>
      </c>
      <c r="BD133" s="4"/>
      <c r="BE133" s="4"/>
      <c r="BF133" s="4">
        <f>SUM(BE133*D133)</f>
        <v>0</v>
      </c>
      <c r="BG133" s="236">
        <f t="shared" si="929"/>
        <v>0</v>
      </c>
      <c r="BH133" s="239">
        <f t="shared" si="929"/>
        <v>0</v>
      </c>
      <c r="BI133" s="4"/>
      <c r="BJ133" s="4">
        <f>SUM(BI133*D133)</f>
        <v>0</v>
      </c>
      <c r="BK133" s="236">
        <f>BI133+G133</f>
        <v>0</v>
      </c>
      <c r="BL133" s="239">
        <f>H133+BJ133</f>
        <v>0</v>
      </c>
      <c r="BM133" s="4"/>
      <c r="BN133" s="4">
        <f>SUM(BM133*D133)</f>
        <v>0</v>
      </c>
      <c r="BO133" s="240">
        <f>BM133+I133</f>
        <v>0</v>
      </c>
      <c r="BP133" s="240">
        <f>J133+BN133</f>
        <v>0</v>
      </c>
      <c r="BQ133" s="4"/>
      <c r="BR133" s="4">
        <f>SUM(BQ133*D133)</f>
        <v>0</v>
      </c>
      <c r="BS133" s="236">
        <f t="shared" si="930"/>
        <v>0</v>
      </c>
      <c r="BT133" s="239">
        <f t="shared" si="930"/>
        <v>0</v>
      </c>
      <c r="BU133" s="4"/>
      <c r="BV133" s="4">
        <f>SUM(BU133*D133)</f>
        <v>0</v>
      </c>
      <c r="BW133" s="236">
        <f t="shared" si="907"/>
        <v>16</v>
      </c>
      <c r="BX133" s="239">
        <f t="shared" si="908"/>
        <v>1888</v>
      </c>
      <c r="BY133" s="4"/>
      <c r="BZ133" s="4">
        <f t="shared" si="909"/>
        <v>0</v>
      </c>
      <c r="CA133" s="236">
        <f t="shared" si="910"/>
        <v>0</v>
      </c>
      <c r="CB133" s="239">
        <f t="shared" si="911"/>
        <v>0</v>
      </c>
      <c r="CC133" s="4"/>
      <c r="CD133" s="4">
        <f t="shared" si="912"/>
        <v>0</v>
      </c>
      <c r="CE133" s="236">
        <f t="shared" si="870"/>
        <v>0</v>
      </c>
      <c r="CF133" s="239">
        <f t="shared" si="913"/>
        <v>0</v>
      </c>
      <c r="CG133" s="4"/>
      <c r="CH133" s="4">
        <f t="shared" si="914"/>
        <v>0</v>
      </c>
      <c r="CI133" s="236">
        <f t="shared" si="915"/>
        <v>0</v>
      </c>
      <c r="CJ133" s="239">
        <f t="shared" si="916"/>
        <v>0</v>
      </c>
      <c r="CK133" s="4"/>
      <c r="CL133" s="4">
        <f t="shared" si="917"/>
        <v>0</v>
      </c>
      <c r="CM133" s="236">
        <f t="shared" si="918"/>
        <v>0</v>
      </c>
      <c r="CN133" s="239">
        <f t="shared" si="919"/>
        <v>0</v>
      </c>
      <c r="CO133" s="4"/>
      <c r="CP133" s="4">
        <f t="shared" si="920"/>
        <v>0</v>
      </c>
      <c r="CQ133" s="236">
        <f t="shared" si="921"/>
        <v>0</v>
      </c>
      <c r="CR133" s="239">
        <f t="shared" si="922"/>
        <v>0</v>
      </c>
      <c r="CS133" s="4"/>
      <c r="CT133" s="4">
        <f t="shared" si="923"/>
        <v>0</v>
      </c>
      <c r="CU133" s="236">
        <f t="shared" si="924"/>
        <v>0</v>
      </c>
      <c r="CV133" s="239">
        <f t="shared" si="925"/>
        <v>0</v>
      </c>
      <c r="CW133" s="4"/>
      <c r="CX133" s="4"/>
      <c r="CY133" s="4"/>
      <c r="CZ133" s="4"/>
      <c r="DA133" s="4">
        <f>SUM(BE133+BI133+BM133+BQ133+BU133+BY133+CC133+CG133+CK133+CO133+CS133+CW133)</f>
        <v>0</v>
      </c>
      <c r="DB133" s="4">
        <f>SUM(DA133*D133)</f>
        <v>0</v>
      </c>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row>
    <row r="134" spans="1:196" s="5" customFormat="1">
      <c r="A134" s="60" t="s">
        <v>191</v>
      </c>
      <c r="B134" s="60" t="s">
        <v>192</v>
      </c>
      <c r="C134" s="60" t="s">
        <v>7</v>
      </c>
      <c r="D134" s="60">
        <v>118</v>
      </c>
      <c r="E134" s="6"/>
      <c r="F134" s="67">
        <f>SUM(E134*$D134)</f>
        <v>0</v>
      </c>
      <c r="G134" s="6"/>
      <c r="H134" s="67">
        <f>SUM(G134*$D134)</f>
        <v>0</v>
      </c>
      <c r="I134" s="6">
        <v>1.5</v>
      </c>
      <c r="J134" s="67">
        <f>SUM(I134*$D134)</f>
        <v>177</v>
      </c>
      <c r="K134" s="6"/>
      <c r="L134" s="67">
        <f>SUM(K134*$D134)</f>
        <v>0</v>
      </c>
      <c r="M134" s="6"/>
      <c r="N134" s="67">
        <f>SUM(M134*$D134)</f>
        <v>0</v>
      </c>
      <c r="O134" s="6">
        <v>7</v>
      </c>
      <c r="P134" s="67">
        <f t="shared" si="878"/>
        <v>826</v>
      </c>
      <c r="Q134" s="6"/>
      <c r="R134" s="67">
        <f>SUM(Q134*$D134)</f>
        <v>0</v>
      </c>
      <c r="S134" s="6">
        <v>6.5</v>
      </c>
      <c r="T134" s="67">
        <f>SUM(S134*$D134)</f>
        <v>767</v>
      </c>
      <c r="U134" s="6"/>
      <c r="V134" s="67">
        <f>SUM(U134*$D134)</f>
        <v>0</v>
      </c>
      <c r="W134" s="6">
        <v>2</v>
      </c>
      <c r="X134" s="67">
        <f>SUM(W134*$D134)</f>
        <v>236</v>
      </c>
      <c r="Y134" s="6">
        <v>2.5</v>
      </c>
      <c r="Z134" s="67">
        <f>SUM(Y134*$D134)</f>
        <v>295</v>
      </c>
      <c r="AA134" s="6"/>
      <c r="AB134" s="67">
        <f>SUM(AA134*$D134)</f>
        <v>0</v>
      </c>
      <c r="AC134" s="62"/>
      <c r="AD134" s="67">
        <f>SUM(AC134*$D134)</f>
        <v>0</v>
      </c>
      <c r="AE134" s="62"/>
      <c r="AF134" s="67">
        <f>SUM(AE134*$D134)</f>
        <v>0</v>
      </c>
      <c r="AG134" s="62"/>
      <c r="AH134" s="67">
        <f>SUM(AG134*$D134)</f>
        <v>0</v>
      </c>
      <c r="AI134" s="62"/>
      <c r="AJ134" s="67">
        <f>SUM(AI134*$D134)</f>
        <v>0</v>
      </c>
      <c r="AK134" s="62"/>
      <c r="AL134" s="67">
        <f>SUM(AK134*$D134)</f>
        <v>0</v>
      </c>
      <c r="AM134" s="62"/>
      <c r="AN134" s="67">
        <f>SUM(AM134*$D134)</f>
        <v>0</v>
      </c>
      <c r="AO134" s="62"/>
      <c r="AP134" s="67">
        <f>SUM(AO134*$D134)</f>
        <v>0</v>
      </c>
      <c r="AQ134" s="62"/>
      <c r="AR134" s="67">
        <f>SUM(AQ134*$D134)</f>
        <v>0</v>
      </c>
      <c r="AS134" s="62"/>
      <c r="AT134" s="67">
        <f>SUM(AS134*$D134)</f>
        <v>0</v>
      </c>
      <c r="AU134" s="62"/>
      <c r="AV134" s="67">
        <f>SUM(AU134*$D134)</f>
        <v>0</v>
      </c>
      <c r="AW134" s="62"/>
      <c r="AX134" s="67">
        <f>SUM(AW134*$D134)</f>
        <v>0</v>
      </c>
      <c r="AY134" s="62"/>
      <c r="AZ134" s="67">
        <f>SUM(AY134*$D134)</f>
        <v>0</v>
      </c>
      <c r="BA134" s="57"/>
      <c r="BB134" s="64">
        <f>SUM(E134+G134+I134+K134+M134+O134+Q134+S134+U134+W134+Y134+AA134+AC134+AE134+AG134+AI134+AK134+AM134+AO134+AQ134+AS134+AU134+AW134+AY134)</f>
        <v>19.5</v>
      </c>
      <c r="BC134" s="64">
        <f>ROUND(BB134*D134*2,1)/2</f>
        <v>2301</v>
      </c>
      <c r="BD134" s="4"/>
      <c r="BE134" s="4"/>
      <c r="BF134" s="4">
        <f>SUM(BE134*D134)</f>
        <v>0</v>
      </c>
      <c r="BG134" s="236">
        <f t="shared" si="929"/>
        <v>0</v>
      </c>
      <c r="BH134" s="239">
        <f t="shared" si="929"/>
        <v>0</v>
      </c>
      <c r="BI134" s="4"/>
      <c r="BJ134" s="4">
        <f>SUM(BI134*D134)</f>
        <v>0</v>
      </c>
      <c r="BK134" s="236">
        <f>BI134+G134</f>
        <v>0</v>
      </c>
      <c r="BL134" s="239">
        <f>H134+BJ134</f>
        <v>0</v>
      </c>
      <c r="BM134" s="4"/>
      <c r="BN134" s="4">
        <f>SUM(BM134*D134)</f>
        <v>0</v>
      </c>
      <c r="BO134" s="240">
        <f>BM134+I134</f>
        <v>1.5</v>
      </c>
      <c r="BP134" s="240">
        <f>J134+BN134</f>
        <v>177</v>
      </c>
      <c r="BQ134" s="4"/>
      <c r="BR134" s="4">
        <f>SUM(BQ134*D134)</f>
        <v>0</v>
      </c>
      <c r="BS134" s="236">
        <f t="shared" si="930"/>
        <v>0</v>
      </c>
      <c r="BT134" s="239">
        <f t="shared" si="930"/>
        <v>0</v>
      </c>
      <c r="BU134" s="4"/>
      <c r="BV134" s="4">
        <f>SUM(BU134*D134)</f>
        <v>0</v>
      </c>
      <c r="BW134" s="236">
        <f t="shared" si="907"/>
        <v>0</v>
      </c>
      <c r="BX134" s="239">
        <f t="shared" si="908"/>
        <v>0</v>
      </c>
      <c r="BY134" s="4"/>
      <c r="BZ134" s="4">
        <f t="shared" si="909"/>
        <v>0</v>
      </c>
      <c r="CA134" s="236">
        <f t="shared" si="910"/>
        <v>7</v>
      </c>
      <c r="CB134" s="239">
        <f t="shared" si="911"/>
        <v>826</v>
      </c>
      <c r="CC134" s="4"/>
      <c r="CD134" s="4">
        <f t="shared" si="912"/>
        <v>0</v>
      </c>
      <c r="CE134" s="236">
        <f t="shared" si="870"/>
        <v>0</v>
      </c>
      <c r="CF134" s="239">
        <f t="shared" si="913"/>
        <v>0</v>
      </c>
      <c r="CG134" s="4"/>
      <c r="CH134" s="4">
        <f t="shared" si="914"/>
        <v>0</v>
      </c>
      <c r="CI134" s="236">
        <f t="shared" si="915"/>
        <v>6.5</v>
      </c>
      <c r="CJ134" s="239">
        <f t="shared" si="916"/>
        <v>767</v>
      </c>
      <c r="CK134" s="4"/>
      <c r="CL134" s="4">
        <f t="shared" si="917"/>
        <v>0</v>
      </c>
      <c r="CM134" s="236">
        <f t="shared" si="918"/>
        <v>0</v>
      </c>
      <c r="CN134" s="239">
        <f t="shared" si="919"/>
        <v>0</v>
      </c>
      <c r="CO134" s="4"/>
      <c r="CP134" s="4">
        <f t="shared" si="920"/>
        <v>0</v>
      </c>
      <c r="CQ134" s="236">
        <f t="shared" si="921"/>
        <v>2</v>
      </c>
      <c r="CR134" s="239">
        <f t="shared" si="922"/>
        <v>236</v>
      </c>
      <c r="CS134" s="4"/>
      <c r="CT134" s="4">
        <f t="shared" si="923"/>
        <v>0</v>
      </c>
      <c r="CU134" s="236">
        <f t="shared" si="924"/>
        <v>2.5</v>
      </c>
      <c r="CV134" s="239">
        <f t="shared" si="925"/>
        <v>295</v>
      </c>
      <c r="CW134" s="4"/>
      <c r="CX134" s="4"/>
      <c r="CY134" s="4"/>
      <c r="CZ134" s="4"/>
      <c r="DA134" s="4">
        <f>SUM(BE134+BI134+BM134+BQ134+BU134+BY134+CC134+CG134+CK134+CO134+CS134+CW134)</f>
        <v>0</v>
      </c>
      <c r="DB134" s="4">
        <f>SUM(DA134*D134)</f>
        <v>0</v>
      </c>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row>
    <row r="135" spans="1:196" s="5" customFormat="1">
      <c r="A135" s="60" t="s">
        <v>216</v>
      </c>
      <c r="B135" s="60" t="s">
        <v>217</v>
      </c>
      <c r="C135" s="60" t="s">
        <v>7</v>
      </c>
      <c r="D135" s="60">
        <v>118</v>
      </c>
      <c r="E135" s="6"/>
      <c r="F135" s="67">
        <f t="shared" ref="F135" si="931">SUM(E135*$D135)</f>
        <v>0</v>
      </c>
      <c r="G135" s="6"/>
      <c r="H135" s="67">
        <f t="shared" ref="H135" si="932">SUM(G135*$D135)</f>
        <v>0</v>
      </c>
      <c r="I135" s="6"/>
      <c r="J135" s="67">
        <f t="shared" ref="J135" si="933">SUM(I135*$D135)</f>
        <v>0</v>
      </c>
      <c r="K135" s="6"/>
      <c r="L135" s="67">
        <f t="shared" ref="L135" si="934">SUM(K135*$D135)</f>
        <v>0</v>
      </c>
      <c r="M135" s="6"/>
      <c r="N135" s="67">
        <f t="shared" ref="N135" si="935">SUM(M135*$D135)</f>
        <v>0</v>
      </c>
      <c r="O135" s="6">
        <v>1</v>
      </c>
      <c r="P135" s="67">
        <f t="shared" si="878"/>
        <v>118</v>
      </c>
      <c r="Q135" s="6">
        <v>1</v>
      </c>
      <c r="R135" s="67">
        <f t="shared" ref="R135" si="936">SUM(Q135*$D135)</f>
        <v>118</v>
      </c>
      <c r="S135" s="6"/>
      <c r="T135" s="67">
        <f t="shared" ref="T135" si="937">SUM(S135*$D135)</f>
        <v>0</v>
      </c>
      <c r="U135" s="6"/>
      <c r="V135" s="67">
        <f t="shared" ref="V135" si="938">SUM(U135*$D135)</f>
        <v>0</v>
      </c>
      <c r="W135" s="6"/>
      <c r="X135" s="67">
        <f t="shared" ref="X135" si="939">SUM(W135*$D135)</f>
        <v>0</v>
      </c>
      <c r="Y135" s="6"/>
      <c r="Z135" s="67">
        <f t="shared" ref="Z135" si="940">SUM(Y135*$D135)</f>
        <v>0</v>
      </c>
      <c r="AA135" s="6"/>
      <c r="AB135" s="67">
        <f t="shared" ref="AB135" si="941">SUM(AA135*$D135)</f>
        <v>0</v>
      </c>
      <c r="AC135" s="62"/>
      <c r="AD135" s="67">
        <f t="shared" ref="AD135" si="942">SUM(AC135*$D135)</f>
        <v>0</v>
      </c>
      <c r="AE135" s="62"/>
      <c r="AF135" s="67">
        <f t="shared" ref="AF135" si="943">SUM(AE135*$D135)</f>
        <v>0</v>
      </c>
      <c r="AG135" s="62"/>
      <c r="AH135" s="67">
        <f t="shared" ref="AH135" si="944">SUM(AG135*$D135)</f>
        <v>0</v>
      </c>
      <c r="AI135" s="62"/>
      <c r="AJ135" s="67">
        <f t="shared" ref="AJ135" si="945">SUM(AI135*$D135)</f>
        <v>0</v>
      </c>
      <c r="AK135" s="62"/>
      <c r="AL135" s="67">
        <f t="shared" ref="AL135" si="946">SUM(AK135*$D135)</f>
        <v>0</v>
      </c>
      <c r="AM135" s="62"/>
      <c r="AN135" s="67">
        <f t="shared" ref="AN135" si="947">SUM(AM135*$D135)</f>
        <v>0</v>
      </c>
      <c r="AO135" s="62"/>
      <c r="AP135" s="67">
        <f t="shared" ref="AP135" si="948">SUM(AO135*$D135)</f>
        <v>0</v>
      </c>
      <c r="AQ135" s="62"/>
      <c r="AR135" s="67">
        <f t="shared" ref="AR135" si="949">SUM(AQ135*$D135)</f>
        <v>0</v>
      </c>
      <c r="AS135" s="62"/>
      <c r="AT135" s="67">
        <f t="shared" ref="AT135" si="950">SUM(AS135*$D135)</f>
        <v>0</v>
      </c>
      <c r="AU135" s="62"/>
      <c r="AV135" s="67">
        <f t="shared" ref="AV135" si="951">SUM(AU135*$D135)</f>
        <v>0</v>
      </c>
      <c r="AW135" s="62"/>
      <c r="AX135" s="67">
        <f t="shared" ref="AX135" si="952">SUM(AW135*$D135)</f>
        <v>0</v>
      </c>
      <c r="AY135" s="62"/>
      <c r="AZ135" s="67">
        <f t="shared" ref="AZ135" si="953">SUM(AY135*$D135)</f>
        <v>0</v>
      </c>
      <c r="BA135" s="57"/>
      <c r="BB135" s="64">
        <f t="shared" ref="BB135" si="954">SUM(E135+G135+I135+K135+M135+O135+Q135+S135+U135+W135+Y135+AA135+AC135+AE135+AG135+AI135+AK135+AM135+AO135+AQ135+AS135+AU135+AW135+AY135)</f>
        <v>2</v>
      </c>
      <c r="BC135" s="64">
        <f t="shared" ref="BC135" si="955">ROUND(BB135*D135*2,1)/2</f>
        <v>236</v>
      </c>
      <c r="BD135" s="4"/>
      <c r="BE135" s="4"/>
      <c r="BF135" s="4">
        <f t="shared" ref="BF135" si="956">SUM(BE135*D135)</f>
        <v>0</v>
      </c>
      <c r="BG135" s="236">
        <f t="shared" ref="BG135" si="957">SUM(BE135+E135)</f>
        <v>0</v>
      </c>
      <c r="BH135" s="239">
        <f t="shared" ref="BH135" si="958">SUM(BF135+F135)</f>
        <v>0</v>
      </c>
      <c r="BI135" s="4"/>
      <c r="BJ135" s="4">
        <f t="shared" ref="BJ135" si="959">SUM(BI135*D135)</f>
        <v>0</v>
      </c>
      <c r="BK135" s="236">
        <f t="shared" ref="BK135" si="960">BI135+G135</f>
        <v>0</v>
      </c>
      <c r="BL135" s="239">
        <f t="shared" ref="BL135" si="961">H135+BJ135</f>
        <v>0</v>
      </c>
      <c r="BM135" s="4"/>
      <c r="BN135" s="4">
        <f t="shared" ref="BN135" si="962">SUM(BM135*D135)</f>
        <v>0</v>
      </c>
      <c r="BO135" s="240">
        <f t="shared" ref="BO135" si="963">BM135+I135</f>
        <v>0</v>
      </c>
      <c r="BP135" s="240">
        <f t="shared" ref="BP135" si="964">J135+BN135</f>
        <v>0</v>
      </c>
      <c r="BQ135" s="4"/>
      <c r="BR135" s="4">
        <f t="shared" ref="BR135" si="965">SUM(BQ135*D135)</f>
        <v>0</v>
      </c>
      <c r="BS135" s="236">
        <f t="shared" ref="BS135" si="966">SUM(BQ135+K135)</f>
        <v>0</v>
      </c>
      <c r="BT135" s="239">
        <f t="shared" ref="BT135" si="967">SUM(BR135+L135)</f>
        <v>0</v>
      </c>
      <c r="BU135" s="4"/>
      <c r="BV135" s="4">
        <f t="shared" ref="BV135" si="968">SUM(BU135*D135)</f>
        <v>0</v>
      </c>
      <c r="BW135" s="236">
        <f t="shared" si="907"/>
        <v>0</v>
      </c>
      <c r="BX135" s="239">
        <f t="shared" si="908"/>
        <v>0</v>
      </c>
      <c r="BY135" s="4"/>
      <c r="BZ135" s="4">
        <f t="shared" si="909"/>
        <v>0</v>
      </c>
      <c r="CA135" s="236">
        <f t="shared" si="910"/>
        <v>1</v>
      </c>
      <c r="CB135" s="239">
        <f t="shared" si="911"/>
        <v>118</v>
      </c>
      <c r="CC135" s="4"/>
      <c r="CD135" s="4">
        <f t="shared" si="912"/>
        <v>0</v>
      </c>
      <c r="CE135" s="236">
        <f t="shared" si="870"/>
        <v>1</v>
      </c>
      <c r="CF135" s="239">
        <f t="shared" si="913"/>
        <v>118</v>
      </c>
      <c r="CG135" s="4"/>
      <c r="CH135" s="4">
        <f t="shared" si="914"/>
        <v>0</v>
      </c>
      <c r="CI135" s="236">
        <f t="shared" si="915"/>
        <v>0</v>
      </c>
      <c r="CJ135" s="239">
        <f t="shared" si="916"/>
        <v>0</v>
      </c>
      <c r="CK135" s="4"/>
      <c r="CL135" s="4">
        <f t="shared" si="917"/>
        <v>0</v>
      </c>
      <c r="CM135" s="236">
        <f t="shared" si="918"/>
        <v>0</v>
      </c>
      <c r="CN135" s="239">
        <f t="shared" si="919"/>
        <v>0</v>
      </c>
      <c r="CO135" s="4"/>
      <c r="CP135" s="4">
        <f t="shared" si="920"/>
        <v>0</v>
      </c>
      <c r="CQ135" s="236">
        <f t="shared" si="921"/>
        <v>0</v>
      </c>
      <c r="CR135" s="239">
        <f t="shared" si="922"/>
        <v>0</v>
      </c>
      <c r="CS135" s="4"/>
      <c r="CT135" s="4">
        <f t="shared" si="923"/>
        <v>0</v>
      </c>
      <c r="CU135" s="236">
        <f t="shared" si="924"/>
        <v>0</v>
      </c>
      <c r="CV135" s="239">
        <f t="shared" si="925"/>
        <v>0</v>
      </c>
      <c r="CW135" s="4"/>
      <c r="CX135" s="4"/>
      <c r="CY135" s="4"/>
      <c r="CZ135" s="4"/>
      <c r="DA135" s="4">
        <f t="shared" ref="DA135" si="969">SUM(BE135+BI135+BM135+BQ135+BU135+BY135+CC135+CG135+CK135+CO135+CS135+CW135)</f>
        <v>0</v>
      </c>
      <c r="DB135" s="4">
        <f t="shared" ref="DB135" si="970">SUM(DA135*D135)</f>
        <v>0</v>
      </c>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row>
    <row r="136" spans="1:196" s="5" customFormat="1">
      <c r="A136" s="60" t="s">
        <v>240</v>
      </c>
      <c r="B136" s="60" t="s">
        <v>241</v>
      </c>
      <c r="C136" s="60" t="s">
        <v>7</v>
      </c>
      <c r="D136" s="60">
        <v>118</v>
      </c>
      <c r="E136" s="6"/>
      <c r="F136" s="67">
        <f t="shared" si="873"/>
        <v>0</v>
      </c>
      <c r="G136" s="6"/>
      <c r="H136" s="67">
        <f t="shared" si="874"/>
        <v>0</v>
      </c>
      <c r="I136" s="6"/>
      <c r="J136" s="67">
        <f t="shared" ref="J136" si="971">SUM(I136*$D136)</f>
        <v>0</v>
      </c>
      <c r="K136" s="6"/>
      <c r="L136" s="67">
        <f t="shared" si="876"/>
        <v>0</v>
      </c>
      <c r="M136" s="6"/>
      <c r="N136" s="67">
        <f t="shared" si="877"/>
        <v>0</v>
      </c>
      <c r="O136" s="6"/>
      <c r="P136" s="67">
        <f t="shared" si="878"/>
        <v>0</v>
      </c>
      <c r="Q136" s="6"/>
      <c r="R136" s="67">
        <f t="shared" si="879"/>
        <v>0</v>
      </c>
      <c r="S136" s="6"/>
      <c r="T136" s="67">
        <f t="shared" si="880"/>
        <v>0</v>
      </c>
      <c r="U136" s="6">
        <v>28.5</v>
      </c>
      <c r="V136" s="67">
        <f t="shared" si="881"/>
        <v>3363</v>
      </c>
      <c r="W136" s="6"/>
      <c r="X136" s="67">
        <f t="shared" si="882"/>
        <v>0</v>
      </c>
      <c r="Y136" s="6"/>
      <c r="Z136" s="67">
        <f t="shared" si="883"/>
        <v>0</v>
      </c>
      <c r="AA136" s="6"/>
      <c r="AB136" s="67">
        <f t="shared" si="884"/>
        <v>0</v>
      </c>
      <c r="AC136" s="62"/>
      <c r="AD136" s="67">
        <f t="shared" si="885"/>
        <v>0</v>
      </c>
      <c r="AE136" s="62"/>
      <c r="AF136" s="67">
        <f t="shared" si="886"/>
        <v>0</v>
      </c>
      <c r="AG136" s="62"/>
      <c r="AH136" s="67">
        <f t="shared" si="887"/>
        <v>0</v>
      </c>
      <c r="AI136" s="62"/>
      <c r="AJ136" s="67">
        <f t="shared" si="888"/>
        <v>0</v>
      </c>
      <c r="AK136" s="62"/>
      <c r="AL136" s="67">
        <f t="shared" si="889"/>
        <v>0</v>
      </c>
      <c r="AM136" s="62"/>
      <c r="AN136" s="67">
        <f t="shared" si="890"/>
        <v>0</v>
      </c>
      <c r="AO136" s="62"/>
      <c r="AP136" s="67">
        <f t="shared" si="891"/>
        <v>0</v>
      </c>
      <c r="AQ136" s="62"/>
      <c r="AR136" s="67">
        <f t="shared" si="892"/>
        <v>0</v>
      </c>
      <c r="AS136" s="62"/>
      <c r="AT136" s="67">
        <f t="shared" si="893"/>
        <v>0</v>
      </c>
      <c r="AU136" s="62"/>
      <c r="AV136" s="67">
        <f t="shared" si="894"/>
        <v>0</v>
      </c>
      <c r="AW136" s="62"/>
      <c r="AX136" s="67">
        <f t="shared" si="895"/>
        <v>0</v>
      </c>
      <c r="AY136" s="62"/>
      <c r="AZ136" s="67">
        <f t="shared" si="896"/>
        <v>0</v>
      </c>
      <c r="BA136" s="57"/>
      <c r="BB136" s="64">
        <f t="shared" si="897"/>
        <v>28.5</v>
      </c>
      <c r="BC136" s="64">
        <f t="shared" si="898"/>
        <v>3363</v>
      </c>
      <c r="BD136" s="4"/>
      <c r="BE136" s="4"/>
      <c r="BF136" s="4">
        <f t="shared" si="865"/>
        <v>0</v>
      </c>
      <c r="BG136" s="236">
        <f t="shared" si="899"/>
        <v>0</v>
      </c>
      <c r="BH136" s="239">
        <f t="shared" si="900"/>
        <v>0</v>
      </c>
      <c r="BI136" s="4"/>
      <c r="BJ136" s="4">
        <f t="shared" si="866"/>
        <v>0</v>
      </c>
      <c r="BK136" s="236">
        <f t="shared" si="901"/>
        <v>0</v>
      </c>
      <c r="BL136" s="239">
        <f t="shared" si="902"/>
        <v>0</v>
      </c>
      <c r="BM136" s="4"/>
      <c r="BN136" s="4">
        <f t="shared" si="867"/>
        <v>0</v>
      </c>
      <c r="BO136" s="240">
        <f t="shared" si="868"/>
        <v>0</v>
      </c>
      <c r="BP136" s="240">
        <f t="shared" si="869"/>
        <v>0</v>
      </c>
      <c r="BQ136" s="4"/>
      <c r="BR136" s="4">
        <f>SUM(BQ136*D136)</f>
        <v>0</v>
      </c>
      <c r="BS136" s="236">
        <f>SUM(BQ136+K136)</f>
        <v>0</v>
      </c>
      <c r="BT136" s="239">
        <f t="shared" si="905"/>
        <v>0</v>
      </c>
      <c r="BU136" s="4"/>
      <c r="BV136" s="4">
        <f t="shared" si="906"/>
        <v>0</v>
      </c>
      <c r="BW136" s="236">
        <f t="shared" si="907"/>
        <v>0</v>
      </c>
      <c r="BX136" s="239">
        <f t="shared" si="908"/>
        <v>0</v>
      </c>
      <c r="BY136" s="4"/>
      <c r="BZ136" s="4">
        <f t="shared" si="909"/>
        <v>0</v>
      </c>
      <c r="CA136" s="236">
        <f t="shared" si="910"/>
        <v>0</v>
      </c>
      <c r="CB136" s="239">
        <f t="shared" si="911"/>
        <v>0</v>
      </c>
      <c r="CC136" s="4"/>
      <c r="CD136" s="4">
        <f t="shared" si="912"/>
        <v>0</v>
      </c>
      <c r="CE136" s="236">
        <f t="shared" si="870"/>
        <v>0</v>
      </c>
      <c r="CF136" s="239">
        <f t="shared" si="913"/>
        <v>0</v>
      </c>
      <c r="CG136" s="4"/>
      <c r="CH136" s="4">
        <f t="shared" si="914"/>
        <v>0</v>
      </c>
      <c r="CI136" s="236">
        <f t="shared" si="915"/>
        <v>0</v>
      </c>
      <c r="CJ136" s="239">
        <f t="shared" si="916"/>
        <v>0</v>
      </c>
      <c r="CK136" s="4"/>
      <c r="CL136" s="4">
        <f t="shared" si="917"/>
        <v>0</v>
      </c>
      <c r="CM136" s="236">
        <f t="shared" si="918"/>
        <v>28.5</v>
      </c>
      <c r="CN136" s="239">
        <f t="shared" si="919"/>
        <v>3363</v>
      </c>
      <c r="CO136" s="4"/>
      <c r="CP136" s="4">
        <f t="shared" si="920"/>
        <v>0</v>
      </c>
      <c r="CQ136" s="236">
        <f t="shared" si="921"/>
        <v>0</v>
      </c>
      <c r="CR136" s="239">
        <f t="shared" si="922"/>
        <v>0</v>
      </c>
      <c r="CS136" s="4"/>
      <c r="CT136" s="4">
        <f t="shared" si="923"/>
        <v>0</v>
      </c>
      <c r="CU136" s="236">
        <f t="shared" si="924"/>
        <v>0</v>
      </c>
      <c r="CV136" s="239">
        <f t="shared" si="925"/>
        <v>0</v>
      </c>
      <c r="CW136" s="4"/>
      <c r="CX136" s="4"/>
      <c r="CY136" s="4"/>
      <c r="CZ136" s="4"/>
      <c r="DA136" s="4">
        <f t="shared" si="871"/>
        <v>0</v>
      </c>
      <c r="DB136" s="4">
        <f t="shared" si="872"/>
        <v>0</v>
      </c>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row>
    <row r="137" spans="1:196" s="5" customFormat="1">
      <c r="A137" s="60" t="s">
        <v>107</v>
      </c>
      <c r="B137" s="60" t="s">
        <v>104</v>
      </c>
      <c r="C137" s="60" t="s">
        <v>3</v>
      </c>
      <c r="D137" s="60">
        <v>100</v>
      </c>
      <c r="E137" s="6"/>
      <c r="F137" s="67">
        <f>SUM(E137*$D137)</f>
        <v>0</v>
      </c>
      <c r="G137" s="6"/>
      <c r="H137" s="67">
        <f>SUM(G137*$D137)</f>
        <v>0</v>
      </c>
      <c r="I137" s="6"/>
      <c r="J137" s="67">
        <f>SUM(I137*$D137)</f>
        <v>0</v>
      </c>
      <c r="K137" s="6"/>
      <c r="L137" s="67">
        <f>SUM(K137*$D137)</f>
        <v>0</v>
      </c>
      <c r="M137" s="6"/>
      <c r="N137" s="67">
        <f>SUM(M137*$D137)</f>
        <v>0</v>
      </c>
      <c r="O137" s="6"/>
      <c r="P137" s="67">
        <f t="shared" si="878"/>
        <v>0</v>
      </c>
      <c r="Q137" s="6"/>
      <c r="R137" s="67">
        <f>SUM(Q137*$D137)</f>
        <v>0</v>
      </c>
      <c r="S137" s="6"/>
      <c r="T137" s="67">
        <f>SUM(S137*$D137)</f>
        <v>0</v>
      </c>
      <c r="U137" s="6"/>
      <c r="V137" s="67">
        <f>SUM(U137*$D137)</f>
        <v>0</v>
      </c>
      <c r="W137" s="6"/>
      <c r="X137" s="67">
        <f>SUM(W137*$D137)</f>
        <v>0</v>
      </c>
      <c r="Y137" s="6"/>
      <c r="Z137" s="67">
        <f>SUM(Y137*$D137)</f>
        <v>0</v>
      </c>
      <c r="AA137" s="6"/>
      <c r="AB137" s="67">
        <f>SUM(AA137*$D137)</f>
        <v>0</v>
      </c>
      <c r="AC137" s="62"/>
      <c r="AD137" s="67">
        <f>SUM(AC137*$D137)</f>
        <v>0</v>
      </c>
      <c r="AE137" s="62"/>
      <c r="AF137" s="67">
        <f>SUM(AE137*$D137)</f>
        <v>0</v>
      </c>
      <c r="AG137" s="62"/>
      <c r="AH137" s="67">
        <f>SUM(AG137*$D137)</f>
        <v>0</v>
      </c>
      <c r="AI137" s="62"/>
      <c r="AJ137" s="67">
        <f>SUM(AI137*$D137)</f>
        <v>0</v>
      </c>
      <c r="AK137" s="62"/>
      <c r="AL137" s="67">
        <f>SUM(AK137*$D137)</f>
        <v>0</v>
      </c>
      <c r="AM137" s="62"/>
      <c r="AN137" s="67">
        <f>SUM(AM137*$D137)</f>
        <v>0</v>
      </c>
      <c r="AO137" s="62"/>
      <c r="AP137" s="67">
        <f>SUM(AO137*$D137)</f>
        <v>0</v>
      </c>
      <c r="AQ137" s="62"/>
      <c r="AR137" s="67">
        <f>SUM(AQ137*$D137)</f>
        <v>0</v>
      </c>
      <c r="AS137" s="62"/>
      <c r="AT137" s="67">
        <f>SUM(AS137*$D137)</f>
        <v>0</v>
      </c>
      <c r="AU137" s="62"/>
      <c r="AV137" s="67">
        <f>SUM(AU137*$D137)</f>
        <v>0</v>
      </c>
      <c r="AW137" s="62"/>
      <c r="AX137" s="67">
        <f>SUM(AW137*$D137)</f>
        <v>0</v>
      </c>
      <c r="AY137" s="62"/>
      <c r="AZ137" s="67">
        <f>SUM(AY137*$D137)</f>
        <v>0</v>
      </c>
      <c r="BA137" s="57"/>
      <c r="BB137" s="64">
        <f>SUM(E137+G137+I137+K137+M137+O137+Q137+S137+U137+W137+Y137+AA137+AC137+AE137+AG137+AI137+AK137+AM137+AO137+AQ137+AS137+AU137+AW137+AY137)</f>
        <v>0</v>
      </c>
      <c r="BC137" s="64">
        <f>ROUND(BB137*D137*2,1)/2</f>
        <v>0</v>
      </c>
      <c r="BD137" s="4"/>
      <c r="BE137" s="4"/>
      <c r="BF137" s="4">
        <f>SUM(BE137*D137)</f>
        <v>0</v>
      </c>
      <c r="BG137" s="236">
        <f t="shared" ref="BG137:BH140" si="972">SUM(BE137+E137)</f>
        <v>0</v>
      </c>
      <c r="BH137" s="239">
        <f t="shared" si="972"/>
        <v>0</v>
      </c>
      <c r="BI137" s="4"/>
      <c r="BJ137" s="4">
        <f>SUM(BI137*D137)</f>
        <v>0</v>
      </c>
      <c r="BK137" s="236">
        <f>BI137+G137</f>
        <v>0</v>
      </c>
      <c r="BL137" s="239">
        <f>H137+BJ137</f>
        <v>0</v>
      </c>
      <c r="BM137" s="4">
        <v>3.5</v>
      </c>
      <c r="BN137" s="4">
        <f>SUM(BM137*D137)</f>
        <v>350</v>
      </c>
      <c r="BO137" s="240">
        <f>BM137+I137</f>
        <v>3.5</v>
      </c>
      <c r="BP137" s="240">
        <f>J137+BN137</f>
        <v>350</v>
      </c>
      <c r="BQ137" s="201">
        <v>2</v>
      </c>
      <c r="BR137" s="4">
        <f>SUM(BQ137*D137)</f>
        <v>200</v>
      </c>
      <c r="BS137" s="236">
        <f t="shared" ref="BS137:BT140" si="973">SUM(BQ137+K137)</f>
        <v>2</v>
      </c>
      <c r="BT137" s="239">
        <f t="shared" si="973"/>
        <v>200</v>
      </c>
      <c r="BU137" s="4">
        <v>6.25</v>
      </c>
      <c r="BV137" s="4">
        <f>SUM(BU137*D137)</f>
        <v>625</v>
      </c>
      <c r="BW137" s="236">
        <f t="shared" si="907"/>
        <v>6.25</v>
      </c>
      <c r="BX137" s="239">
        <f t="shared" si="908"/>
        <v>625</v>
      </c>
      <c r="BY137" s="4">
        <v>11.75</v>
      </c>
      <c r="BZ137" s="4">
        <f t="shared" si="909"/>
        <v>1175</v>
      </c>
      <c r="CA137" s="236">
        <f t="shared" si="910"/>
        <v>11.75</v>
      </c>
      <c r="CB137" s="239">
        <f t="shared" si="911"/>
        <v>1175</v>
      </c>
      <c r="CC137" s="4">
        <v>14.75</v>
      </c>
      <c r="CD137" s="4">
        <f t="shared" si="912"/>
        <v>1475</v>
      </c>
      <c r="CE137" s="236">
        <f t="shared" si="870"/>
        <v>14.75</v>
      </c>
      <c r="CF137" s="239">
        <f t="shared" si="913"/>
        <v>1475</v>
      </c>
      <c r="CG137" s="4">
        <v>7.25</v>
      </c>
      <c r="CH137" s="4">
        <f t="shared" si="914"/>
        <v>725</v>
      </c>
      <c r="CI137" s="236">
        <f t="shared" si="915"/>
        <v>7.25</v>
      </c>
      <c r="CJ137" s="239">
        <f t="shared" si="916"/>
        <v>725</v>
      </c>
      <c r="CK137" s="4">
        <v>3</v>
      </c>
      <c r="CL137" s="4">
        <f t="shared" si="917"/>
        <v>300</v>
      </c>
      <c r="CM137" s="236">
        <f t="shared" si="918"/>
        <v>3</v>
      </c>
      <c r="CN137" s="239">
        <f t="shared" si="919"/>
        <v>300</v>
      </c>
      <c r="CO137" s="4">
        <v>10.5</v>
      </c>
      <c r="CP137" s="4">
        <f t="shared" si="920"/>
        <v>1050</v>
      </c>
      <c r="CQ137" s="236">
        <f t="shared" si="921"/>
        <v>10.5</v>
      </c>
      <c r="CR137" s="239">
        <f t="shared" si="922"/>
        <v>1050</v>
      </c>
      <c r="CS137" s="4">
        <v>10.5</v>
      </c>
      <c r="CT137" s="4">
        <f t="shared" si="923"/>
        <v>1050</v>
      </c>
      <c r="CU137" s="236">
        <f t="shared" si="924"/>
        <v>10.5</v>
      </c>
      <c r="CV137" s="239">
        <f t="shared" si="925"/>
        <v>1050</v>
      </c>
      <c r="CW137" s="4"/>
      <c r="CX137" s="4"/>
      <c r="CY137" s="4"/>
      <c r="CZ137" s="4"/>
      <c r="DA137" s="4">
        <f>SUM(BE137+BI137+BM137+BQ137+BU137+BY137+CC137+CG137+CK137+CO137+CS137+CW137)</f>
        <v>69.5</v>
      </c>
      <c r="DB137" s="4">
        <f>SUM(DA137*D137)</f>
        <v>6950</v>
      </c>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row>
    <row r="138" spans="1:196" s="5" customFormat="1">
      <c r="A138" s="60" t="s">
        <v>153</v>
      </c>
      <c r="B138" s="60" t="s">
        <v>111</v>
      </c>
      <c r="C138" s="60" t="s">
        <v>3</v>
      </c>
      <c r="D138" s="60">
        <v>100</v>
      </c>
      <c r="E138" s="6"/>
      <c r="F138" s="67">
        <f>SUM(E138*$D138)</f>
        <v>0</v>
      </c>
      <c r="G138" s="6"/>
      <c r="H138" s="67">
        <f>SUM(G138*$D138)</f>
        <v>0</v>
      </c>
      <c r="I138" s="6"/>
      <c r="J138" s="67">
        <f>SUM(I138*$D138)</f>
        <v>0</v>
      </c>
      <c r="K138" s="6"/>
      <c r="L138" s="67">
        <f>SUM(K138*$D138)</f>
        <v>0</v>
      </c>
      <c r="M138" s="6"/>
      <c r="N138" s="67">
        <f>SUM(M138*$D138)</f>
        <v>0</v>
      </c>
      <c r="O138" s="6"/>
      <c r="P138" s="67">
        <f t="shared" si="878"/>
        <v>0</v>
      </c>
      <c r="Q138" s="6"/>
      <c r="R138" s="67">
        <f>SUM(Q138*$D138)</f>
        <v>0</v>
      </c>
      <c r="S138" s="6"/>
      <c r="T138" s="67">
        <f>SUM(S138*$D138)</f>
        <v>0</v>
      </c>
      <c r="U138" s="6"/>
      <c r="V138" s="67">
        <f>SUM(U138*$D138)</f>
        <v>0</v>
      </c>
      <c r="W138" s="6"/>
      <c r="X138" s="67">
        <f>SUM(W138*$D138)</f>
        <v>0</v>
      </c>
      <c r="Y138" s="6"/>
      <c r="Z138" s="67">
        <f>SUM(Y138*$D138)</f>
        <v>0</v>
      </c>
      <c r="AA138" s="6"/>
      <c r="AB138" s="67">
        <f>SUM(AA138*$D138)</f>
        <v>0</v>
      </c>
      <c r="AC138" s="62"/>
      <c r="AD138" s="67">
        <f>SUM(AC138*$D138)</f>
        <v>0</v>
      </c>
      <c r="AE138" s="62"/>
      <c r="AF138" s="67">
        <f>SUM(AE138*$D138)</f>
        <v>0</v>
      </c>
      <c r="AG138" s="62"/>
      <c r="AH138" s="67">
        <f>SUM(AG138*$D138)</f>
        <v>0</v>
      </c>
      <c r="AI138" s="62"/>
      <c r="AJ138" s="67">
        <f>SUM(AI138*$D138)</f>
        <v>0</v>
      </c>
      <c r="AK138" s="62"/>
      <c r="AL138" s="67">
        <f>SUM(AK138*$D138)</f>
        <v>0</v>
      </c>
      <c r="AM138" s="62"/>
      <c r="AN138" s="67">
        <f>SUM(AM138*$D138)</f>
        <v>0</v>
      </c>
      <c r="AO138" s="62"/>
      <c r="AP138" s="67">
        <f>SUM(AO138*$D138)</f>
        <v>0</v>
      </c>
      <c r="AQ138" s="62"/>
      <c r="AR138" s="67">
        <f>SUM(AQ138*$D138)</f>
        <v>0</v>
      </c>
      <c r="AS138" s="62"/>
      <c r="AT138" s="67">
        <f>SUM(AS138*$D138)</f>
        <v>0</v>
      </c>
      <c r="AU138" s="62"/>
      <c r="AV138" s="67">
        <f>SUM(AU138*$D138)</f>
        <v>0</v>
      </c>
      <c r="AW138" s="62"/>
      <c r="AX138" s="67">
        <f>SUM(AW138*$D138)</f>
        <v>0</v>
      </c>
      <c r="AY138" s="62"/>
      <c r="AZ138" s="67">
        <f>SUM(AY138*$D138)</f>
        <v>0</v>
      </c>
      <c r="BA138" s="57"/>
      <c r="BB138" s="64">
        <f>SUM(E138+G138+I138+K138+M138+O138+Q138+S138+U138+W138+Y138+AA138+AC138+AE138+AG138+AI138+AK138+AM138+AO138+AQ138+AS138+AU138+AW138+AY138)</f>
        <v>0</v>
      </c>
      <c r="BC138" s="64">
        <f>ROUND(BB138*D138*2,1)/2</f>
        <v>0</v>
      </c>
      <c r="BD138" s="4"/>
      <c r="BE138" s="4"/>
      <c r="BF138" s="4">
        <f>SUM(BE138*D138)</f>
        <v>0</v>
      </c>
      <c r="BG138" s="236">
        <f t="shared" si="972"/>
        <v>0</v>
      </c>
      <c r="BH138" s="239">
        <f t="shared" si="972"/>
        <v>0</v>
      </c>
      <c r="BI138" s="201">
        <v>2</v>
      </c>
      <c r="BJ138" s="4">
        <f>SUM(BI138*D138)</f>
        <v>200</v>
      </c>
      <c r="BK138" s="236">
        <f>BI138+G138</f>
        <v>2</v>
      </c>
      <c r="BL138" s="239">
        <f>H138+BJ138</f>
        <v>200</v>
      </c>
      <c r="BM138" s="4">
        <v>0.75</v>
      </c>
      <c r="BN138" s="4">
        <f>SUM(BM138*D138)</f>
        <v>75</v>
      </c>
      <c r="BO138" s="240">
        <f>BM138+I138</f>
        <v>0.75</v>
      </c>
      <c r="BP138" s="240">
        <f>J138+BN138</f>
        <v>75</v>
      </c>
      <c r="BQ138" s="201">
        <v>0.5</v>
      </c>
      <c r="BR138" s="4">
        <f>SUM(BQ138*D138)</f>
        <v>50</v>
      </c>
      <c r="BS138" s="236">
        <f t="shared" si="973"/>
        <v>0.5</v>
      </c>
      <c r="BT138" s="239">
        <f t="shared" si="973"/>
        <v>50</v>
      </c>
      <c r="BU138" s="4">
        <v>1.75</v>
      </c>
      <c r="BV138" s="4">
        <f>SUM(BU138*D138)</f>
        <v>175</v>
      </c>
      <c r="BW138" s="236">
        <f t="shared" si="907"/>
        <v>1.75</v>
      </c>
      <c r="BX138" s="239">
        <f t="shared" si="908"/>
        <v>175</v>
      </c>
      <c r="BY138" s="4">
        <v>2.5</v>
      </c>
      <c r="BZ138" s="4">
        <f t="shared" si="909"/>
        <v>250</v>
      </c>
      <c r="CA138" s="236">
        <f t="shared" si="910"/>
        <v>2.5</v>
      </c>
      <c r="CB138" s="239">
        <f t="shared" si="911"/>
        <v>250</v>
      </c>
      <c r="CC138" s="4">
        <v>0.5</v>
      </c>
      <c r="CD138" s="4">
        <f t="shared" si="912"/>
        <v>50</v>
      </c>
      <c r="CE138" s="236">
        <f t="shared" si="870"/>
        <v>0.5</v>
      </c>
      <c r="CF138" s="239">
        <f t="shared" si="913"/>
        <v>50</v>
      </c>
      <c r="CG138" s="4">
        <v>1</v>
      </c>
      <c r="CH138" s="4">
        <f t="shared" si="914"/>
        <v>100</v>
      </c>
      <c r="CI138" s="236">
        <f t="shared" si="915"/>
        <v>1</v>
      </c>
      <c r="CJ138" s="239">
        <f t="shared" si="916"/>
        <v>100</v>
      </c>
      <c r="CK138" s="4">
        <v>2.75</v>
      </c>
      <c r="CL138" s="4">
        <f t="shared" si="917"/>
        <v>275</v>
      </c>
      <c r="CM138" s="236">
        <f t="shared" si="918"/>
        <v>2.75</v>
      </c>
      <c r="CN138" s="239">
        <f t="shared" si="919"/>
        <v>275</v>
      </c>
      <c r="CO138" s="4">
        <v>2.25</v>
      </c>
      <c r="CP138" s="4">
        <f t="shared" si="920"/>
        <v>225</v>
      </c>
      <c r="CQ138" s="236">
        <f t="shared" si="921"/>
        <v>2.25</v>
      </c>
      <c r="CR138" s="239">
        <f t="shared" si="922"/>
        <v>225</v>
      </c>
      <c r="CS138" s="4">
        <v>7</v>
      </c>
      <c r="CT138" s="4">
        <f t="shared" si="923"/>
        <v>700</v>
      </c>
      <c r="CU138" s="236">
        <f t="shared" si="924"/>
        <v>7</v>
      </c>
      <c r="CV138" s="239">
        <f t="shared" si="925"/>
        <v>700</v>
      </c>
      <c r="CW138" s="4"/>
      <c r="CX138" s="4"/>
      <c r="CY138" s="4"/>
      <c r="CZ138" s="4"/>
      <c r="DA138" s="4">
        <f>SUM(BE138+BI138+BM138+BQ138+BU138+BY138+CC138+CG138+CK138+CO138+CS138+CW138)</f>
        <v>21</v>
      </c>
      <c r="DB138" s="4">
        <f>SUM(DA138*D138)</f>
        <v>2100</v>
      </c>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row>
    <row r="139" spans="1:196" s="5" customFormat="1">
      <c r="A139" s="60" t="s">
        <v>158</v>
      </c>
      <c r="B139" s="60" t="s">
        <v>152</v>
      </c>
      <c r="C139" s="60" t="s">
        <v>3</v>
      </c>
      <c r="D139" s="60">
        <v>100</v>
      </c>
      <c r="E139" s="6"/>
      <c r="F139" s="67">
        <f>SUM(E139*$D139)</f>
        <v>0</v>
      </c>
      <c r="G139" s="246">
        <v>5.5</v>
      </c>
      <c r="H139" s="67">
        <f>SUM(G139*$D139)</f>
        <v>550</v>
      </c>
      <c r="I139" s="6">
        <v>6</v>
      </c>
      <c r="J139" s="67">
        <f>SUM(I139*$D139)</f>
        <v>600</v>
      </c>
      <c r="K139" s="6"/>
      <c r="L139" s="67">
        <f>SUM(K139*$D139)</f>
        <v>0</v>
      </c>
      <c r="M139" s="6"/>
      <c r="N139" s="67">
        <f>SUM(M139*$D139)</f>
        <v>0</v>
      </c>
      <c r="O139" s="6"/>
      <c r="P139" s="67">
        <f t="shared" si="878"/>
        <v>0</v>
      </c>
      <c r="Q139" s="6"/>
      <c r="R139" s="67">
        <f>SUM(Q139*$D139)</f>
        <v>0</v>
      </c>
      <c r="S139" s="6"/>
      <c r="T139" s="67">
        <f>SUM(S139*$D139)</f>
        <v>0</v>
      </c>
      <c r="U139" s="6"/>
      <c r="V139" s="67">
        <f>SUM(U139*$D139)</f>
        <v>0</v>
      </c>
      <c r="W139" s="6"/>
      <c r="X139" s="67">
        <f>SUM(W139*$D139)</f>
        <v>0</v>
      </c>
      <c r="Y139" s="6"/>
      <c r="Z139" s="67">
        <f>SUM(Y139*$D139)</f>
        <v>0</v>
      </c>
      <c r="AA139" s="6"/>
      <c r="AB139" s="67">
        <f>SUM(AA139*$D139)</f>
        <v>0</v>
      </c>
      <c r="AC139" s="62"/>
      <c r="AD139" s="67">
        <f>SUM(AC139*$D139)</f>
        <v>0</v>
      </c>
      <c r="AE139" s="62"/>
      <c r="AF139" s="67">
        <f>SUM(AE139*$D139)</f>
        <v>0</v>
      </c>
      <c r="AG139" s="62"/>
      <c r="AH139" s="67">
        <f>SUM(AG139*$D139)</f>
        <v>0</v>
      </c>
      <c r="AI139" s="62"/>
      <c r="AJ139" s="67">
        <f>SUM(AI139*$D139)</f>
        <v>0</v>
      </c>
      <c r="AK139" s="62"/>
      <c r="AL139" s="67">
        <f>SUM(AK139*$D139)</f>
        <v>0</v>
      </c>
      <c r="AM139" s="62"/>
      <c r="AN139" s="67">
        <f>SUM(AM139*$D139)</f>
        <v>0</v>
      </c>
      <c r="AO139" s="62"/>
      <c r="AP139" s="67">
        <f>SUM(AO139*$D139)</f>
        <v>0</v>
      </c>
      <c r="AQ139" s="62"/>
      <c r="AR139" s="67">
        <f>SUM(AQ139*$D139)</f>
        <v>0</v>
      </c>
      <c r="AS139" s="62"/>
      <c r="AT139" s="67">
        <f>SUM(AS139*$D139)</f>
        <v>0</v>
      </c>
      <c r="AU139" s="62"/>
      <c r="AV139" s="67">
        <f>SUM(AU139*$D139)</f>
        <v>0</v>
      </c>
      <c r="AW139" s="62"/>
      <c r="AX139" s="67">
        <f>SUM(AW139*$D139)</f>
        <v>0</v>
      </c>
      <c r="AY139" s="62"/>
      <c r="AZ139" s="67">
        <f>SUM(AY139*$D139)</f>
        <v>0</v>
      </c>
      <c r="BA139" s="57"/>
      <c r="BB139" s="64">
        <f>SUM(E139+G139+I139+K139+M139+O139+Q139+S139+U139+W139+Y139+AA139+AC139+AE139+AG139+AI139+AK139+AM139+AO139+AQ139+AS139+AU139+AW139+AY139)</f>
        <v>11.5</v>
      </c>
      <c r="BC139" s="64">
        <f>ROUND(BB139*D139*2,1)/2</f>
        <v>1150</v>
      </c>
      <c r="BD139" s="4"/>
      <c r="BE139" s="4"/>
      <c r="BF139" s="4">
        <f>SUM(BE139*D139)</f>
        <v>0</v>
      </c>
      <c r="BG139" s="236">
        <f t="shared" si="972"/>
        <v>0</v>
      </c>
      <c r="BH139" s="239">
        <f t="shared" si="972"/>
        <v>0</v>
      </c>
      <c r="BI139" s="4"/>
      <c r="BJ139" s="4">
        <f>SUM(BI139*D139)</f>
        <v>0</v>
      </c>
      <c r="BK139" s="236">
        <f>BI139+G139</f>
        <v>5.5</v>
      </c>
      <c r="BL139" s="239">
        <f>H139+BJ139</f>
        <v>550</v>
      </c>
      <c r="BM139" s="4"/>
      <c r="BN139" s="4">
        <f>SUM(BM139*D139)</f>
        <v>0</v>
      </c>
      <c r="BO139" s="240">
        <f>BM139+I139</f>
        <v>6</v>
      </c>
      <c r="BP139" s="240">
        <f>J139+BN139</f>
        <v>600</v>
      </c>
      <c r="BQ139" s="4"/>
      <c r="BR139" s="4">
        <f>SUM(BQ139*D139)</f>
        <v>0</v>
      </c>
      <c r="BS139" s="236">
        <f t="shared" si="973"/>
        <v>0</v>
      </c>
      <c r="BT139" s="239">
        <f t="shared" si="973"/>
        <v>0</v>
      </c>
      <c r="BU139" s="4"/>
      <c r="BV139" s="4">
        <f>SUM(BU139*D139)</f>
        <v>0</v>
      </c>
      <c r="BW139" s="236">
        <f t="shared" si="907"/>
        <v>0</v>
      </c>
      <c r="BX139" s="239">
        <f t="shared" si="908"/>
        <v>0</v>
      </c>
      <c r="BY139" s="4"/>
      <c r="BZ139" s="4">
        <f t="shared" si="909"/>
        <v>0</v>
      </c>
      <c r="CA139" s="236">
        <f t="shared" si="910"/>
        <v>0</v>
      </c>
      <c r="CB139" s="239">
        <f t="shared" si="911"/>
        <v>0</v>
      </c>
      <c r="CC139" s="4"/>
      <c r="CD139" s="4">
        <f t="shared" si="912"/>
        <v>0</v>
      </c>
      <c r="CE139" s="236">
        <f t="shared" si="870"/>
        <v>0</v>
      </c>
      <c r="CF139" s="239">
        <f t="shared" si="913"/>
        <v>0</v>
      </c>
      <c r="CG139" s="4"/>
      <c r="CH139" s="4">
        <f t="shared" si="914"/>
        <v>0</v>
      </c>
      <c r="CI139" s="236">
        <f t="shared" si="915"/>
        <v>0</v>
      </c>
      <c r="CJ139" s="239">
        <f t="shared" si="916"/>
        <v>0</v>
      </c>
      <c r="CK139" s="4"/>
      <c r="CL139" s="4">
        <f t="shared" si="917"/>
        <v>0</v>
      </c>
      <c r="CM139" s="236">
        <f t="shared" si="918"/>
        <v>0</v>
      </c>
      <c r="CN139" s="239">
        <f t="shared" si="919"/>
        <v>0</v>
      </c>
      <c r="CO139" s="4"/>
      <c r="CP139" s="4">
        <f t="shared" si="920"/>
        <v>0</v>
      </c>
      <c r="CQ139" s="236">
        <f t="shared" si="921"/>
        <v>0</v>
      </c>
      <c r="CR139" s="239">
        <f t="shared" si="922"/>
        <v>0</v>
      </c>
      <c r="CS139" s="4"/>
      <c r="CT139" s="4">
        <f t="shared" si="923"/>
        <v>0</v>
      </c>
      <c r="CU139" s="236">
        <f t="shared" si="924"/>
        <v>0</v>
      </c>
      <c r="CV139" s="239">
        <f t="shared" si="925"/>
        <v>0</v>
      </c>
      <c r="CW139" s="4"/>
      <c r="CX139" s="4"/>
      <c r="CY139" s="4"/>
      <c r="CZ139" s="4"/>
      <c r="DA139" s="4">
        <f>SUM(BE139+BI139+BM139+BQ139+BU139+BY139+CC139+CG139+CK139+CO139+CS139+CW139)</f>
        <v>0</v>
      </c>
      <c r="DB139" s="4">
        <f>SUM(DA139*D139)</f>
        <v>0</v>
      </c>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row>
    <row r="140" spans="1:196" s="5" customFormat="1">
      <c r="A140" s="60" t="s">
        <v>174</v>
      </c>
      <c r="B140" s="60" t="s">
        <v>199</v>
      </c>
      <c r="C140" s="60" t="s">
        <v>3</v>
      </c>
      <c r="D140" s="60">
        <v>100</v>
      </c>
      <c r="E140" s="6"/>
      <c r="F140" s="67">
        <f>SUM(E140*$D140)</f>
        <v>0</v>
      </c>
      <c r="G140" s="6"/>
      <c r="H140" s="67">
        <f>SUM(G140*$D140)</f>
        <v>0</v>
      </c>
      <c r="I140" s="6"/>
      <c r="J140" s="67">
        <f>SUM(I140*$D140)</f>
        <v>0</v>
      </c>
      <c r="K140" s="246">
        <v>0.5</v>
      </c>
      <c r="L140" s="67">
        <f>SUM(K140*$D140)</f>
        <v>50</v>
      </c>
      <c r="M140" s="6"/>
      <c r="N140" s="67">
        <f>SUM(M140*$D140)</f>
        <v>0</v>
      </c>
      <c r="O140" s="6"/>
      <c r="P140" s="67">
        <f t="shared" si="878"/>
        <v>0</v>
      </c>
      <c r="Q140" s="6"/>
      <c r="R140" s="67">
        <f>SUM(Q140*$D140)</f>
        <v>0</v>
      </c>
      <c r="S140" s="6"/>
      <c r="T140" s="67">
        <f>SUM(S140*$D140)</f>
        <v>0</v>
      </c>
      <c r="U140" s="6">
        <v>1.5</v>
      </c>
      <c r="V140" s="67">
        <f>SUM(U140*$D140)</f>
        <v>150</v>
      </c>
      <c r="W140" s="6"/>
      <c r="X140" s="67">
        <f>SUM(W140*$D140)</f>
        <v>0</v>
      </c>
      <c r="Y140" s="6"/>
      <c r="Z140" s="67">
        <f>SUM(Y140*$D140)</f>
        <v>0</v>
      </c>
      <c r="AA140" s="6"/>
      <c r="AB140" s="67">
        <f>SUM(AA140*$D140)</f>
        <v>0</v>
      </c>
      <c r="AC140" s="62"/>
      <c r="AD140" s="67">
        <f>SUM(AC140*$D140)</f>
        <v>0</v>
      </c>
      <c r="AE140" s="62"/>
      <c r="AF140" s="67">
        <f>SUM(AE140*$D140)</f>
        <v>0</v>
      </c>
      <c r="AG140" s="62"/>
      <c r="AH140" s="67">
        <f>SUM(AG140*$D140)</f>
        <v>0</v>
      </c>
      <c r="AI140" s="62"/>
      <c r="AJ140" s="67">
        <f>SUM(AI140*$D140)</f>
        <v>0</v>
      </c>
      <c r="AK140" s="62"/>
      <c r="AL140" s="67">
        <f>SUM(AK140*$D140)</f>
        <v>0</v>
      </c>
      <c r="AM140" s="62"/>
      <c r="AN140" s="67">
        <f>SUM(AM140*$D140)</f>
        <v>0</v>
      </c>
      <c r="AO140" s="62"/>
      <c r="AP140" s="67">
        <f>SUM(AO140*$D140)</f>
        <v>0</v>
      </c>
      <c r="AQ140" s="62"/>
      <c r="AR140" s="67">
        <f>SUM(AQ140*$D140)</f>
        <v>0</v>
      </c>
      <c r="AS140" s="62"/>
      <c r="AT140" s="67">
        <f>SUM(AS140*$D140)</f>
        <v>0</v>
      </c>
      <c r="AU140" s="62"/>
      <c r="AV140" s="67">
        <f>SUM(AU140*$D140)</f>
        <v>0</v>
      </c>
      <c r="AW140" s="62"/>
      <c r="AX140" s="67">
        <f>SUM(AW140*$D140)</f>
        <v>0</v>
      </c>
      <c r="AY140" s="62"/>
      <c r="AZ140" s="67">
        <f>SUM(AY140*$D140)</f>
        <v>0</v>
      </c>
      <c r="BA140" s="57"/>
      <c r="BB140" s="64">
        <f>SUM(E140+G140+I140+K140+M140+O140+Q140+S140+U140+W140+Y140+AA140+AC140+AE140+AG140+AI140+AK140+AM140+AO140+AQ140+AS140+AU140+AW140+AY140)</f>
        <v>2</v>
      </c>
      <c r="BC140" s="64">
        <f>ROUND(BB140*D140*2,1)/2</f>
        <v>200</v>
      </c>
      <c r="BD140" s="4"/>
      <c r="BE140" s="4"/>
      <c r="BF140" s="4">
        <f>SUM(BE140*D140)</f>
        <v>0</v>
      </c>
      <c r="BG140" s="236">
        <f t="shared" si="972"/>
        <v>0</v>
      </c>
      <c r="BH140" s="239">
        <f t="shared" si="972"/>
        <v>0</v>
      </c>
      <c r="BI140" s="4"/>
      <c r="BJ140" s="4">
        <f>SUM(BI140*D140)</f>
        <v>0</v>
      </c>
      <c r="BK140" s="236">
        <f>BI140+G140</f>
        <v>0</v>
      </c>
      <c r="BL140" s="239">
        <f>H140+BJ140</f>
        <v>0</v>
      </c>
      <c r="BM140" s="4"/>
      <c r="BN140" s="4">
        <f>SUM(BM140*D140)</f>
        <v>0</v>
      </c>
      <c r="BO140" s="240">
        <f>BM140+I140</f>
        <v>0</v>
      </c>
      <c r="BP140" s="240">
        <f>J140+BN140</f>
        <v>0</v>
      </c>
      <c r="BQ140" s="4"/>
      <c r="BR140" s="4">
        <f>SUM(BQ140*D140)</f>
        <v>0</v>
      </c>
      <c r="BS140" s="236">
        <f t="shared" si="973"/>
        <v>0.5</v>
      </c>
      <c r="BT140" s="239">
        <f t="shared" si="973"/>
        <v>50</v>
      </c>
      <c r="BU140" s="4"/>
      <c r="BV140" s="4">
        <f>SUM(BU140*D140)</f>
        <v>0</v>
      </c>
      <c r="BW140" s="236">
        <f t="shared" si="907"/>
        <v>0</v>
      </c>
      <c r="BX140" s="239">
        <f t="shared" si="908"/>
        <v>0</v>
      </c>
      <c r="BY140" s="4"/>
      <c r="BZ140" s="4">
        <f t="shared" si="909"/>
        <v>0</v>
      </c>
      <c r="CA140" s="236">
        <f t="shared" si="910"/>
        <v>0</v>
      </c>
      <c r="CB140" s="239">
        <f t="shared" si="911"/>
        <v>0</v>
      </c>
      <c r="CC140" s="4"/>
      <c r="CD140" s="4">
        <f t="shared" si="912"/>
        <v>0</v>
      </c>
      <c r="CE140" s="236">
        <f t="shared" si="870"/>
        <v>0</v>
      </c>
      <c r="CF140" s="239">
        <f t="shared" si="913"/>
        <v>0</v>
      </c>
      <c r="CG140" s="4"/>
      <c r="CH140" s="4">
        <f t="shared" si="914"/>
        <v>0</v>
      </c>
      <c r="CI140" s="236">
        <f t="shared" si="915"/>
        <v>0</v>
      </c>
      <c r="CJ140" s="239">
        <f t="shared" si="916"/>
        <v>0</v>
      </c>
      <c r="CK140" s="4"/>
      <c r="CL140" s="4">
        <f t="shared" si="917"/>
        <v>0</v>
      </c>
      <c r="CM140" s="236">
        <f t="shared" si="918"/>
        <v>1.5</v>
      </c>
      <c r="CN140" s="239">
        <f t="shared" si="919"/>
        <v>150</v>
      </c>
      <c r="CO140" s="4"/>
      <c r="CP140" s="4">
        <f t="shared" si="920"/>
        <v>0</v>
      </c>
      <c r="CQ140" s="236">
        <f t="shared" si="921"/>
        <v>0</v>
      </c>
      <c r="CR140" s="239">
        <f t="shared" si="922"/>
        <v>0</v>
      </c>
      <c r="CS140" s="4"/>
      <c r="CT140" s="4">
        <f t="shared" si="923"/>
        <v>0</v>
      </c>
      <c r="CU140" s="236">
        <f t="shared" si="924"/>
        <v>0</v>
      </c>
      <c r="CV140" s="239">
        <f t="shared" si="925"/>
        <v>0</v>
      </c>
      <c r="CW140" s="4"/>
      <c r="CX140" s="4"/>
      <c r="CY140" s="4"/>
      <c r="CZ140" s="4"/>
      <c r="DA140" s="4">
        <f>SUM(BE140+BI140+BM140+BQ140+BU140+BY140+CC140+CG140+CK140+CO140+CS140+CW140)</f>
        <v>0</v>
      </c>
      <c r="DB140" s="4">
        <f>SUM(DA140*D140)</f>
        <v>0</v>
      </c>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row>
    <row r="141" spans="1:196" s="5" customFormat="1">
      <c r="A141" s="60"/>
      <c r="B141" s="60"/>
      <c r="C141" s="60" t="s">
        <v>3</v>
      </c>
      <c r="D141" s="60">
        <v>100</v>
      </c>
      <c r="E141" s="6"/>
      <c r="F141" s="67">
        <f t="shared" si="873"/>
        <v>0</v>
      </c>
      <c r="G141" s="6"/>
      <c r="H141" s="67">
        <f t="shared" si="874"/>
        <v>0</v>
      </c>
      <c r="I141" s="6"/>
      <c r="J141" s="67">
        <f t="shared" ref="J141" si="974">SUM(I141*$D141)</f>
        <v>0</v>
      </c>
      <c r="K141" s="6"/>
      <c r="L141" s="67">
        <f t="shared" si="876"/>
        <v>0</v>
      </c>
      <c r="M141" s="6"/>
      <c r="N141" s="67">
        <f t="shared" si="877"/>
        <v>0</v>
      </c>
      <c r="O141" s="6"/>
      <c r="P141" s="67">
        <f t="shared" si="878"/>
        <v>0</v>
      </c>
      <c r="Q141" s="6"/>
      <c r="R141" s="67">
        <f t="shared" si="879"/>
        <v>0</v>
      </c>
      <c r="S141" s="6"/>
      <c r="T141" s="67">
        <f t="shared" si="880"/>
        <v>0</v>
      </c>
      <c r="U141" s="6"/>
      <c r="V141" s="67">
        <f t="shared" si="881"/>
        <v>0</v>
      </c>
      <c r="W141" s="6"/>
      <c r="X141" s="67">
        <f t="shared" si="882"/>
        <v>0</v>
      </c>
      <c r="Y141" s="6"/>
      <c r="Z141" s="67">
        <f t="shared" si="883"/>
        <v>0</v>
      </c>
      <c r="AA141" s="6"/>
      <c r="AB141" s="67">
        <f t="shared" si="884"/>
        <v>0</v>
      </c>
      <c r="AC141" s="62"/>
      <c r="AD141" s="67">
        <f t="shared" si="885"/>
        <v>0</v>
      </c>
      <c r="AE141" s="62"/>
      <c r="AF141" s="67">
        <f t="shared" si="886"/>
        <v>0</v>
      </c>
      <c r="AG141" s="62"/>
      <c r="AH141" s="67">
        <f t="shared" si="887"/>
        <v>0</v>
      </c>
      <c r="AI141" s="62"/>
      <c r="AJ141" s="67">
        <f t="shared" si="888"/>
        <v>0</v>
      </c>
      <c r="AK141" s="62"/>
      <c r="AL141" s="67">
        <f t="shared" si="889"/>
        <v>0</v>
      </c>
      <c r="AM141" s="62"/>
      <c r="AN141" s="67">
        <f t="shared" si="890"/>
        <v>0</v>
      </c>
      <c r="AO141" s="62"/>
      <c r="AP141" s="67">
        <f t="shared" si="891"/>
        <v>0</v>
      </c>
      <c r="AQ141" s="62"/>
      <c r="AR141" s="67">
        <f t="shared" si="892"/>
        <v>0</v>
      </c>
      <c r="AS141" s="62"/>
      <c r="AT141" s="67">
        <f t="shared" si="893"/>
        <v>0</v>
      </c>
      <c r="AU141" s="62"/>
      <c r="AV141" s="67">
        <f t="shared" si="894"/>
        <v>0</v>
      </c>
      <c r="AW141" s="62"/>
      <c r="AX141" s="67">
        <f t="shared" si="895"/>
        <v>0</v>
      </c>
      <c r="AY141" s="62"/>
      <c r="AZ141" s="67">
        <f t="shared" si="896"/>
        <v>0</v>
      </c>
      <c r="BA141" s="57"/>
      <c r="BB141" s="64">
        <f t="shared" si="897"/>
        <v>0</v>
      </c>
      <c r="BC141" s="64">
        <f t="shared" si="898"/>
        <v>0</v>
      </c>
      <c r="BD141" s="4"/>
      <c r="BE141" s="4"/>
      <c r="BF141" s="4">
        <f t="shared" si="865"/>
        <v>0</v>
      </c>
      <c r="BG141" s="236">
        <f t="shared" si="899"/>
        <v>0</v>
      </c>
      <c r="BH141" s="239">
        <f t="shared" si="900"/>
        <v>0</v>
      </c>
      <c r="BI141" s="4"/>
      <c r="BJ141" s="4">
        <f t="shared" si="866"/>
        <v>0</v>
      </c>
      <c r="BK141" s="236">
        <f t="shared" si="901"/>
        <v>0</v>
      </c>
      <c r="BL141" s="239">
        <f t="shared" si="902"/>
        <v>0</v>
      </c>
      <c r="BM141" s="4"/>
      <c r="BN141" s="4">
        <f t="shared" si="867"/>
        <v>0</v>
      </c>
      <c r="BO141" s="240">
        <f t="shared" si="868"/>
        <v>0</v>
      </c>
      <c r="BP141" s="240">
        <f t="shared" si="869"/>
        <v>0</v>
      </c>
      <c r="BQ141" s="4"/>
      <c r="BR141" s="4">
        <f t="shared" si="903"/>
        <v>0</v>
      </c>
      <c r="BS141" s="236">
        <f t="shared" si="904"/>
        <v>0</v>
      </c>
      <c r="BT141" s="239">
        <f t="shared" si="905"/>
        <v>0</v>
      </c>
      <c r="BU141" s="4"/>
      <c r="BV141" s="4">
        <f t="shared" si="906"/>
        <v>0</v>
      </c>
      <c r="BW141" s="236">
        <f t="shared" si="907"/>
        <v>0</v>
      </c>
      <c r="BX141" s="239">
        <f t="shared" si="908"/>
        <v>0</v>
      </c>
      <c r="BY141" s="4"/>
      <c r="BZ141" s="4">
        <f t="shared" si="909"/>
        <v>0</v>
      </c>
      <c r="CA141" s="236">
        <f t="shared" si="910"/>
        <v>0</v>
      </c>
      <c r="CB141" s="239">
        <f t="shared" si="911"/>
        <v>0</v>
      </c>
      <c r="CC141" s="4"/>
      <c r="CD141" s="4">
        <f t="shared" si="912"/>
        <v>0</v>
      </c>
      <c r="CE141" s="236">
        <f t="shared" si="870"/>
        <v>0</v>
      </c>
      <c r="CF141" s="239">
        <f t="shared" si="913"/>
        <v>0</v>
      </c>
      <c r="CG141" s="4"/>
      <c r="CH141" s="4">
        <f t="shared" si="914"/>
        <v>0</v>
      </c>
      <c r="CI141" s="236">
        <f t="shared" si="915"/>
        <v>0</v>
      </c>
      <c r="CJ141" s="239">
        <f t="shared" si="916"/>
        <v>0</v>
      </c>
      <c r="CK141" s="4"/>
      <c r="CL141" s="4">
        <f t="shared" si="917"/>
        <v>0</v>
      </c>
      <c r="CM141" s="236">
        <f t="shared" si="918"/>
        <v>0</v>
      </c>
      <c r="CN141" s="239">
        <f t="shared" si="919"/>
        <v>0</v>
      </c>
      <c r="CO141" s="4"/>
      <c r="CP141" s="4">
        <f t="shared" si="920"/>
        <v>0</v>
      </c>
      <c r="CQ141" s="236">
        <f t="shared" si="921"/>
        <v>0</v>
      </c>
      <c r="CR141" s="239">
        <f t="shared" si="922"/>
        <v>0</v>
      </c>
      <c r="CS141" s="4"/>
      <c r="CT141" s="4">
        <f t="shared" si="923"/>
        <v>0</v>
      </c>
      <c r="CU141" s="236">
        <f t="shared" si="924"/>
        <v>0</v>
      </c>
      <c r="CV141" s="239">
        <f t="shared" si="925"/>
        <v>0</v>
      </c>
      <c r="CW141" s="4"/>
      <c r="CX141" s="4"/>
      <c r="CY141" s="4"/>
      <c r="CZ141" s="4"/>
      <c r="DA141" s="4">
        <f t="shared" si="871"/>
        <v>0</v>
      </c>
      <c r="DB141" s="4">
        <f t="shared" si="872"/>
        <v>0</v>
      </c>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row>
    <row r="142" spans="1:196" s="5" customFormat="1">
      <c r="A142" s="60"/>
      <c r="B142" s="60"/>
      <c r="C142" s="60" t="s">
        <v>3</v>
      </c>
      <c r="D142" s="60">
        <v>100</v>
      </c>
      <c r="E142" s="6"/>
      <c r="F142" s="67">
        <f t="shared" si="873"/>
        <v>0</v>
      </c>
      <c r="G142" s="6"/>
      <c r="H142" s="67">
        <f t="shared" si="874"/>
        <v>0</v>
      </c>
      <c r="I142" s="6"/>
      <c r="J142" s="67">
        <f t="shared" ref="J142" si="975">SUM(I142*$D142)</f>
        <v>0</v>
      </c>
      <c r="K142" s="6"/>
      <c r="L142" s="67">
        <f t="shared" si="876"/>
        <v>0</v>
      </c>
      <c r="M142" s="6"/>
      <c r="N142" s="67">
        <f t="shared" si="877"/>
        <v>0</v>
      </c>
      <c r="O142" s="6"/>
      <c r="P142" s="67">
        <f t="shared" si="878"/>
        <v>0</v>
      </c>
      <c r="Q142" s="6"/>
      <c r="R142" s="67">
        <f t="shared" si="879"/>
        <v>0</v>
      </c>
      <c r="S142" s="6"/>
      <c r="T142" s="67">
        <f t="shared" si="880"/>
        <v>0</v>
      </c>
      <c r="U142" s="6"/>
      <c r="V142" s="67">
        <f t="shared" si="881"/>
        <v>0</v>
      </c>
      <c r="W142" s="6"/>
      <c r="X142" s="67">
        <f t="shared" si="882"/>
        <v>0</v>
      </c>
      <c r="Y142" s="6"/>
      <c r="Z142" s="67">
        <f t="shared" si="883"/>
        <v>0</v>
      </c>
      <c r="AA142" s="6"/>
      <c r="AB142" s="67">
        <f t="shared" si="884"/>
        <v>0</v>
      </c>
      <c r="AC142" s="62"/>
      <c r="AD142" s="67">
        <f t="shared" si="885"/>
        <v>0</v>
      </c>
      <c r="AE142" s="62"/>
      <c r="AF142" s="67">
        <f t="shared" si="886"/>
        <v>0</v>
      </c>
      <c r="AG142" s="62"/>
      <c r="AH142" s="67">
        <f t="shared" si="887"/>
        <v>0</v>
      </c>
      <c r="AI142" s="62"/>
      <c r="AJ142" s="67">
        <f t="shared" si="888"/>
        <v>0</v>
      </c>
      <c r="AK142" s="62"/>
      <c r="AL142" s="67">
        <f t="shared" si="889"/>
        <v>0</v>
      </c>
      <c r="AM142" s="62"/>
      <c r="AN142" s="67">
        <f t="shared" si="890"/>
        <v>0</v>
      </c>
      <c r="AO142" s="62"/>
      <c r="AP142" s="67">
        <f t="shared" si="891"/>
        <v>0</v>
      </c>
      <c r="AQ142" s="62"/>
      <c r="AR142" s="67">
        <f t="shared" si="892"/>
        <v>0</v>
      </c>
      <c r="AS142" s="62"/>
      <c r="AT142" s="67">
        <f t="shared" si="893"/>
        <v>0</v>
      </c>
      <c r="AU142" s="62"/>
      <c r="AV142" s="67">
        <f t="shared" si="894"/>
        <v>0</v>
      </c>
      <c r="AW142" s="62"/>
      <c r="AX142" s="67">
        <f t="shared" si="895"/>
        <v>0</v>
      </c>
      <c r="AY142" s="62"/>
      <c r="AZ142" s="67">
        <f t="shared" si="896"/>
        <v>0</v>
      </c>
      <c r="BA142" s="57"/>
      <c r="BB142" s="64">
        <f t="shared" si="897"/>
        <v>0</v>
      </c>
      <c r="BC142" s="64">
        <f t="shared" si="898"/>
        <v>0</v>
      </c>
      <c r="BD142" s="4"/>
      <c r="BE142" s="4"/>
      <c r="BF142" s="4">
        <f t="shared" si="865"/>
        <v>0</v>
      </c>
      <c r="BG142" s="236">
        <f t="shared" si="899"/>
        <v>0</v>
      </c>
      <c r="BH142" s="239">
        <f t="shared" si="900"/>
        <v>0</v>
      </c>
      <c r="BI142" s="4"/>
      <c r="BJ142" s="4">
        <f t="shared" si="866"/>
        <v>0</v>
      </c>
      <c r="BK142" s="236">
        <f t="shared" si="901"/>
        <v>0</v>
      </c>
      <c r="BL142" s="239">
        <f t="shared" si="902"/>
        <v>0</v>
      </c>
      <c r="BM142" s="4"/>
      <c r="BN142" s="4">
        <f t="shared" si="867"/>
        <v>0</v>
      </c>
      <c r="BO142" s="240">
        <f t="shared" si="868"/>
        <v>0</v>
      </c>
      <c r="BP142" s="240">
        <f t="shared" si="869"/>
        <v>0</v>
      </c>
      <c r="BQ142" s="4"/>
      <c r="BR142" s="4">
        <f t="shared" si="903"/>
        <v>0</v>
      </c>
      <c r="BS142" s="236">
        <f t="shared" si="904"/>
        <v>0</v>
      </c>
      <c r="BT142" s="239">
        <f t="shared" si="905"/>
        <v>0</v>
      </c>
      <c r="BU142" s="4"/>
      <c r="BV142" s="4">
        <f t="shared" si="906"/>
        <v>0</v>
      </c>
      <c r="BW142" s="236">
        <f t="shared" si="907"/>
        <v>0</v>
      </c>
      <c r="BX142" s="239">
        <f t="shared" si="908"/>
        <v>0</v>
      </c>
      <c r="BY142" s="4"/>
      <c r="BZ142" s="4">
        <f t="shared" si="909"/>
        <v>0</v>
      </c>
      <c r="CA142" s="236">
        <f t="shared" si="910"/>
        <v>0</v>
      </c>
      <c r="CB142" s="239">
        <f t="shared" si="911"/>
        <v>0</v>
      </c>
      <c r="CC142" s="4"/>
      <c r="CD142" s="4">
        <f t="shared" si="912"/>
        <v>0</v>
      </c>
      <c r="CE142" s="236">
        <f t="shared" si="870"/>
        <v>0</v>
      </c>
      <c r="CF142" s="239">
        <f t="shared" si="913"/>
        <v>0</v>
      </c>
      <c r="CG142" s="4"/>
      <c r="CH142" s="4">
        <f t="shared" si="914"/>
        <v>0</v>
      </c>
      <c r="CI142" s="236">
        <f t="shared" si="915"/>
        <v>0</v>
      </c>
      <c r="CJ142" s="239">
        <f t="shared" si="916"/>
        <v>0</v>
      </c>
      <c r="CK142" s="4"/>
      <c r="CL142" s="4">
        <f t="shared" si="917"/>
        <v>0</v>
      </c>
      <c r="CM142" s="236">
        <f t="shared" si="918"/>
        <v>0</v>
      </c>
      <c r="CN142" s="239">
        <f t="shared" si="919"/>
        <v>0</v>
      </c>
      <c r="CO142" s="4"/>
      <c r="CP142" s="4">
        <f t="shared" si="920"/>
        <v>0</v>
      </c>
      <c r="CQ142" s="236">
        <f t="shared" si="921"/>
        <v>0</v>
      </c>
      <c r="CR142" s="239">
        <f t="shared" si="922"/>
        <v>0</v>
      </c>
      <c r="CS142" s="4"/>
      <c r="CT142" s="4">
        <f t="shared" si="923"/>
        <v>0</v>
      </c>
      <c r="CU142" s="236">
        <f t="shared" si="924"/>
        <v>0</v>
      </c>
      <c r="CV142" s="239">
        <f t="shared" si="925"/>
        <v>0</v>
      </c>
      <c r="CW142" s="4"/>
      <c r="CX142" s="4"/>
      <c r="CY142" s="4"/>
      <c r="CZ142" s="4"/>
      <c r="DA142" s="4">
        <f t="shared" si="871"/>
        <v>0</v>
      </c>
      <c r="DB142" s="4">
        <f t="shared" si="872"/>
        <v>0</v>
      </c>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row>
    <row r="143" spans="1:196" s="5" customFormat="1">
      <c r="A143" s="60"/>
      <c r="B143" s="60"/>
      <c r="C143" s="60" t="s">
        <v>3</v>
      </c>
      <c r="D143" s="60">
        <v>100</v>
      </c>
      <c r="E143" s="6"/>
      <c r="F143" s="67">
        <f>SUM(E143*$D143)</f>
        <v>0</v>
      </c>
      <c r="G143" s="6"/>
      <c r="H143" s="67">
        <f>SUM(G143*$D143)</f>
        <v>0</v>
      </c>
      <c r="I143" s="6"/>
      <c r="J143" s="67">
        <f>SUM(I143*$D143)</f>
        <v>0</v>
      </c>
      <c r="K143" s="6"/>
      <c r="L143" s="67">
        <f>SUM(K143*$D143)</f>
        <v>0</v>
      </c>
      <c r="M143" s="6"/>
      <c r="N143" s="67">
        <f>SUM(M143*$D143)</f>
        <v>0</v>
      </c>
      <c r="O143" s="6"/>
      <c r="P143" s="67">
        <f t="shared" si="878"/>
        <v>0</v>
      </c>
      <c r="Q143" s="6"/>
      <c r="R143" s="67">
        <f>SUM(Q143*$D143)</f>
        <v>0</v>
      </c>
      <c r="S143" s="6"/>
      <c r="T143" s="67">
        <f>SUM(S143*$D143)</f>
        <v>0</v>
      </c>
      <c r="U143" s="6"/>
      <c r="V143" s="67">
        <f>SUM(U143*$D143)</f>
        <v>0</v>
      </c>
      <c r="W143" s="6"/>
      <c r="X143" s="67">
        <f>SUM(W143*$D143)</f>
        <v>0</v>
      </c>
      <c r="Y143" s="6"/>
      <c r="Z143" s="67">
        <f>SUM(Y143*$D143)</f>
        <v>0</v>
      </c>
      <c r="AA143" s="6"/>
      <c r="AB143" s="67">
        <f>SUM(AA143*$D143)</f>
        <v>0</v>
      </c>
      <c r="AC143" s="62"/>
      <c r="AD143" s="67">
        <f>SUM(AC143*$D143)</f>
        <v>0</v>
      </c>
      <c r="AE143" s="62"/>
      <c r="AF143" s="67">
        <f>SUM(AE143*$D143)</f>
        <v>0</v>
      </c>
      <c r="AG143" s="62"/>
      <c r="AH143" s="67">
        <f>SUM(AG143*$D143)</f>
        <v>0</v>
      </c>
      <c r="AI143" s="62"/>
      <c r="AJ143" s="67">
        <f>SUM(AI143*$D143)</f>
        <v>0</v>
      </c>
      <c r="AK143" s="62"/>
      <c r="AL143" s="67">
        <f>SUM(AK143*$D143)</f>
        <v>0</v>
      </c>
      <c r="AM143" s="62"/>
      <c r="AN143" s="67">
        <f>SUM(AM143*$D143)</f>
        <v>0</v>
      </c>
      <c r="AO143" s="62"/>
      <c r="AP143" s="67">
        <f>SUM(AO143*$D143)</f>
        <v>0</v>
      </c>
      <c r="AQ143" s="62"/>
      <c r="AR143" s="67">
        <f>SUM(AQ143*$D143)</f>
        <v>0</v>
      </c>
      <c r="AS143" s="62"/>
      <c r="AT143" s="67">
        <f>SUM(AS143*$D143)</f>
        <v>0</v>
      </c>
      <c r="AU143" s="62"/>
      <c r="AV143" s="67">
        <f>SUM(AU143*$D143)</f>
        <v>0</v>
      </c>
      <c r="AW143" s="62"/>
      <c r="AX143" s="67">
        <f>SUM(AW143*$D143)</f>
        <v>0</v>
      </c>
      <c r="AY143" s="62"/>
      <c r="AZ143" s="67">
        <f>SUM(AY143*$D143)</f>
        <v>0</v>
      </c>
      <c r="BA143" s="57"/>
      <c r="BB143" s="64">
        <f t="shared" si="897"/>
        <v>0</v>
      </c>
      <c r="BC143" s="64">
        <f t="shared" si="898"/>
        <v>0</v>
      </c>
      <c r="BD143" s="4"/>
      <c r="BE143" s="4"/>
      <c r="BF143" s="4">
        <f t="shared" si="865"/>
        <v>0</v>
      </c>
      <c r="BG143" s="236">
        <f t="shared" si="899"/>
        <v>0</v>
      </c>
      <c r="BH143" s="239">
        <f t="shared" si="900"/>
        <v>0</v>
      </c>
      <c r="BI143" s="4"/>
      <c r="BJ143" s="4">
        <f t="shared" si="866"/>
        <v>0</v>
      </c>
      <c r="BK143" s="236">
        <f t="shared" si="901"/>
        <v>0</v>
      </c>
      <c r="BL143" s="239">
        <f t="shared" si="902"/>
        <v>0</v>
      </c>
      <c r="BM143" s="4"/>
      <c r="BN143" s="4">
        <f t="shared" si="867"/>
        <v>0</v>
      </c>
      <c r="BO143" s="240">
        <f t="shared" si="868"/>
        <v>0</v>
      </c>
      <c r="BP143" s="240">
        <f t="shared" si="869"/>
        <v>0</v>
      </c>
      <c r="BQ143" s="4"/>
      <c r="BR143" s="4">
        <f t="shared" si="903"/>
        <v>0</v>
      </c>
      <c r="BS143" s="236">
        <f t="shared" si="904"/>
        <v>0</v>
      </c>
      <c r="BT143" s="239">
        <f t="shared" si="905"/>
        <v>0</v>
      </c>
      <c r="BU143" s="4"/>
      <c r="BV143" s="4">
        <f t="shared" si="906"/>
        <v>0</v>
      </c>
      <c r="BW143" s="236">
        <f t="shared" si="907"/>
        <v>0</v>
      </c>
      <c r="BX143" s="239">
        <f t="shared" si="908"/>
        <v>0</v>
      </c>
      <c r="BY143" s="4"/>
      <c r="BZ143" s="4">
        <f t="shared" si="909"/>
        <v>0</v>
      </c>
      <c r="CA143" s="236">
        <f t="shared" si="910"/>
        <v>0</v>
      </c>
      <c r="CB143" s="239">
        <f t="shared" si="911"/>
        <v>0</v>
      </c>
      <c r="CC143" s="4"/>
      <c r="CD143" s="4">
        <f t="shared" si="912"/>
        <v>0</v>
      </c>
      <c r="CE143" s="236">
        <f t="shared" si="870"/>
        <v>0</v>
      </c>
      <c r="CF143" s="239">
        <f t="shared" si="913"/>
        <v>0</v>
      </c>
      <c r="CG143" s="4"/>
      <c r="CH143" s="4">
        <f t="shared" si="914"/>
        <v>0</v>
      </c>
      <c r="CI143" s="236">
        <f t="shared" si="915"/>
        <v>0</v>
      </c>
      <c r="CJ143" s="239">
        <f t="shared" si="916"/>
        <v>0</v>
      </c>
      <c r="CK143" s="4"/>
      <c r="CL143" s="4">
        <f t="shared" si="917"/>
        <v>0</v>
      </c>
      <c r="CM143" s="236">
        <f t="shared" si="918"/>
        <v>0</v>
      </c>
      <c r="CN143" s="239">
        <f t="shared" si="919"/>
        <v>0</v>
      </c>
      <c r="CO143" s="4"/>
      <c r="CP143" s="4">
        <f t="shared" si="920"/>
        <v>0</v>
      </c>
      <c r="CQ143" s="236">
        <f t="shared" si="921"/>
        <v>0</v>
      </c>
      <c r="CR143" s="239">
        <f t="shared" si="922"/>
        <v>0</v>
      </c>
      <c r="CS143" s="4"/>
      <c r="CT143" s="4">
        <f t="shared" si="923"/>
        <v>0</v>
      </c>
      <c r="CU143" s="236">
        <f t="shared" si="924"/>
        <v>0</v>
      </c>
      <c r="CV143" s="239">
        <f t="shared" si="925"/>
        <v>0</v>
      </c>
      <c r="CW143" s="4"/>
      <c r="CX143" s="4"/>
      <c r="CY143" s="4"/>
      <c r="CZ143" s="4"/>
      <c r="DA143" s="4">
        <f t="shared" si="871"/>
        <v>0</v>
      </c>
      <c r="DB143" s="4">
        <f t="shared" si="872"/>
        <v>0</v>
      </c>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row>
    <row r="144" spans="1:196" s="5" customFormat="1">
      <c r="A144" s="60"/>
      <c r="B144" s="60"/>
      <c r="C144" s="60" t="s">
        <v>3</v>
      </c>
      <c r="D144" s="60">
        <v>100</v>
      </c>
      <c r="E144" s="6"/>
      <c r="F144" s="67">
        <f t="shared" si="873"/>
        <v>0</v>
      </c>
      <c r="G144" s="6"/>
      <c r="H144" s="67">
        <f t="shared" ref="H144:H159" si="976">SUM(G144*$D144)</f>
        <v>0</v>
      </c>
      <c r="I144" s="6"/>
      <c r="J144" s="67">
        <f t="shared" ref="J144" si="977">SUM(I144*$D144)</f>
        <v>0</v>
      </c>
      <c r="K144" s="6"/>
      <c r="L144" s="67">
        <f t="shared" ref="L144:L159" si="978">SUM(K144*$D144)</f>
        <v>0</v>
      </c>
      <c r="M144" s="6"/>
      <c r="N144" s="67">
        <f t="shared" ref="N144:N159" si="979">SUM(M144*$D144)</f>
        <v>0</v>
      </c>
      <c r="O144" s="6"/>
      <c r="P144" s="67">
        <f t="shared" si="878"/>
        <v>0</v>
      </c>
      <c r="Q144" s="6"/>
      <c r="R144" s="67">
        <f t="shared" ref="R144:R159" si="980">SUM(Q144*$D144)</f>
        <v>0</v>
      </c>
      <c r="S144" s="6"/>
      <c r="T144" s="67">
        <f t="shared" ref="T144:T159" si="981">SUM(S144*$D144)</f>
        <v>0</v>
      </c>
      <c r="U144" s="6"/>
      <c r="V144" s="67">
        <f t="shared" ref="V144:V159" si="982">SUM(U144*$D144)</f>
        <v>0</v>
      </c>
      <c r="W144" s="6"/>
      <c r="X144" s="67">
        <f t="shared" ref="X144:X159" si="983">SUM(W144*$D144)</f>
        <v>0</v>
      </c>
      <c r="Y144" s="6"/>
      <c r="Z144" s="67">
        <f t="shared" ref="Z144:Z159" si="984">SUM(Y144*$D144)</f>
        <v>0</v>
      </c>
      <c r="AA144" s="6"/>
      <c r="AB144" s="67">
        <f t="shared" ref="AB144:AB159" si="985">SUM(AA144*$D144)</f>
        <v>0</v>
      </c>
      <c r="AC144" s="62"/>
      <c r="AD144" s="67">
        <f t="shared" ref="AD144:AD159" si="986">SUM(AC144*$D144)</f>
        <v>0</v>
      </c>
      <c r="AE144" s="62"/>
      <c r="AF144" s="67">
        <f t="shared" ref="AF144:AF159" si="987">SUM(AE144*$D144)</f>
        <v>0</v>
      </c>
      <c r="AG144" s="62"/>
      <c r="AH144" s="67">
        <f t="shared" ref="AH144:AH159" si="988">SUM(AG144*$D144)</f>
        <v>0</v>
      </c>
      <c r="AI144" s="62"/>
      <c r="AJ144" s="67">
        <f t="shared" ref="AJ144:AJ159" si="989">SUM(AI144*$D144)</f>
        <v>0</v>
      </c>
      <c r="AK144" s="62"/>
      <c r="AL144" s="67">
        <f t="shared" ref="AL144:AL159" si="990">SUM(AK144*$D144)</f>
        <v>0</v>
      </c>
      <c r="AM144" s="62"/>
      <c r="AN144" s="67">
        <f t="shared" ref="AN144:AN159" si="991">SUM(AM144*$D144)</f>
        <v>0</v>
      </c>
      <c r="AO144" s="62"/>
      <c r="AP144" s="67">
        <f t="shared" ref="AP144:AP159" si="992">SUM(AO144*$D144)</f>
        <v>0</v>
      </c>
      <c r="AQ144" s="62"/>
      <c r="AR144" s="67">
        <f t="shared" ref="AR144:AR159" si="993">SUM(AQ144*$D144)</f>
        <v>0</v>
      </c>
      <c r="AS144" s="62"/>
      <c r="AT144" s="67">
        <f t="shared" ref="AT144:AT159" si="994">SUM(AS144*$D144)</f>
        <v>0</v>
      </c>
      <c r="AU144" s="62"/>
      <c r="AV144" s="67">
        <f t="shared" ref="AV144:AV159" si="995">SUM(AU144*$D144)</f>
        <v>0</v>
      </c>
      <c r="AW144" s="62"/>
      <c r="AX144" s="67">
        <f t="shared" ref="AX144:AX159" si="996">SUM(AW144*$D144)</f>
        <v>0</v>
      </c>
      <c r="AY144" s="62"/>
      <c r="AZ144" s="67">
        <f t="shared" ref="AZ144:AZ159" si="997">SUM(AY144*$D144)</f>
        <v>0</v>
      </c>
      <c r="BA144" s="57"/>
      <c r="BB144" s="64">
        <f t="shared" si="897"/>
        <v>0</v>
      </c>
      <c r="BC144" s="64">
        <f t="shared" si="898"/>
        <v>0</v>
      </c>
      <c r="BD144" s="4"/>
      <c r="BE144" s="4"/>
      <c r="BF144" s="4">
        <f t="shared" si="865"/>
        <v>0</v>
      </c>
      <c r="BG144" s="236">
        <f t="shared" si="899"/>
        <v>0</v>
      </c>
      <c r="BH144" s="239">
        <f t="shared" si="900"/>
        <v>0</v>
      </c>
      <c r="BI144" s="4"/>
      <c r="BJ144" s="4">
        <f t="shared" si="866"/>
        <v>0</v>
      </c>
      <c r="BK144" s="236">
        <f t="shared" si="901"/>
        <v>0</v>
      </c>
      <c r="BL144" s="239">
        <f t="shared" si="902"/>
        <v>0</v>
      </c>
      <c r="BM144" s="4"/>
      <c r="BN144" s="4">
        <f t="shared" si="867"/>
        <v>0</v>
      </c>
      <c r="BO144" s="240">
        <f t="shared" si="868"/>
        <v>0</v>
      </c>
      <c r="BP144" s="240">
        <f t="shared" si="869"/>
        <v>0</v>
      </c>
      <c r="BQ144" s="4"/>
      <c r="BR144" s="4">
        <f t="shared" si="903"/>
        <v>0</v>
      </c>
      <c r="BS144" s="236">
        <f t="shared" si="904"/>
        <v>0</v>
      </c>
      <c r="BT144" s="239">
        <f t="shared" si="905"/>
        <v>0</v>
      </c>
      <c r="BU144" s="4"/>
      <c r="BV144" s="4">
        <f t="shared" si="906"/>
        <v>0</v>
      </c>
      <c r="BW144" s="236">
        <f t="shared" si="907"/>
        <v>0</v>
      </c>
      <c r="BX144" s="239">
        <f t="shared" si="908"/>
        <v>0</v>
      </c>
      <c r="BY144" s="4"/>
      <c r="BZ144" s="4">
        <f t="shared" si="909"/>
        <v>0</v>
      </c>
      <c r="CA144" s="236">
        <f t="shared" si="910"/>
        <v>0</v>
      </c>
      <c r="CB144" s="239">
        <f t="shared" si="911"/>
        <v>0</v>
      </c>
      <c r="CC144" s="4"/>
      <c r="CD144" s="4">
        <f t="shared" si="912"/>
        <v>0</v>
      </c>
      <c r="CE144" s="236">
        <f t="shared" si="870"/>
        <v>0</v>
      </c>
      <c r="CF144" s="239">
        <f t="shared" si="913"/>
        <v>0</v>
      </c>
      <c r="CG144" s="4"/>
      <c r="CH144" s="4">
        <f t="shared" si="914"/>
        <v>0</v>
      </c>
      <c r="CI144" s="236">
        <f t="shared" si="915"/>
        <v>0</v>
      </c>
      <c r="CJ144" s="239">
        <f t="shared" si="916"/>
        <v>0</v>
      </c>
      <c r="CK144" s="4"/>
      <c r="CL144" s="4">
        <f t="shared" si="917"/>
        <v>0</v>
      </c>
      <c r="CM144" s="236">
        <f t="shared" si="918"/>
        <v>0</v>
      </c>
      <c r="CN144" s="239">
        <f t="shared" si="919"/>
        <v>0</v>
      </c>
      <c r="CO144" s="4"/>
      <c r="CP144" s="4">
        <f t="shared" si="920"/>
        <v>0</v>
      </c>
      <c r="CQ144" s="236">
        <f t="shared" si="921"/>
        <v>0</v>
      </c>
      <c r="CR144" s="239">
        <f t="shared" si="922"/>
        <v>0</v>
      </c>
      <c r="CS144" s="4"/>
      <c r="CT144" s="4">
        <f t="shared" si="923"/>
        <v>0</v>
      </c>
      <c r="CU144" s="236">
        <f t="shared" si="924"/>
        <v>0</v>
      </c>
      <c r="CV144" s="239">
        <f t="shared" si="925"/>
        <v>0</v>
      </c>
      <c r="CW144" s="4"/>
      <c r="CX144" s="4"/>
      <c r="CY144" s="4"/>
      <c r="CZ144" s="4"/>
      <c r="DA144" s="4">
        <f t="shared" si="871"/>
        <v>0</v>
      </c>
      <c r="DB144" s="4">
        <f t="shared" si="872"/>
        <v>0</v>
      </c>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row>
    <row r="145" spans="1:196" s="5" customFormat="1">
      <c r="A145" s="60"/>
      <c r="B145" s="60"/>
      <c r="C145" s="60" t="s">
        <v>3</v>
      </c>
      <c r="D145" s="60">
        <v>100</v>
      </c>
      <c r="E145" s="6"/>
      <c r="F145" s="67">
        <f t="shared" si="873"/>
        <v>0</v>
      </c>
      <c r="G145" s="6"/>
      <c r="H145" s="67">
        <f t="shared" si="976"/>
        <v>0</v>
      </c>
      <c r="I145" s="6"/>
      <c r="J145" s="67">
        <f t="shared" ref="J145" si="998">SUM(I145*$D145)</f>
        <v>0</v>
      </c>
      <c r="K145" s="6"/>
      <c r="L145" s="67">
        <f t="shared" si="978"/>
        <v>0</v>
      </c>
      <c r="M145" s="6"/>
      <c r="N145" s="67">
        <f t="shared" si="979"/>
        <v>0</v>
      </c>
      <c r="O145" s="6"/>
      <c r="P145" s="67">
        <f t="shared" si="878"/>
        <v>0</v>
      </c>
      <c r="Q145" s="6"/>
      <c r="R145" s="67">
        <f t="shared" si="980"/>
        <v>0</v>
      </c>
      <c r="S145" s="6"/>
      <c r="T145" s="67">
        <f t="shared" si="981"/>
        <v>0</v>
      </c>
      <c r="U145" s="6"/>
      <c r="V145" s="67">
        <f t="shared" si="982"/>
        <v>0</v>
      </c>
      <c r="W145" s="6"/>
      <c r="X145" s="67">
        <f t="shared" si="983"/>
        <v>0</v>
      </c>
      <c r="Y145" s="6"/>
      <c r="Z145" s="67">
        <f t="shared" si="984"/>
        <v>0</v>
      </c>
      <c r="AA145" s="6"/>
      <c r="AB145" s="67">
        <f t="shared" si="985"/>
        <v>0</v>
      </c>
      <c r="AC145" s="62"/>
      <c r="AD145" s="67">
        <f t="shared" si="986"/>
        <v>0</v>
      </c>
      <c r="AE145" s="62"/>
      <c r="AF145" s="67">
        <f t="shared" si="987"/>
        <v>0</v>
      </c>
      <c r="AG145" s="62"/>
      <c r="AH145" s="67">
        <f t="shared" si="988"/>
        <v>0</v>
      </c>
      <c r="AI145" s="62"/>
      <c r="AJ145" s="67">
        <f t="shared" si="989"/>
        <v>0</v>
      </c>
      <c r="AK145" s="62"/>
      <c r="AL145" s="67">
        <f t="shared" si="990"/>
        <v>0</v>
      </c>
      <c r="AM145" s="62"/>
      <c r="AN145" s="67">
        <f t="shared" si="991"/>
        <v>0</v>
      </c>
      <c r="AO145" s="62"/>
      <c r="AP145" s="67">
        <f t="shared" si="992"/>
        <v>0</v>
      </c>
      <c r="AQ145" s="62"/>
      <c r="AR145" s="67">
        <f t="shared" si="993"/>
        <v>0</v>
      </c>
      <c r="AS145" s="62"/>
      <c r="AT145" s="67">
        <f t="shared" si="994"/>
        <v>0</v>
      </c>
      <c r="AU145" s="62"/>
      <c r="AV145" s="67">
        <f t="shared" si="995"/>
        <v>0</v>
      </c>
      <c r="AW145" s="62"/>
      <c r="AX145" s="67">
        <f t="shared" si="996"/>
        <v>0</v>
      </c>
      <c r="AY145" s="62"/>
      <c r="AZ145" s="67">
        <f t="shared" si="997"/>
        <v>0</v>
      </c>
      <c r="BA145" s="57"/>
      <c r="BB145" s="64">
        <f t="shared" si="897"/>
        <v>0</v>
      </c>
      <c r="BC145" s="64">
        <f t="shared" si="898"/>
        <v>0</v>
      </c>
      <c r="BD145" s="4"/>
      <c r="BE145" s="4"/>
      <c r="BF145" s="4">
        <f t="shared" si="865"/>
        <v>0</v>
      </c>
      <c r="BG145" s="236">
        <f t="shared" si="899"/>
        <v>0</v>
      </c>
      <c r="BH145" s="239">
        <f t="shared" si="900"/>
        <v>0</v>
      </c>
      <c r="BI145" s="4"/>
      <c r="BJ145" s="4">
        <f t="shared" si="866"/>
        <v>0</v>
      </c>
      <c r="BK145" s="236">
        <f t="shared" si="901"/>
        <v>0</v>
      </c>
      <c r="BL145" s="239">
        <f t="shared" si="902"/>
        <v>0</v>
      </c>
      <c r="BM145" s="4"/>
      <c r="BN145" s="4">
        <f t="shared" si="867"/>
        <v>0</v>
      </c>
      <c r="BO145" s="240">
        <f t="shared" si="868"/>
        <v>0</v>
      </c>
      <c r="BP145" s="240">
        <f t="shared" si="869"/>
        <v>0</v>
      </c>
      <c r="BQ145" s="4"/>
      <c r="BR145" s="4">
        <f t="shared" si="903"/>
        <v>0</v>
      </c>
      <c r="BS145" s="236">
        <f t="shared" si="904"/>
        <v>0</v>
      </c>
      <c r="BT145" s="239">
        <f t="shared" si="905"/>
        <v>0</v>
      </c>
      <c r="BU145" s="4"/>
      <c r="BV145" s="4">
        <f t="shared" si="906"/>
        <v>0</v>
      </c>
      <c r="BW145" s="236">
        <f t="shared" si="907"/>
        <v>0</v>
      </c>
      <c r="BX145" s="239">
        <f t="shared" si="908"/>
        <v>0</v>
      </c>
      <c r="BY145" s="4"/>
      <c r="BZ145" s="4">
        <f t="shared" si="909"/>
        <v>0</v>
      </c>
      <c r="CA145" s="236">
        <f t="shared" si="910"/>
        <v>0</v>
      </c>
      <c r="CB145" s="239">
        <f t="shared" si="911"/>
        <v>0</v>
      </c>
      <c r="CC145" s="4"/>
      <c r="CD145" s="4">
        <f t="shared" si="912"/>
        <v>0</v>
      </c>
      <c r="CE145" s="236">
        <f t="shared" si="870"/>
        <v>0</v>
      </c>
      <c r="CF145" s="239">
        <f t="shared" si="913"/>
        <v>0</v>
      </c>
      <c r="CG145" s="4"/>
      <c r="CH145" s="4">
        <f t="shared" si="914"/>
        <v>0</v>
      </c>
      <c r="CI145" s="236">
        <f t="shared" si="915"/>
        <v>0</v>
      </c>
      <c r="CJ145" s="239">
        <f t="shared" si="916"/>
        <v>0</v>
      </c>
      <c r="CK145" s="4"/>
      <c r="CL145" s="4">
        <f t="shared" si="917"/>
        <v>0</v>
      </c>
      <c r="CM145" s="236">
        <f t="shared" si="918"/>
        <v>0</v>
      </c>
      <c r="CN145" s="239">
        <f t="shared" si="919"/>
        <v>0</v>
      </c>
      <c r="CO145" s="4"/>
      <c r="CP145" s="4">
        <f t="shared" si="920"/>
        <v>0</v>
      </c>
      <c r="CQ145" s="236">
        <f t="shared" si="921"/>
        <v>0</v>
      </c>
      <c r="CR145" s="239">
        <f t="shared" si="922"/>
        <v>0</v>
      </c>
      <c r="CS145" s="4"/>
      <c r="CT145" s="4">
        <f t="shared" si="923"/>
        <v>0</v>
      </c>
      <c r="CU145" s="236">
        <f t="shared" si="924"/>
        <v>0</v>
      </c>
      <c r="CV145" s="239">
        <f t="shared" si="925"/>
        <v>0</v>
      </c>
      <c r="CW145" s="4"/>
      <c r="CX145" s="4"/>
      <c r="CY145" s="4"/>
      <c r="CZ145" s="4"/>
      <c r="DA145" s="4">
        <f t="shared" si="871"/>
        <v>0</v>
      </c>
      <c r="DB145" s="4">
        <f t="shared" si="872"/>
        <v>0</v>
      </c>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row>
    <row r="146" spans="1:196" s="5" customFormat="1">
      <c r="A146" s="60"/>
      <c r="B146" s="60"/>
      <c r="C146" s="60" t="s">
        <v>3</v>
      </c>
      <c r="D146" s="60">
        <v>100</v>
      </c>
      <c r="E146" s="6"/>
      <c r="F146" s="67">
        <f t="shared" si="873"/>
        <v>0</v>
      </c>
      <c r="G146" s="6"/>
      <c r="H146" s="67">
        <f t="shared" si="976"/>
        <v>0</v>
      </c>
      <c r="I146" s="6"/>
      <c r="J146" s="67">
        <f t="shared" ref="J146" si="999">SUM(I146*$D146)</f>
        <v>0</v>
      </c>
      <c r="K146" s="6"/>
      <c r="L146" s="67">
        <f t="shared" si="978"/>
        <v>0</v>
      </c>
      <c r="M146" s="6"/>
      <c r="N146" s="67">
        <f t="shared" si="979"/>
        <v>0</v>
      </c>
      <c r="O146" s="6"/>
      <c r="P146" s="67">
        <f t="shared" si="878"/>
        <v>0</v>
      </c>
      <c r="Q146" s="6"/>
      <c r="R146" s="67">
        <f t="shared" si="980"/>
        <v>0</v>
      </c>
      <c r="S146" s="6"/>
      <c r="T146" s="67">
        <f t="shared" si="981"/>
        <v>0</v>
      </c>
      <c r="U146" s="6"/>
      <c r="V146" s="67">
        <f t="shared" si="982"/>
        <v>0</v>
      </c>
      <c r="W146" s="6"/>
      <c r="X146" s="67">
        <f t="shared" si="983"/>
        <v>0</v>
      </c>
      <c r="Y146" s="6"/>
      <c r="Z146" s="67">
        <f t="shared" si="984"/>
        <v>0</v>
      </c>
      <c r="AA146" s="6"/>
      <c r="AB146" s="67">
        <f t="shared" si="985"/>
        <v>0</v>
      </c>
      <c r="AC146" s="62"/>
      <c r="AD146" s="67">
        <f t="shared" si="986"/>
        <v>0</v>
      </c>
      <c r="AE146" s="62"/>
      <c r="AF146" s="67">
        <f t="shared" si="987"/>
        <v>0</v>
      </c>
      <c r="AG146" s="62"/>
      <c r="AH146" s="67">
        <f t="shared" si="988"/>
        <v>0</v>
      </c>
      <c r="AI146" s="62"/>
      <c r="AJ146" s="67">
        <f t="shared" si="989"/>
        <v>0</v>
      </c>
      <c r="AK146" s="62"/>
      <c r="AL146" s="67">
        <f t="shared" si="990"/>
        <v>0</v>
      </c>
      <c r="AM146" s="62"/>
      <c r="AN146" s="67">
        <f t="shared" si="991"/>
        <v>0</v>
      </c>
      <c r="AO146" s="62"/>
      <c r="AP146" s="67">
        <f t="shared" si="992"/>
        <v>0</v>
      </c>
      <c r="AQ146" s="62"/>
      <c r="AR146" s="67">
        <f t="shared" si="993"/>
        <v>0</v>
      </c>
      <c r="AS146" s="62"/>
      <c r="AT146" s="67">
        <f t="shared" si="994"/>
        <v>0</v>
      </c>
      <c r="AU146" s="62"/>
      <c r="AV146" s="67">
        <f t="shared" si="995"/>
        <v>0</v>
      </c>
      <c r="AW146" s="62"/>
      <c r="AX146" s="67">
        <f t="shared" si="996"/>
        <v>0</v>
      </c>
      <c r="AY146" s="62"/>
      <c r="AZ146" s="67">
        <f t="shared" si="997"/>
        <v>0</v>
      </c>
      <c r="BA146" s="57"/>
      <c r="BB146" s="64">
        <f t="shared" si="897"/>
        <v>0</v>
      </c>
      <c r="BC146" s="64">
        <f t="shared" si="898"/>
        <v>0</v>
      </c>
      <c r="BD146" s="4"/>
      <c r="BE146" s="4"/>
      <c r="BF146" s="4">
        <f t="shared" si="865"/>
        <v>0</v>
      </c>
      <c r="BG146" s="236">
        <f t="shared" si="899"/>
        <v>0</v>
      </c>
      <c r="BH146" s="239">
        <f t="shared" si="900"/>
        <v>0</v>
      </c>
      <c r="BI146" s="4"/>
      <c r="BJ146" s="4">
        <f t="shared" si="866"/>
        <v>0</v>
      </c>
      <c r="BK146" s="236">
        <f t="shared" si="901"/>
        <v>0</v>
      </c>
      <c r="BL146" s="239">
        <f t="shared" si="902"/>
        <v>0</v>
      </c>
      <c r="BM146" s="4"/>
      <c r="BN146" s="4">
        <f t="shared" si="867"/>
        <v>0</v>
      </c>
      <c r="BO146" s="240">
        <f t="shared" si="868"/>
        <v>0</v>
      </c>
      <c r="BP146" s="240">
        <f t="shared" si="869"/>
        <v>0</v>
      </c>
      <c r="BQ146" s="4"/>
      <c r="BR146" s="4">
        <f t="shared" si="903"/>
        <v>0</v>
      </c>
      <c r="BS146" s="236">
        <f t="shared" si="904"/>
        <v>0</v>
      </c>
      <c r="BT146" s="239">
        <f t="shared" si="905"/>
        <v>0</v>
      </c>
      <c r="BU146" s="4"/>
      <c r="BV146" s="4">
        <f t="shared" si="906"/>
        <v>0</v>
      </c>
      <c r="BW146" s="236">
        <f t="shared" si="907"/>
        <v>0</v>
      </c>
      <c r="BX146" s="239">
        <f t="shared" si="908"/>
        <v>0</v>
      </c>
      <c r="BY146" s="4"/>
      <c r="BZ146" s="4">
        <f t="shared" si="909"/>
        <v>0</v>
      </c>
      <c r="CA146" s="236">
        <f t="shared" si="910"/>
        <v>0</v>
      </c>
      <c r="CB146" s="239">
        <f t="shared" si="911"/>
        <v>0</v>
      </c>
      <c r="CC146" s="4"/>
      <c r="CD146" s="4">
        <f t="shared" si="912"/>
        <v>0</v>
      </c>
      <c r="CE146" s="236">
        <f t="shared" si="870"/>
        <v>0</v>
      </c>
      <c r="CF146" s="239">
        <f t="shared" si="913"/>
        <v>0</v>
      </c>
      <c r="CG146" s="4"/>
      <c r="CH146" s="4">
        <f t="shared" si="914"/>
        <v>0</v>
      </c>
      <c r="CI146" s="236">
        <f t="shared" si="915"/>
        <v>0</v>
      </c>
      <c r="CJ146" s="239">
        <f t="shared" si="916"/>
        <v>0</v>
      </c>
      <c r="CK146" s="4"/>
      <c r="CL146" s="4">
        <f t="shared" si="917"/>
        <v>0</v>
      </c>
      <c r="CM146" s="236">
        <f t="shared" si="918"/>
        <v>0</v>
      </c>
      <c r="CN146" s="239">
        <f t="shared" si="919"/>
        <v>0</v>
      </c>
      <c r="CO146" s="4"/>
      <c r="CP146" s="4">
        <f t="shared" si="920"/>
        <v>0</v>
      </c>
      <c r="CQ146" s="236">
        <f t="shared" si="921"/>
        <v>0</v>
      </c>
      <c r="CR146" s="239">
        <f t="shared" si="922"/>
        <v>0</v>
      </c>
      <c r="CS146" s="4"/>
      <c r="CT146" s="4">
        <f t="shared" si="923"/>
        <v>0</v>
      </c>
      <c r="CU146" s="236">
        <f t="shared" si="924"/>
        <v>0</v>
      </c>
      <c r="CV146" s="239">
        <f t="shared" si="925"/>
        <v>0</v>
      </c>
      <c r="CW146" s="4"/>
      <c r="CX146" s="4"/>
      <c r="CY146" s="4"/>
      <c r="CZ146" s="4"/>
      <c r="DA146" s="4">
        <f t="shared" si="871"/>
        <v>0</v>
      </c>
      <c r="DB146" s="4">
        <f t="shared" si="872"/>
        <v>0</v>
      </c>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row>
    <row r="147" spans="1:196" s="5" customFormat="1">
      <c r="A147" s="60"/>
      <c r="B147" s="60"/>
      <c r="C147" s="60" t="s">
        <v>3</v>
      </c>
      <c r="D147" s="60">
        <v>100</v>
      </c>
      <c r="E147" s="6"/>
      <c r="F147" s="67">
        <f t="shared" si="873"/>
        <v>0</v>
      </c>
      <c r="G147" s="6"/>
      <c r="H147" s="67">
        <f t="shared" si="976"/>
        <v>0</v>
      </c>
      <c r="I147" s="6"/>
      <c r="J147" s="67">
        <f t="shared" ref="J147" si="1000">SUM(I147*$D147)</f>
        <v>0</v>
      </c>
      <c r="K147" s="6"/>
      <c r="L147" s="67">
        <f t="shared" si="978"/>
        <v>0</v>
      </c>
      <c r="M147" s="6"/>
      <c r="N147" s="67">
        <f t="shared" si="979"/>
        <v>0</v>
      </c>
      <c r="O147" s="6"/>
      <c r="P147" s="67">
        <f t="shared" si="878"/>
        <v>0</v>
      </c>
      <c r="Q147" s="6"/>
      <c r="R147" s="67">
        <f t="shared" si="980"/>
        <v>0</v>
      </c>
      <c r="S147" s="6"/>
      <c r="T147" s="67">
        <f t="shared" si="981"/>
        <v>0</v>
      </c>
      <c r="U147" s="6"/>
      <c r="V147" s="67">
        <f t="shared" si="982"/>
        <v>0</v>
      </c>
      <c r="W147" s="6"/>
      <c r="X147" s="67">
        <f t="shared" si="983"/>
        <v>0</v>
      </c>
      <c r="Y147" s="6"/>
      <c r="Z147" s="67">
        <f t="shared" si="984"/>
        <v>0</v>
      </c>
      <c r="AA147" s="6"/>
      <c r="AB147" s="67">
        <f t="shared" si="985"/>
        <v>0</v>
      </c>
      <c r="AC147" s="62"/>
      <c r="AD147" s="67">
        <f t="shared" si="986"/>
        <v>0</v>
      </c>
      <c r="AE147" s="62"/>
      <c r="AF147" s="67">
        <f t="shared" si="987"/>
        <v>0</v>
      </c>
      <c r="AG147" s="62"/>
      <c r="AH147" s="67">
        <f t="shared" si="988"/>
        <v>0</v>
      </c>
      <c r="AI147" s="62"/>
      <c r="AJ147" s="67">
        <f t="shared" si="989"/>
        <v>0</v>
      </c>
      <c r="AK147" s="62"/>
      <c r="AL147" s="67">
        <f t="shared" si="990"/>
        <v>0</v>
      </c>
      <c r="AM147" s="62"/>
      <c r="AN147" s="67">
        <f t="shared" si="991"/>
        <v>0</v>
      </c>
      <c r="AO147" s="62"/>
      <c r="AP147" s="67">
        <f t="shared" si="992"/>
        <v>0</v>
      </c>
      <c r="AQ147" s="62"/>
      <c r="AR147" s="67">
        <f t="shared" si="993"/>
        <v>0</v>
      </c>
      <c r="AS147" s="62"/>
      <c r="AT147" s="67">
        <f t="shared" si="994"/>
        <v>0</v>
      </c>
      <c r="AU147" s="62"/>
      <c r="AV147" s="67">
        <f t="shared" si="995"/>
        <v>0</v>
      </c>
      <c r="AW147" s="62"/>
      <c r="AX147" s="67">
        <f t="shared" si="996"/>
        <v>0</v>
      </c>
      <c r="AY147" s="62"/>
      <c r="AZ147" s="67">
        <f t="shared" si="997"/>
        <v>0</v>
      </c>
      <c r="BA147" s="57"/>
      <c r="BB147" s="64">
        <f t="shared" si="897"/>
        <v>0</v>
      </c>
      <c r="BC147" s="64">
        <f t="shared" si="898"/>
        <v>0</v>
      </c>
      <c r="BD147" s="4"/>
      <c r="BE147" s="4"/>
      <c r="BF147" s="4">
        <f t="shared" si="865"/>
        <v>0</v>
      </c>
      <c r="BG147" s="236">
        <f t="shared" si="899"/>
        <v>0</v>
      </c>
      <c r="BH147" s="239">
        <f t="shared" si="900"/>
        <v>0</v>
      </c>
      <c r="BI147" s="4"/>
      <c r="BJ147" s="4">
        <f t="shared" si="866"/>
        <v>0</v>
      </c>
      <c r="BK147" s="236">
        <f t="shared" si="901"/>
        <v>0</v>
      </c>
      <c r="BL147" s="239">
        <f t="shared" si="902"/>
        <v>0</v>
      </c>
      <c r="BM147" s="4"/>
      <c r="BN147" s="4">
        <f t="shared" si="867"/>
        <v>0</v>
      </c>
      <c r="BO147" s="240">
        <f t="shared" si="868"/>
        <v>0</v>
      </c>
      <c r="BP147" s="240">
        <f t="shared" si="869"/>
        <v>0</v>
      </c>
      <c r="BQ147" s="4"/>
      <c r="BR147" s="4">
        <f t="shared" si="903"/>
        <v>0</v>
      </c>
      <c r="BS147" s="236">
        <f t="shared" si="904"/>
        <v>0</v>
      </c>
      <c r="BT147" s="239">
        <f t="shared" si="905"/>
        <v>0</v>
      </c>
      <c r="BU147" s="4"/>
      <c r="BV147" s="4">
        <f t="shared" si="906"/>
        <v>0</v>
      </c>
      <c r="BW147" s="236">
        <f t="shared" si="907"/>
        <v>0</v>
      </c>
      <c r="BX147" s="239">
        <f t="shared" si="908"/>
        <v>0</v>
      </c>
      <c r="BY147" s="4"/>
      <c r="BZ147" s="4">
        <f t="shared" si="909"/>
        <v>0</v>
      </c>
      <c r="CA147" s="236">
        <f t="shared" si="910"/>
        <v>0</v>
      </c>
      <c r="CB147" s="239">
        <f t="shared" si="911"/>
        <v>0</v>
      </c>
      <c r="CC147" s="4"/>
      <c r="CD147" s="4">
        <f t="shared" si="912"/>
        <v>0</v>
      </c>
      <c r="CE147" s="236">
        <f t="shared" si="870"/>
        <v>0</v>
      </c>
      <c r="CF147" s="239">
        <f t="shared" si="913"/>
        <v>0</v>
      </c>
      <c r="CG147" s="4"/>
      <c r="CH147" s="4">
        <f t="shared" si="914"/>
        <v>0</v>
      </c>
      <c r="CI147" s="236">
        <f t="shared" si="915"/>
        <v>0</v>
      </c>
      <c r="CJ147" s="239">
        <f t="shared" si="916"/>
        <v>0</v>
      </c>
      <c r="CK147" s="4"/>
      <c r="CL147" s="4">
        <f t="shared" si="917"/>
        <v>0</v>
      </c>
      <c r="CM147" s="236">
        <f t="shared" si="918"/>
        <v>0</v>
      </c>
      <c r="CN147" s="239">
        <f t="shared" si="919"/>
        <v>0</v>
      </c>
      <c r="CO147" s="4"/>
      <c r="CP147" s="4">
        <f t="shared" si="920"/>
        <v>0</v>
      </c>
      <c r="CQ147" s="236">
        <f t="shared" si="921"/>
        <v>0</v>
      </c>
      <c r="CR147" s="239">
        <f t="shared" si="922"/>
        <v>0</v>
      </c>
      <c r="CS147" s="4"/>
      <c r="CT147" s="4">
        <f t="shared" si="923"/>
        <v>0</v>
      </c>
      <c r="CU147" s="236">
        <f t="shared" si="924"/>
        <v>0</v>
      </c>
      <c r="CV147" s="239">
        <f t="shared" si="925"/>
        <v>0</v>
      </c>
      <c r="CW147" s="4"/>
      <c r="CX147" s="4"/>
      <c r="CY147" s="4"/>
      <c r="CZ147" s="4"/>
      <c r="DA147" s="4">
        <f t="shared" si="871"/>
        <v>0</v>
      </c>
      <c r="DB147" s="4">
        <f t="shared" si="872"/>
        <v>0</v>
      </c>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row>
    <row r="148" spans="1:196" s="5" customFormat="1">
      <c r="A148" s="60" t="s">
        <v>159</v>
      </c>
      <c r="B148" s="60" t="s">
        <v>160</v>
      </c>
      <c r="C148" s="60" t="s">
        <v>8</v>
      </c>
      <c r="D148" s="60">
        <v>75</v>
      </c>
      <c r="E148" s="6"/>
      <c r="F148" s="67">
        <f t="shared" si="873"/>
        <v>0</v>
      </c>
      <c r="G148" s="246">
        <v>0.25</v>
      </c>
      <c r="H148" s="67">
        <f t="shared" si="976"/>
        <v>18.75</v>
      </c>
      <c r="I148" s="6"/>
      <c r="J148" s="67">
        <f t="shared" ref="J148" si="1001">SUM(I148*$D148)</f>
        <v>0</v>
      </c>
      <c r="K148" s="6"/>
      <c r="L148" s="67">
        <f t="shared" si="978"/>
        <v>0</v>
      </c>
      <c r="M148" s="6"/>
      <c r="N148" s="67">
        <f t="shared" si="979"/>
        <v>0</v>
      </c>
      <c r="O148" s="6"/>
      <c r="P148" s="67">
        <f t="shared" si="878"/>
        <v>0</v>
      </c>
      <c r="Q148" s="6">
        <v>0.5</v>
      </c>
      <c r="R148" s="67">
        <f t="shared" si="980"/>
        <v>37.5</v>
      </c>
      <c r="S148" s="6">
        <v>0.25</v>
      </c>
      <c r="T148" s="67">
        <f t="shared" si="981"/>
        <v>18.75</v>
      </c>
      <c r="U148" s="6"/>
      <c r="V148" s="67">
        <f t="shared" si="982"/>
        <v>0</v>
      </c>
      <c r="W148" s="6"/>
      <c r="X148" s="67">
        <f t="shared" si="983"/>
        <v>0</v>
      </c>
      <c r="Y148" s="6">
        <v>0.5</v>
      </c>
      <c r="Z148" s="67">
        <f t="shared" si="984"/>
        <v>37.5</v>
      </c>
      <c r="AA148" s="6"/>
      <c r="AB148" s="67">
        <f t="shared" si="985"/>
        <v>0</v>
      </c>
      <c r="AC148" s="62"/>
      <c r="AD148" s="67">
        <f t="shared" si="986"/>
        <v>0</v>
      </c>
      <c r="AE148" s="62"/>
      <c r="AF148" s="67">
        <f t="shared" si="987"/>
        <v>0</v>
      </c>
      <c r="AG148" s="62"/>
      <c r="AH148" s="67">
        <f t="shared" si="988"/>
        <v>0</v>
      </c>
      <c r="AI148" s="62"/>
      <c r="AJ148" s="67">
        <f t="shared" si="989"/>
        <v>0</v>
      </c>
      <c r="AK148" s="62"/>
      <c r="AL148" s="67">
        <f t="shared" si="990"/>
        <v>0</v>
      </c>
      <c r="AM148" s="62"/>
      <c r="AN148" s="67">
        <f t="shared" si="991"/>
        <v>0</v>
      </c>
      <c r="AO148" s="62"/>
      <c r="AP148" s="67">
        <f t="shared" si="992"/>
        <v>0</v>
      </c>
      <c r="AQ148" s="62"/>
      <c r="AR148" s="67">
        <f t="shared" si="993"/>
        <v>0</v>
      </c>
      <c r="AS148" s="62"/>
      <c r="AT148" s="67">
        <f t="shared" si="994"/>
        <v>0</v>
      </c>
      <c r="AU148" s="62"/>
      <c r="AV148" s="67">
        <f t="shared" si="995"/>
        <v>0</v>
      </c>
      <c r="AW148" s="62"/>
      <c r="AX148" s="67">
        <f t="shared" si="996"/>
        <v>0</v>
      </c>
      <c r="AY148" s="62"/>
      <c r="AZ148" s="67">
        <f t="shared" si="997"/>
        <v>0</v>
      </c>
      <c r="BA148" s="57"/>
      <c r="BB148" s="64">
        <f t="shared" si="897"/>
        <v>1.5</v>
      </c>
      <c r="BC148" s="64">
        <f t="shared" si="898"/>
        <v>112.5</v>
      </c>
      <c r="BD148" s="4"/>
      <c r="BE148" s="4"/>
      <c r="BF148" s="4">
        <f t="shared" si="865"/>
        <v>0</v>
      </c>
      <c r="BG148" s="236">
        <f t="shared" si="899"/>
        <v>0</v>
      </c>
      <c r="BH148" s="239">
        <f t="shared" si="900"/>
        <v>0</v>
      </c>
      <c r="BI148" s="4"/>
      <c r="BJ148" s="4">
        <f t="shared" si="866"/>
        <v>0</v>
      </c>
      <c r="BK148" s="236">
        <f t="shared" si="901"/>
        <v>0.25</v>
      </c>
      <c r="BL148" s="239">
        <f t="shared" si="902"/>
        <v>18.75</v>
      </c>
      <c r="BM148" s="4"/>
      <c r="BN148" s="4">
        <f t="shared" si="867"/>
        <v>0</v>
      </c>
      <c r="BO148" s="240">
        <f t="shared" si="868"/>
        <v>0</v>
      </c>
      <c r="BP148" s="240">
        <f t="shared" si="869"/>
        <v>0</v>
      </c>
      <c r="BQ148" s="4"/>
      <c r="BR148" s="4">
        <f t="shared" si="903"/>
        <v>0</v>
      </c>
      <c r="BS148" s="236">
        <f t="shared" si="904"/>
        <v>0</v>
      </c>
      <c r="BT148" s="239">
        <f t="shared" si="905"/>
        <v>0</v>
      </c>
      <c r="BU148" s="4"/>
      <c r="BV148" s="4">
        <f t="shared" si="906"/>
        <v>0</v>
      </c>
      <c r="BW148" s="236">
        <f t="shared" si="907"/>
        <v>0</v>
      </c>
      <c r="BX148" s="239">
        <f t="shared" si="908"/>
        <v>0</v>
      </c>
      <c r="BY148" s="4"/>
      <c r="BZ148" s="4">
        <f t="shared" si="909"/>
        <v>0</v>
      </c>
      <c r="CA148" s="236">
        <f t="shared" si="910"/>
        <v>0</v>
      </c>
      <c r="CB148" s="239">
        <f t="shared" si="911"/>
        <v>0</v>
      </c>
      <c r="CC148" s="4"/>
      <c r="CD148" s="4">
        <f t="shared" si="912"/>
        <v>0</v>
      </c>
      <c r="CE148" s="236">
        <f t="shared" si="870"/>
        <v>0.5</v>
      </c>
      <c r="CF148" s="239">
        <f t="shared" si="913"/>
        <v>37.5</v>
      </c>
      <c r="CG148" s="4"/>
      <c r="CH148" s="4">
        <f t="shared" si="914"/>
        <v>0</v>
      </c>
      <c r="CI148" s="236">
        <f t="shared" si="915"/>
        <v>0.25</v>
      </c>
      <c r="CJ148" s="239">
        <f t="shared" si="916"/>
        <v>18.75</v>
      </c>
      <c r="CK148" s="4"/>
      <c r="CL148" s="4">
        <f t="shared" si="917"/>
        <v>0</v>
      </c>
      <c r="CM148" s="236">
        <f t="shared" si="918"/>
        <v>0</v>
      </c>
      <c r="CN148" s="239">
        <f t="shared" si="919"/>
        <v>0</v>
      </c>
      <c r="CO148" s="4"/>
      <c r="CP148" s="4">
        <f t="shared" si="920"/>
        <v>0</v>
      </c>
      <c r="CQ148" s="236">
        <f t="shared" si="921"/>
        <v>0</v>
      </c>
      <c r="CR148" s="239">
        <f t="shared" si="922"/>
        <v>0</v>
      </c>
      <c r="CS148" s="4"/>
      <c r="CT148" s="4">
        <f t="shared" si="923"/>
        <v>0</v>
      </c>
      <c r="CU148" s="236">
        <f t="shared" si="924"/>
        <v>0.5</v>
      </c>
      <c r="CV148" s="239">
        <f t="shared" si="925"/>
        <v>37.5</v>
      </c>
      <c r="CW148" s="4"/>
      <c r="CX148" s="4"/>
      <c r="CY148" s="4"/>
      <c r="CZ148" s="4"/>
      <c r="DA148" s="4">
        <f t="shared" si="871"/>
        <v>0</v>
      </c>
      <c r="DB148" s="4">
        <f t="shared" si="872"/>
        <v>0</v>
      </c>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row>
    <row r="149" spans="1:196" s="5" customFormat="1">
      <c r="A149" s="60" t="s">
        <v>154</v>
      </c>
      <c r="B149" s="60" t="s">
        <v>155</v>
      </c>
      <c r="C149" s="60" t="s">
        <v>8</v>
      </c>
      <c r="D149" s="60">
        <v>75</v>
      </c>
      <c r="E149" s="6"/>
      <c r="F149" s="67">
        <f t="shared" si="873"/>
        <v>0</v>
      </c>
      <c r="G149" s="6"/>
      <c r="H149" s="67">
        <f t="shared" si="976"/>
        <v>0</v>
      </c>
      <c r="I149" s="6"/>
      <c r="J149" s="67">
        <f t="shared" ref="J149" si="1002">SUM(I149*$D149)</f>
        <v>0</v>
      </c>
      <c r="K149" s="6"/>
      <c r="L149" s="67">
        <f t="shared" si="978"/>
        <v>0</v>
      </c>
      <c r="M149" s="6"/>
      <c r="N149" s="67">
        <f t="shared" si="979"/>
        <v>0</v>
      </c>
      <c r="O149" s="6"/>
      <c r="P149" s="67">
        <f t="shared" si="878"/>
        <v>0</v>
      </c>
      <c r="Q149" s="6"/>
      <c r="R149" s="67">
        <f t="shared" si="980"/>
        <v>0</v>
      </c>
      <c r="S149" s="6"/>
      <c r="T149" s="67">
        <f t="shared" si="981"/>
        <v>0</v>
      </c>
      <c r="U149" s="6"/>
      <c r="V149" s="67">
        <f t="shared" si="982"/>
        <v>0</v>
      </c>
      <c r="W149" s="6"/>
      <c r="X149" s="67">
        <f t="shared" si="983"/>
        <v>0</v>
      </c>
      <c r="Y149" s="6"/>
      <c r="Z149" s="67">
        <f t="shared" si="984"/>
        <v>0</v>
      </c>
      <c r="AA149" s="6"/>
      <c r="AB149" s="67">
        <f t="shared" si="985"/>
        <v>0</v>
      </c>
      <c r="AC149" s="62"/>
      <c r="AD149" s="67">
        <f t="shared" si="986"/>
        <v>0</v>
      </c>
      <c r="AE149" s="62"/>
      <c r="AF149" s="67">
        <f t="shared" si="987"/>
        <v>0</v>
      </c>
      <c r="AG149" s="62"/>
      <c r="AH149" s="67">
        <f t="shared" si="988"/>
        <v>0</v>
      </c>
      <c r="AI149" s="62"/>
      <c r="AJ149" s="67">
        <f t="shared" si="989"/>
        <v>0</v>
      </c>
      <c r="AK149" s="62"/>
      <c r="AL149" s="67">
        <f t="shared" si="990"/>
        <v>0</v>
      </c>
      <c r="AM149" s="62"/>
      <c r="AN149" s="67">
        <f t="shared" si="991"/>
        <v>0</v>
      </c>
      <c r="AO149" s="62"/>
      <c r="AP149" s="67">
        <f t="shared" si="992"/>
        <v>0</v>
      </c>
      <c r="AQ149" s="62"/>
      <c r="AR149" s="67">
        <f t="shared" si="993"/>
        <v>0</v>
      </c>
      <c r="AS149" s="62"/>
      <c r="AT149" s="67">
        <f t="shared" si="994"/>
        <v>0</v>
      </c>
      <c r="AU149" s="62"/>
      <c r="AV149" s="67">
        <f t="shared" si="995"/>
        <v>0</v>
      </c>
      <c r="AW149" s="62"/>
      <c r="AX149" s="67">
        <f t="shared" si="996"/>
        <v>0</v>
      </c>
      <c r="AY149" s="62"/>
      <c r="AZ149" s="67">
        <f t="shared" si="997"/>
        <v>0</v>
      </c>
      <c r="BA149" s="57"/>
      <c r="BB149" s="64">
        <f t="shared" si="897"/>
        <v>0</v>
      </c>
      <c r="BC149" s="64">
        <f t="shared" si="898"/>
        <v>0</v>
      </c>
      <c r="BD149" s="4"/>
      <c r="BE149" s="4"/>
      <c r="BF149" s="4">
        <f t="shared" si="865"/>
        <v>0</v>
      </c>
      <c r="BG149" s="236">
        <f t="shared" si="899"/>
        <v>0</v>
      </c>
      <c r="BH149" s="239">
        <f t="shared" si="900"/>
        <v>0</v>
      </c>
      <c r="BI149" s="4"/>
      <c r="BJ149" s="4">
        <f t="shared" si="866"/>
        <v>0</v>
      </c>
      <c r="BK149" s="236">
        <f t="shared" si="901"/>
        <v>0</v>
      </c>
      <c r="BL149" s="239">
        <f t="shared" si="902"/>
        <v>0</v>
      </c>
      <c r="BM149" s="4"/>
      <c r="BN149" s="4">
        <f t="shared" si="867"/>
        <v>0</v>
      </c>
      <c r="BO149" s="240">
        <f t="shared" si="868"/>
        <v>0</v>
      </c>
      <c r="BP149" s="240">
        <f t="shared" si="869"/>
        <v>0</v>
      </c>
      <c r="BQ149" s="4"/>
      <c r="BR149" s="4">
        <f t="shared" si="903"/>
        <v>0</v>
      </c>
      <c r="BS149" s="236">
        <f t="shared" si="904"/>
        <v>0</v>
      </c>
      <c r="BT149" s="239">
        <f t="shared" si="905"/>
        <v>0</v>
      </c>
      <c r="BU149" s="4"/>
      <c r="BV149" s="4">
        <f t="shared" si="906"/>
        <v>0</v>
      </c>
      <c r="BW149" s="236">
        <f t="shared" si="907"/>
        <v>0</v>
      </c>
      <c r="BX149" s="239">
        <f t="shared" si="908"/>
        <v>0</v>
      </c>
      <c r="BY149" s="4"/>
      <c r="BZ149" s="4">
        <f t="shared" si="909"/>
        <v>0</v>
      </c>
      <c r="CA149" s="236">
        <f t="shared" si="910"/>
        <v>0</v>
      </c>
      <c r="CB149" s="239">
        <f t="shared" si="911"/>
        <v>0</v>
      </c>
      <c r="CC149" s="4"/>
      <c r="CD149" s="4">
        <f t="shared" si="912"/>
        <v>0</v>
      </c>
      <c r="CE149" s="236">
        <f t="shared" si="870"/>
        <v>0</v>
      </c>
      <c r="CF149" s="239">
        <f t="shared" si="913"/>
        <v>0</v>
      </c>
      <c r="CG149" s="4"/>
      <c r="CH149" s="4">
        <f t="shared" si="914"/>
        <v>0</v>
      </c>
      <c r="CI149" s="236">
        <f t="shared" si="915"/>
        <v>0</v>
      </c>
      <c r="CJ149" s="239">
        <f t="shared" si="916"/>
        <v>0</v>
      </c>
      <c r="CK149" s="4"/>
      <c r="CL149" s="4">
        <f t="shared" si="917"/>
        <v>0</v>
      </c>
      <c r="CM149" s="236">
        <f t="shared" si="918"/>
        <v>0</v>
      </c>
      <c r="CN149" s="239">
        <f t="shared" si="919"/>
        <v>0</v>
      </c>
      <c r="CO149" s="4">
        <v>0.25</v>
      </c>
      <c r="CP149" s="4">
        <f t="shared" si="920"/>
        <v>18.75</v>
      </c>
      <c r="CQ149" s="236">
        <f t="shared" si="921"/>
        <v>0.25</v>
      </c>
      <c r="CR149" s="239">
        <f t="shared" si="922"/>
        <v>18.75</v>
      </c>
      <c r="CS149" s="4">
        <v>0.5</v>
      </c>
      <c r="CT149" s="4">
        <f t="shared" si="923"/>
        <v>37.5</v>
      </c>
      <c r="CU149" s="236">
        <f t="shared" si="924"/>
        <v>0.5</v>
      </c>
      <c r="CV149" s="239">
        <f t="shared" si="925"/>
        <v>37.5</v>
      </c>
      <c r="CW149" s="4"/>
      <c r="CX149" s="4"/>
      <c r="CY149" s="4"/>
      <c r="CZ149" s="4"/>
      <c r="DA149" s="4">
        <f t="shared" si="871"/>
        <v>0.75</v>
      </c>
      <c r="DB149" s="4">
        <f t="shared" si="872"/>
        <v>56.25</v>
      </c>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row>
    <row r="150" spans="1:196" s="5" customFormat="1">
      <c r="A150" s="60" t="s">
        <v>238</v>
      </c>
      <c r="B150" s="60" t="s">
        <v>239</v>
      </c>
      <c r="C150" s="60" t="s">
        <v>8</v>
      </c>
      <c r="D150" s="60">
        <v>75</v>
      </c>
      <c r="E150" s="6"/>
      <c r="F150" s="67">
        <f t="shared" si="873"/>
        <v>0</v>
      </c>
      <c r="G150" s="6"/>
      <c r="H150" s="67">
        <f t="shared" si="976"/>
        <v>0</v>
      </c>
      <c r="I150" s="6"/>
      <c r="J150" s="67">
        <f t="shared" ref="J150" si="1003">SUM(I150*$D150)</f>
        <v>0</v>
      </c>
      <c r="K150" s="6"/>
      <c r="L150" s="67">
        <f t="shared" si="978"/>
        <v>0</v>
      </c>
      <c r="M150" s="6"/>
      <c r="N150" s="67">
        <f t="shared" si="979"/>
        <v>0</v>
      </c>
      <c r="O150" s="6"/>
      <c r="P150" s="67">
        <f t="shared" si="878"/>
        <v>0</v>
      </c>
      <c r="Q150" s="6"/>
      <c r="R150" s="67">
        <f t="shared" si="980"/>
        <v>0</v>
      </c>
      <c r="S150" s="6"/>
      <c r="T150" s="67">
        <f t="shared" si="981"/>
        <v>0</v>
      </c>
      <c r="U150" s="6"/>
      <c r="V150" s="67">
        <f t="shared" si="982"/>
        <v>0</v>
      </c>
      <c r="W150" s="6"/>
      <c r="X150" s="67">
        <f t="shared" si="983"/>
        <v>0</v>
      </c>
      <c r="Y150" s="6"/>
      <c r="Z150" s="67">
        <f t="shared" si="984"/>
        <v>0</v>
      </c>
      <c r="AA150" s="6"/>
      <c r="AB150" s="67">
        <f t="shared" si="985"/>
        <v>0</v>
      </c>
      <c r="AC150" s="62"/>
      <c r="AD150" s="67">
        <f t="shared" si="986"/>
        <v>0</v>
      </c>
      <c r="AE150" s="62"/>
      <c r="AF150" s="67">
        <f t="shared" si="987"/>
        <v>0</v>
      </c>
      <c r="AG150" s="62"/>
      <c r="AH150" s="67">
        <f t="shared" si="988"/>
        <v>0</v>
      </c>
      <c r="AI150" s="62"/>
      <c r="AJ150" s="67">
        <f t="shared" si="989"/>
        <v>0</v>
      </c>
      <c r="AK150" s="62"/>
      <c r="AL150" s="67">
        <f t="shared" si="990"/>
        <v>0</v>
      </c>
      <c r="AM150" s="62"/>
      <c r="AN150" s="67">
        <f t="shared" si="991"/>
        <v>0</v>
      </c>
      <c r="AO150" s="62"/>
      <c r="AP150" s="67">
        <f t="shared" si="992"/>
        <v>0</v>
      </c>
      <c r="AQ150" s="62"/>
      <c r="AR150" s="67">
        <f t="shared" si="993"/>
        <v>0</v>
      </c>
      <c r="AS150" s="62"/>
      <c r="AT150" s="67">
        <f t="shared" si="994"/>
        <v>0</v>
      </c>
      <c r="AU150" s="62"/>
      <c r="AV150" s="67">
        <f t="shared" si="995"/>
        <v>0</v>
      </c>
      <c r="AW150" s="62"/>
      <c r="AX150" s="67">
        <f t="shared" si="996"/>
        <v>0</v>
      </c>
      <c r="AY150" s="62"/>
      <c r="AZ150" s="67">
        <f t="shared" si="997"/>
        <v>0</v>
      </c>
      <c r="BA150" s="57"/>
      <c r="BB150" s="64">
        <f t="shared" si="897"/>
        <v>0</v>
      </c>
      <c r="BC150" s="64">
        <f t="shared" si="898"/>
        <v>0</v>
      </c>
      <c r="BD150" s="4"/>
      <c r="BE150" s="4"/>
      <c r="BF150" s="4">
        <f t="shared" si="865"/>
        <v>0</v>
      </c>
      <c r="BG150" s="236">
        <f t="shared" si="899"/>
        <v>0</v>
      </c>
      <c r="BH150" s="239">
        <f t="shared" si="900"/>
        <v>0</v>
      </c>
      <c r="BI150" s="4"/>
      <c r="BJ150" s="4">
        <f t="shared" si="866"/>
        <v>0</v>
      </c>
      <c r="BK150" s="236">
        <f t="shared" si="901"/>
        <v>0</v>
      </c>
      <c r="BL150" s="239">
        <f t="shared" si="902"/>
        <v>0</v>
      </c>
      <c r="BM150" s="4"/>
      <c r="BN150" s="4">
        <f t="shared" si="867"/>
        <v>0</v>
      </c>
      <c r="BO150" s="240">
        <f t="shared" si="868"/>
        <v>0</v>
      </c>
      <c r="BP150" s="240">
        <f t="shared" si="869"/>
        <v>0</v>
      </c>
      <c r="BQ150" s="4"/>
      <c r="BR150" s="4">
        <f t="shared" si="903"/>
        <v>0</v>
      </c>
      <c r="BS150" s="236">
        <f t="shared" si="904"/>
        <v>0</v>
      </c>
      <c r="BT150" s="239">
        <f t="shared" si="905"/>
        <v>0</v>
      </c>
      <c r="BU150" s="4"/>
      <c r="BV150" s="4">
        <f t="shared" si="906"/>
        <v>0</v>
      </c>
      <c r="BW150" s="236">
        <f t="shared" si="907"/>
        <v>0</v>
      </c>
      <c r="BX150" s="239">
        <f t="shared" si="908"/>
        <v>0</v>
      </c>
      <c r="BY150" s="4"/>
      <c r="BZ150" s="4">
        <f t="shared" si="909"/>
        <v>0</v>
      </c>
      <c r="CA150" s="236">
        <f t="shared" si="910"/>
        <v>0</v>
      </c>
      <c r="CB150" s="239">
        <f t="shared" si="911"/>
        <v>0</v>
      </c>
      <c r="CC150" s="4"/>
      <c r="CD150" s="4">
        <f t="shared" si="912"/>
        <v>0</v>
      </c>
      <c r="CE150" s="236">
        <f t="shared" si="870"/>
        <v>0</v>
      </c>
      <c r="CF150" s="239">
        <f t="shared" si="913"/>
        <v>0</v>
      </c>
      <c r="CG150" s="4"/>
      <c r="CH150" s="4">
        <f t="shared" si="914"/>
        <v>0</v>
      </c>
      <c r="CI150" s="236">
        <f t="shared" si="915"/>
        <v>0</v>
      </c>
      <c r="CJ150" s="239">
        <f t="shared" si="916"/>
        <v>0</v>
      </c>
      <c r="CK150" s="4"/>
      <c r="CL150" s="4">
        <f t="shared" si="917"/>
        <v>0</v>
      </c>
      <c r="CM150" s="236">
        <f t="shared" si="918"/>
        <v>0</v>
      </c>
      <c r="CN150" s="239">
        <f t="shared" si="919"/>
        <v>0</v>
      </c>
      <c r="CO150" s="4"/>
      <c r="CP150" s="4">
        <f t="shared" si="920"/>
        <v>0</v>
      </c>
      <c r="CQ150" s="236">
        <f t="shared" si="921"/>
        <v>0</v>
      </c>
      <c r="CR150" s="239">
        <f t="shared" si="922"/>
        <v>0</v>
      </c>
      <c r="CS150" s="4">
        <v>3.75</v>
      </c>
      <c r="CT150" s="4">
        <f t="shared" si="923"/>
        <v>281.25</v>
      </c>
      <c r="CU150" s="236">
        <f t="shared" si="924"/>
        <v>3.75</v>
      </c>
      <c r="CV150" s="239">
        <f t="shared" si="925"/>
        <v>281.25</v>
      </c>
      <c r="CW150" s="4"/>
      <c r="CX150" s="4"/>
      <c r="CY150" s="4"/>
      <c r="CZ150" s="4"/>
      <c r="DA150" s="4">
        <f t="shared" si="871"/>
        <v>3.75</v>
      </c>
      <c r="DB150" s="4">
        <f t="shared" si="872"/>
        <v>281.25</v>
      </c>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row>
    <row r="151" spans="1:196" s="5" customFormat="1">
      <c r="A151" s="60"/>
      <c r="B151" s="60"/>
      <c r="C151" s="60" t="s">
        <v>8</v>
      </c>
      <c r="D151" s="60">
        <v>75</v>
      </c>
      <c r="E151" s="6"/>
      <c r="F151" s="67">
        <f t="shared" si="873"/>
        <v>0</v>
      </c>
      <c r="G151" s="6"/>
      <c r="H151" s="67">
        <f t="shared" si="976"/>
        <v>0</v>
      </c>
      <c r="I151" s="6"/>
      <c r="J151" s="67">
        <f t="shared" ref="J151" si="1004">SUM(I151*$D151)</f>
        <v>0</v>
      </c>
      <c r="K151" s="6"/>
      <c r="L151" s="67">
        <f t="shared" si="978"/>
        <v>0</v>
      </c>
      <c r="M151" s="6"/>
      <c r="N151" s="67">
        <f t="shared" si="979"/>
        <v>0</v>
      </c>
      <c r="O151" s="6"/>
      <c r="P151" s="67">
        <f t="shared" si="878"/>
        <v>0</v>
      </c>
      <c r="Q151" s="6"/>
      <c r="R151" s="67">
        <f t="shared" si="980"/>
        <v>0</v>
      </c>
      <c r="S151" s="6"/>
      <c r="T151" s="67">
        <f t="shared" si="981"/>
        <v>0</v>
      </c>
      <c r="U151" s="6"/>
      <c r="V151" s="67">
        <f t="shared" si="982"/>
        <v>0</v>
      </c>
      <c r="W151" s="6"/>
      <c r="X151" s="67">
        <f t="shared" si="983"/>
        <v>0</v>
      </c>
      <c r="Y151" s="6"/>
      <c r="Z151" s="67">
        <f t="shared" si="984"/>
        <v>0</v>
      </c>
      <c r="AA151" s="6"/>
      <c r="AB151" s="67">
        <f t="shared" si="985"/>
        <v>0</v>
      </c>
      <c r="AC151" s="62"/>
      <c r="AD151" s="67">
        <f t="shared" si="986"/>
        <v>0</v>
      </c>
      <c r="AE151" s="62"/>
      <c r="AF151" s="67">
        <f t="shared" si="987"/>
        <v>0</v>
      </c>
      <c r="AG151" s="62"/>
      <c r="AH151" s="67">
        <f t="shared" si="988"/>
        <v>0</v>
      </c>
      <c r="AI151" s="62"/>
      <c r="AJ151" s="67">
        <f t="shared" si="989"/>
        <v>0</v>
      </c>
      <c r="AK151" s="62"/>
      <c r="AL151" s="67">
        <f t="shared" si="990"/>
        <v>0</v>
      </c>
      <c r="AM151" s="62"/>
      <c r="AN151" s="67">
        <f t="shared" si="991"/>
        <v>0</v>
      </c>
      <c r="AO151" s="62"/>
      <c r="AP151" s="67">
        <f t="shared" si="992"/>
        <v>0</v>
      </c>
      <c r="AQ151" s="62"/>
      <c r="AR151" s="67">
        <f t="shared" si="993"/>
        <v>0</v>
      </c>
      <c r="AS151" s="62"/>
      <c r="AT151" s="67">
        <f t="shared" si="994"/>
        <v>0</v>
      </c>
      <c r="AU151" s="62"/>
      <c r="AV151" s="67">
        <f t="shared" si="995"/>
        <v>0</v>
      </c>
      <c r="AW151" s="62"/>
      <c r="AX151" s="67">
        <f t="shared" si="996"/>
        <v>0</v>
      </c>
      <c r="AY151" s="62"/>
      <c r="AZ151" s="67">
        <f t="shared" si="997"/>
        <v>0</v>
      </c>
      <c r="BA151" s="57"/>
      <c r="BB151" s="64">
        <f t="shared" si="897"/>
        <v>0</v>
      </c>
      <c r="BC151" s="64">
        <f t="shared" si="898"/>
        <v>0</v>
      </c>
      <c r="BD151" s="4"/>
      <c r="BE151" s="4"/>
      <c r="BF151" s="4">
        <f t="shared" si="865"/>
        <v>0</v>
      </c>
      <c r="BG151" s="236">
        <f t="shared" si="899"/>
        <v>0</v>
      </c>
      <c r="BH151" s="239">
        <f t="shared" si="900"/>
        <v>0</v>
      </c>
      <c r="BI151" s="4"/>
      <c r="BJ151" s="4">
        <f t="shared" si="866"/>
        <v>0</v>
      </c>
      <c r="BK151" s="236">
        <f t="shared" si="901"/>
        <v>0</v>
      </c>
      <c r="BL151" s="239">
        <f t="shared" si="902"/>
        <v>0</v>
      </c>
      <c r="BM151" s="4"/>
      <c r="BN151" s="4">
        <f t="shared" si="867"/>
        <v>0</v>
      </c>
      <c r="BO151" s="240">
        <f t="shared" si="868"/>
        <v>0</v>
      </c>
      <c r="BP151" s="240">
        <f t="shared" si="869"/>
        <v>0</v>
      </c>
      <c r="BQ151" s="4"/>
      <c r="BR151" s="4">
        <f t="shared" si="903"/>
        <v>0</v>
      </c>
      <c r="BS151" s="236">
        <f t="shared" si="904"/>
        <v>0</v>
      </c>
      <c r="BT151" s="239">
        <f t="shared" si="905"/>
        <v>0</v>
      </c>
      <c r="BU151" s="4"/>
      <c r="BV151" s="4">
        <f t="shared" si="906"/>
        <v>0</v>
      </c>
      <c r="BW151" s="236">
        <f t="shared" si="907"/>
        <v>0</v>
      </c>
      <c r="BX151" s="239">
        <f t="shared" si="908"/>
        <v>0</v>
      </c>
      <c r="BY151" s="4"/>
      <c r="BZ151" s="4">
        <f t="shared" si="909"/>
        <v>0</v>
      </c>
      <c r="CA151" s="236">
        <f t="shared" si="910"/>
        <v>0</v>
      </c>
      <c r="CB151" s="239">
        <f t="shared" si="911"/>
        <v>0</v>
      </c>
      <c r="CC151" s="4"/>
      <c r="CD151" s="4">
        <f t="shared" si="912"/>
        <v>0</v>
      </c>
      <c r="CE151" s="236">
        <f t="shared" si="870"/>
        <v>0</v>
      </c>
      <c r="CF151" s="239">
        <f t="shared" si="913"/>
        <v>0</v>
      </c>
      <c r="CG151" s="4"/>
      <c r="CH151" s="4">
        <f t="shared" si="914"/>
        <v>0</v>
      </c>
      <c r="CI151" s="236">
        <f t="shared" si="915"/>
        <v>0</v>
      </c>
      <c r="CJ151" s="239">
        <f t="shared" si="916"/>
        <v>0</v>
      </c>
      <c r="CK151" s="4"/>
      <c r="CL151" s="4">
        <f t="shared" si="917"/>
        <v>0</v>
      </c>
      <c r="CM151" s="236">
        <f t="shared" si="918"/>
        <v>0</v>
      </c>
      <c r="CN151" s="239">
        <f t="shared" si="919"/>
        <v>0</v>
      </c>
      <c r="CO151" s="4"/>
      <c r="CP151" s="4">
        <f t="shared" si="920"/>
        <v>0</v>
      </c>
      <c r="CQ151" s="236">
        <f t="shared" si="921"/>
        <v>0</v>
      </c>
      <c r="CR151" s="239">
        <f t="shared" si="922"/>
        <v>0</v>
      </c>
      <c r="CS151" s="4"/>
      <c r="CT151" s="4">
        <f t="shared" si="923"/>
        <v>0</v>
      </c>
      <c r="CU151" s="236">
        <f t="shared" si="924"/>
        <v>0</v>
      </c>
      <c r="CV151" s="239">
        <f t="shared" si="925"/>
        <v>0</v>
      </c>
      <c r="CW151" s="4"/>
      <c r="CX151" s="4"/>
      <c r="CY151" s="4"/>
      <c r="CZ151" s="4"/>
      <c r="DA151" s="4">
        <f t="shared" si="871"/>
        <v>0</v>
      </c>
      <c r="DB151" s="4">
        <f t="shared" si="872"/>
        <v>0</v>
      </c>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row>
    <row r="152" spans="1:196" s="5" customFormat="1">
      <c r="A152" s="60"/>
      <c r="B152" s="60"/>
      <c r="C152" s="60" t="s">
        <v>8</v>
      </c>
      <c r="D152" s="60">
        <v>75</v>
      </c>
      <c r="E152" s="6"/>
      <c r="F152" s="67">
        <f t="shared" si="873"/>
        <v>0</v>
      </c>
      <c r="G152" s="6"/>
      <c r="H152" s="67">
        <f t="shared" si="976"/>
        <v>0</v>
      </c>
      <c r="I152" s="6"/>
      <c r="J152" s="67">
        <f t="shared" ref="J152" si="1005">SUM(I152*$D152)</f>
        <v>0</v>
      </c>
      <c r="K152" s="6"/>
      <c r="L152" s="67">
        <f t="shared" si="978"/>
        <v>0</v>
      </c>
      <c r="M152" s="6"/>
      <c r="N152" s="67">
        <f t="shared" si="979"/>
        <v>0</v>
      </c>
      <c r="O152" s="6"/>
      <c r="P152" s="67">
        <f t="shared" si="878"/>
        <v>0</v>
      </c>
      <c r="Q152" s="6"/>
      <c r="R152" s="67">
        <f t="shared" si="980"/>
        <v>0</v>
      </c>
      <c r="S152" s="6"/>
      <c r="T152" s="67">
        <f t="shared" si="981"/>
        <v>0</v>
      </c>
      <c r="U152" s="6"/>
      <c r="V152" s="67">
        <f t="shared" si="982"/>
        <v>0</v>
      </c>
      <c r="W152" s="6"/>
      <c r="X152" s="67">
        <f t="shared" si="983"/>
        <v>0</v>
      </c>
      <c r="Y152" s="6"/>
      <c r="Z152" s="67">
        <f t="shared" si="984"/>
        <v>0</v>
      </c>
      <c r="AA152" s="6"/>
      <c r="AB152" s="67">
        <f t="shared" si="985"/>
        <v>0</v>
      </c>
      <c r="AC152" s="62"/>
      <c r="AD152" s="67">
        <f t="shared" si="986"/>
        <v>0</v>
      </c>
      <c r="AE152" s="62"/>
      <c r="AF152" s="67">
        <f t="shared" si="987"/>
        <v>0</v>
      </c>
      <c r="AG152" s="62"/>
      <c r="AH152" s="67">
        <f t="shared" si="988"/>
        <v>0</v>
      </c>
      <c r="AI152" s="62"/>
      <c r="AJ152" s="67">
        <f t="shared" si="989"/>
        <v>0</v>
      </c>
      <c r="AK152" s="62"/>
      <c r="AL152" s="67">
        <f t="shared" si="990"/>
        <v>0</v>
      </c>
      <c r="AM152" s="62"/>
      <c r="AN152" s="67">
        <f t="shared" si="991"/>
        <v>0</v>
      </c>
      <c r="AO152" s="62"/>
      <c r="AP152" s="67">
        <f t="shared" si="992"/>
        <v>0</v>
      </c>
      <c r="AQ152" s="62"/>
      <c r="AR152" s="67">
        <f t="shared" si="993"/>
        <v>0</v>
      </c>
      <c r="AS152" s="62"/>
      <c r="AT152" s="67">
        <f t="shared" si="994"/>
        <v>0</v>
      </c>
      <c r="AU152" s="62"/>
      <c r="AV152" s="67">
        <f t="shared" si="995"/>
        <v>0</v>
      </c>
      <c r="AW152" s="62"/>
      <c r="AX152" s="67">
        <f t="shared" si="996"/>
        <v>0</v>
      </c>
      <c r="AY152" s="62"/>
      <c r="AZ152" s="67">
        <f t="shared" si="997"/>
        <v>0</v>
      </c>
      <c r="BA152" s="57"/>
      <c r="BB152" s="64">
        <f t="shared" si="897"/>
        <v>0</v>
      </c>
      <c r="BC152" s="64">
        <f t="shared" si="898"/>
        <v>0</v>
      </c>
      <c r="BD152" s="4"/>
      <c r="BE152" s="4"/>
      <c r="BF152" s="4">
        <f t="shared" si="865"/>
        <v>0</v>
      </c>
      <c r="BG152" s="236">
        <f t="shared" si="899"/>
        <v>0</v>
      </c>
      <c r="BH152" s="239">
        <f t="shared" si="900"/>
        <v>0</v>
      </c>
      <c r="BI152" s="4"/>
      <c r="BJ152" s="4">
        <f t="shared" si="866"/>
        <v>0</v>
      </c>
      <c r="BK152" s="236">
        <f t="shared" si="901"/>
        <v>0</v>
      </c>
      <c r="BL152" s="239">
        <f t="shared" si="902"/>
        <v>0</v>
      </c>
      <c r="BM152" s="4"/>
      <c r="BN152" s="4">
        <f t="shared" si="867"/>
        <v>0</v>
      </c>
      <c r="BO152" s="240">
        <f t="shared" si="868"/>
        <v>0</v>
      </c>
      <c r="BP152" s="240">
        <f t="shared" si="869"/>
        <v>0</v>
      </c>
      <c r="BQ152" s="4"/>
      <c r="BR152" s="4">
        <f t="shared" si="903"/>
        <v>0</v>
      </c>
      <c r="BS152" s="236">
        <f t="shared" si="904"/>
        <v>0</v>
      </c>
      <c r="BT152" s="239">
        <f t="shared" si="905"/>
        <v>0</v>
      </c>
      <c r="BU152" s="4"/>
      <c r="BV152" s="4">
        <f t="shared" si="906"/>
        <v>0</v>
      </c>
      <c r="BW152" s="236">
        <f t="shared" si="907"/>
        <v>0</v>
      </c>
      <c r="BX152" s="239">
        <f t="shared" si="908"/>
        <v>0</v>
      </c>
      <c r="BY152" s="4"/>
      <c r="BZ152" s="4">
        <f t="shared" si="909"/>
        <v>0</v>
      </c>
      <c r="CA152" s="236">
        <f t="shared" si="910"/>
        <v>0</v>
      </c>
      <c r="CB152" s="239">
        <f t="shared" si="911"/>
        <v>0</v>
      </c>
      <c r="CC152" s="4"/>
      <c r="CD152" s="4">
        <f t="shared" si="912"/>
        <v>0</v>
      </c>
      <c r="CE152" s="236">
        <f t="shared" si="870"/>
        <v>0</v>
      </c>
      <c r="CF152" s="239">
        <f t="shared" si="913"/>
        <v>0</v>
      </c>
      <c r="CG152" s="4"/>
      <c r="CH152" s="4">
        <f t="shared" si="914"/>
        <v>0</v>
      </c>
      <c r="CI152" s="236">
        <f t="shared" si="915"/>
        <v>0</v>
      </c>
      <c r="CJ152" s="239">
        <f t="shared" si="916"/>
        <v>0</v>
      </c>
      <c r="CK152" s="4"/>
      <c r="CL152" s="4">
        <f t="shared" si="917"/>
        <v>0</v>
      </c>
      <c r="CM152" s="236">
        <f t="shared" si="918"/>
        <v>0</v>
      </c>
      <c r="CN152" s="239">
        <f t="shared" si="919"/>
        <v>0</v>
      </c>
      <c r="CO152" s="4"/>
      <c r="CP152" s="4">
        <f t="shared" si="920"/>
        <v>0</v>
      </c>
      <c r="CQ152" s="236">
        <f t="shared" si="921"/>
        <v>0</v>
      </c>
      <c r="CR152" s="239">
        <f t="shared" si="922"/>
        <v>0</v>
      </c>
      <c r="CS152" s="4"/>
      <c r="CT152" s="4">
        <f t="shared" si="923"/>
        <v>0</v>
      </c>
      <c r="CU152" s="236">
        <f t="shared" si="924"/>
        <v>0</v>
      </c>
      <c r="CV152" s="239">
        <f t="shared" si="925"/>
        <v>0</v>
      </c>
      <c r="CW152" s="4"/>
      <c r="CX152" s="4"/>
      <c r="CY152" s="4"/>
      <c r="CZ152" s="4"/>
      <c r="DA152" s="4">
        <f t="shared" si="871"/>
        <v>0</v>
      </c>
      <c r="DB152" s="4">
        <f t="shared" si="872"/>
        <v>0</v>
      </c>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row>
    <row r="153" spans="1:196" s="5" customFormat="1">
      <c r="A153" s="60"/>
      <c r="B153" s="60"/>
      <c r="C153" s="60" t="s">
        <v>9</v>
      </c>
      <c r="D153" s="60">
        <v>60</v>
      </c>
      <c r="E153" s="6"/>
      <c r="F153" s="67">
        <f t="shared" si="873"/>
        <v>0</v>
      </c>
      <c r="G153" s="6"/>
      <c r="H153" s="67">
        <f t="shared" si="976"/>
        <v>0</v>
      </c>
      <c r="I153" s="6"/>
      <c r="J153" s="67">
        <f t="shared" ref="J153" si="1006">SUM(I153*$D153)</f>
        <v>0</v>
      </c>
      <c r="K153" s="6"/>
      <c r="L153" s="67">
        <f t="shared" si="978"/>
        <v>0</v>
      </c>
      <c r="M153" s="6"/>
      <c r="N153" s="67">
        <f t="shared" si="979"/>
        <v>0</v>
      </c>
      <c r="O153" s="6"/>
      <c r="P153" s="67">
        <f t="shared" si="878"/>
        <v>0</v>
      </c>
      <c r="Q153" s="6"/>
      <c r="R153" s="67">
        <f t="shared" si="980"/>
        <v>0</v>
      </c>
      <c r="S153" s="6"/>
      <c r="T153" s="67">
        <f t="shared" si="981"/>
        <v>0</v>
      </c>
      <c r="U153" s="6"/>
      <c r="V153" s="67">
        <f t="shared" si="982"/>
        <v>0</v>
      </c>
      <c r="W153" s="6"/>
      <c r="X153" s="67">
        <f t="shared" si="983"/>
        <v>0</v>
      </c>
      <c r="Y153" s="6"/>
      <c r="Z153" s="67">
        <f t="shared" si="984"/>
        <v>0</v>
      </c>
      <c r="AA153" s="6"/>
      <c r="AB153" s="67">
        <f t="shared" si="985"/>
        <v>0</v>
      </c>
      <c r="AC153" s="62"/>
      <c r="AD153" s="67">
        <f t="shared" si="986"/>
        <v>0</v>
      </c>
      <c r="AE153" s="62"/>
      <c r="AF153" s="67">
        <f t="shared" si="987"/>
        <v>0</v>
      </c>
      <c r="AG153" s="62"/>
      <c r="AH153" s="67">
        <f t="shared" si="988"/>
        <v>0</v>
      </c>
      <c r="AI153" s="62"/>
      <c r="AJ153" s="67">
        <f t="shared" si="989"/>
        <v>0</v>
      </c>
      <c r="AK153" s="62"/>
      <c r="AL153" s="67">
        <f t="shared" si="990"/>
        <v>0</v>
      </c>
      <c r="AM153" s="62"/>
      <c r="AN153" s="67">
        <f t="shared" si="991"/>
        <v>0</v>
      </c>
      <c r="AO153" s="62"/>
      <c r="AP153" s="67">
        <f t="shared" si="992"/>
        <v>0</v>
      </c>
      <c r="AQ153" s="62"/>
      <c r="AR153" s="67">
        <f t="shared" si="993"/>
        <v>0</v>
      </c>
      <c r="AS153" s="62"/>
      <c r="AT153" s="67">
        <f t="shared" si="994"/>
        <v>0</v>
      </c>
      <c r="AU153" s="62"/>
      <c r="AV153" s="67">
        <f t="shared" si="995"/>
        <v>0</v>
      </c>
      <c r="AW153" s="62"/>
      <c r="AX153" s="67">
        <f t="shared" si="996"/>
        <v>0</v>
      </c>
      <c r="AY153" s="62"/>
      <c r="AZ153" s="67">
        <f t="shared" si="997"/>
        <v>0</v>
      </c>
      <c r="BA153" s="57"/>
      <c r="BB153" s="64">
        <f t="shared" si="897"/>
        <v>0</v>
      </c>
      <c r="BC153" s="64">
        <f t="shared" si="898"/>
        <v>0</v>
      </c>
      <c r="BD153" s="4"/>
      <c r="BE153" s="4"/>
      <c r="BF153" s="4">
        <f t="shared" si="865"/>
        <v>0</v>
      </c>
      <c r="BG153" s="236">
        <f t="shared" si="899"/>
        <v>0</v>
      </c>
      <c r="BH153" s="239">
        <f t="shared" si="900"/>
        <v>0</v>
      </c>
      <c r="BI153" s="4"/>
      <c r="BJ153" s="4">
        <f t="shared" si="866"/>
        <v>0</v>
      </c>
      <c r="BK153" s="236">
        <f t="shared" si="901"/>
        <v>0</v>
      </c>
      <c r="BL153" s="239">
        <f t="shared" si="902"/>
        <v>0</v>
      </c>
      <c r="BM153" s="4"/>
      <c r="BN153" s="4">
        <f t="shared" si="867"/>
        <v>0</v>
      </c>
      <c r="BO153" s="240">
        <f t="shared" si="868"/>
        <v>0</v>
      </c>
      <c r="BP153" s="240">
        <f t="shared" si="869"/>
        <v>0</v>
      </c>
      <c r="BQ153" s="4"/>
      <c r="BR153" s="4">
        <f t="shared" si="903"/>
        <v>0</v>
      </c>
      <c r="BS153" s="236">
        <f t="shared" si="904"/>
        <v>0</v>
      </c>
      <c r="BT153" s="239">
        <f t="shared" si="905"/>
        <v>0</v>
      </c>
      <c r="BU153" s="4"/>
      <c r="BV153" s="4">
        <f t="shared" si="906"/>
        <v>0</v>
      </c>
      <c r="BW153" s="236">
        <f t="shared" si="907"/>
        <v>0</v>
      </c>
      <c r="BX153" s="239">
        <f t="shared" si="908"/>
        <v>0</v>
      </c>
      <c r="BY153" s="4"/>
      <c r="BZ153" s="4">
        <f t="shared" si="909"/>
        <v>0</v>
      </c>
      <c r="CA153" s="236">
        <f t="shared" si="910"/>
        <v>0</v>
      </c>
      <c r="CB153" s="239">
        <f t="shared" si="911"/>
        <v>0</v>
      </c>
      <c r="CC153" s="4"/>
      <c r="CD153" s="4">
        <f t="shared" si="912"/>
        <v>0</v>
      </c>
      <c r="CE153" s="236">
        <f t="shared" si="870"/>
        <v>0</v>
      </c>
      <c r="CF153" s="239">
        <f t="shared" si="913"/>
        <v>0</v>
      </c>
      <c r="CG153" s="4"/>
      <c r="CH153" s="4">
        <f t="shared" si="914"/>
        <v>0</v>
      </c>
      <c r="CI153" s="236">
        <f t="shared" si="915"/>
        <v>0</v>
      </c>
      <c r="CJ153" s="239">
        <f t="shared" si="916"/>
        <v>0</v>
      </c>
      <c r="CK153" s="4"/>
      <c r="CL153" s="4">
        <f t="shared" si="917"/>
        <v>0</v>
      </c>
      <c r="CM153" s="236">
        <f t="shared" si="918"/>
        <v>0</v>
      </c>
      <c r="CN153" s="239">
        <f t="shared" si="919"/>
        <v>0</v>
      </c>
      <c r="CO153" s="4"/>
      <c r="CP153" s="4">
        <f t="shared" si="920"/>
        <v>0</v>
      </c>
      <c r="CQ153" s="236">
        <f t="shared" si="921"/>
        <v>0</v>
      </c>
      <c r="CR153" s="239">
        <f t="shared" si="922"/>
        <v>0</v>
      </c>
      <c r="CS153" s="4"/>
      <c r="CT153" s="4">
        <f t="shared" si="923"/>
        <v>0</v>
      </c>
      <c r="CU153" s="236">
        <f t="shared" si="924"/>
        <v>0</v>
      </c>
      <c r="CV153" s="239">
        <f t="shared" si="925"/>
        <v>0</v>
      </c>
      <c r="CW153" s="4"/>
      <c r="CX153" s="4"/>
      <c r="CY153" s="4"/>
      <c r="CZ153" s="4"/>
      <c r="DA153" s="4">
        <f t="shared" si="871"/>
        <v>0</v>
      </c>
      <c r="DB153" s="4">
        <f t="shared" si="872"/>
        <v>0</v>
      </c>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row>
    <row r="154" spans="1:196" s="5" customFormat="1">
      <c r="A154" s="60"/>
      <c r="B154" s="60"/>
      <c r="C154" s="60" t="s">
        <v>9</v>
      </c>
      <c r="D154" s="60">
        <v>60</v>
      </c>
      <c r="E154" s="6"/>
      <c r="F154" s="67">
        <f t="shared" si="873"/>
        <v>0</v>
      </c>
      <c r="G154" s="6"/>
      <c r="H154" s="67">
        <f t="shared" si="976"/>
        <v>0</v>
      </c>
      <c r="I154" s="6"/>
      <c r="J154" s="67">
        <f t="shared" ref="J154" si="1007">SUM(I154*$D154)</f>
        <v>0</v>
      </c>
      <c r="K154" s="6"/>
      <c r="L154" s="67">
        <f t="shared" si="978"/>
        <v>0</v>
      </c>
      <c r="M154" s="6"/>
      <c r="N154" s="67">
        <f t="shared" si="979"/>
        <v>0</v>
      </c>
      <c r="O154" s="6"/>
      <c r="P154" s="67">
        <f t="shared" si="878"/>
        <v>0</v>
      </c>
      <c r="Q154" s="6"/>
      <c r="R154" s="67">
        <f t="shared" si="980"/>
        <v>0</v>
      </c>
      <c r="S154" s="6"/>
      <c r="T154" s="67">
        <f t="shared" si="981"/>
        <v>0</v>
      </c>
      <c r="U154" s="6"/>
      <c r="V154" s="67">
        <f t="shared" si="982"/>
        <v>0</v>
      </c>
      <c r="W154" s="6"/>
      <c r="X154" s="67">
        <f t="shared" si="983"/>
        <v>0</v>
      </c>
      <c r="Y154" s="6"/>
      <c r="Z154" s="67">
        <f t="shared" si="984"/>
        <v>0</v>
      </c>
      <c r="AA154" s="6"/>
      <c r="AB154" s="67">
        <f t="shared" si="985"/>
        <v>0</v>
      </c>
      <c r="AC154" s="62"/>
      <c r="AD154" s="67">
        <f t="shared" si="986"/>
        <v>0</v>
      </c>
      <c r="AE154" s="62"/>
      <c r="AF154" s="67">
        <f t="shared" si="987"/>
        <v>0</v>
      </c>
      <c r="AG154" s="62"/>
      <c r="AH154" s="67">
        <f t="shared" si="988"/>
        <v>0</v>
      </c>
      <c r="AI154" s="62"/>
      <c r="AJ154" s="67">
        <f t="shared" si="989"/>
        <v>0</v>
      </c>
      <c r="AK154" s="62"/>
      <c r="AL154" s="67">
        <f t="shared" si="990"/>
        <v>0</v>
      </c>
      <c r="AM154" s="62"/>
      <c r="AN154" s="67">
        <f t="shared" si="991"/>
        <v>0</v>
      </c>
      <c r="AO154" s="62"/>
      <c r="AP154" s="67">
        <f t="shared" si="992"/>
        <v>0</v>
      </c>
      <c r="AQ154" s="62"/>
      <c r="AR154" s="67">
        <f t="shared" si="993"/>
        <v>0</v>
      </c>
      <c r="AS154" s="62"/>
      <c r="AT154" s="67">
        <f t="shared" si="994"/>
        <v>0</v>
      </c>
      <c r="AU154" s="62"/>
      <c r="AV154" s="67">
        <f t="shared" si="995"/>
        <v>0</v>
      </c>
      <c r="AW154" s="62"/>
      <c r="AX154" s="67">
        <f t="shared" si="996"/>
        <v>0</v>
      </c>
      <c r="AY154" s="62"/>
      <c r="AZ154" s="67">
        <f t="shared" si="997"/>
        <v>0</v>
      </c>
      <c r="BA154" s="57"/>
      <c r="BB154" s="64">
        <f t="shared" si="897"/>
        <v>0</v>
      </c>
      <c r="BC154" s="64">
        <f t="shared" si="898"/>
        <v>0</v>
      </c>
      <c r="BD154" s="4"/>
      <c r="BE154" s="4"/>
      <c r="BF154" s="4">
        <f t="shared" si="865"/>
        <v>0</v>
      </c>
      <c r="BG154" s="236">
        <f t="shared" si="899"/>
        <v>0</v>
      </c>
      <c r="BH154" s="239">
        <f t="shared" si="900"/>
        <v>0</v>
      </c>
      <c r="BI154" s="4"/>
      <c r="BJ154" s="4">
        <f t="shared" si="866"/>
        <v>0</v>
      </c>
      <c r="BK154" s="236">
        <f t="shared" si="901"/>
        <v>0</v>
      </c>
      <c r="BL154" s="239">
        <f t="shared" si="902"/>
        <v>0</v>
      </c>
      <c r="BM154" s="4"/>
      <c r="BN154" s="4">
        <f t="shared" si="867"/>
        <v>0</v>
      </c>
      <c r="BO154" s="240">
        <f t="shared" si="868"/>
        <v>0</v>
      </c>
      <c r="BP154" s="240">
        <f t="shared" si="869"/>
        <v>0</v>
      </c>
      <c r="BQ154" s="4"/>
      <c r="BR154" s="4">
        <f t="shared" si="903"/>
        <v>0</v>
      </c>
      <c r="BS154" s="236">
        <f t="shared" si="904"/>
        <v>0</v>
      </c>
      <c r="BT154" s="239">
        <f t="shared" si="905"/>
        <v>0</v>
      </c>
      <c r="BU154" s="4"/>
      <c r="BV154" s="4">
        <f t="shared" si="906"/>
        <v>0</v>
      </c>
      <c r="BW154" s="236">
        <f t="shared" si="907"/>
        <v>0</v>
      </c>
      <c r="BX154" s="239">
        <f t="shared" si="908"/>
        <v>0</v>
      </c>
      <c r="BY154" s="4"/>
      <c r="BZ154" s="4">
        <f t="shared" si="909"/>
        <v>0</v>
      </c>
      <c r="CA154" s="236">
        <f t="shared" si="910"/>
        <v>0</v>
      </c>
      <c r="CB154" s="239">
        <f t="shared" si="911"/>
        <v>0</v>
      </c>
      <c r="CC154" s="4"/>
      <c r="CD154" s="4">
        <f t="shared" si="912"/>
        <v>0</v>
      </c>
      <c r="CE154" s="236">
        <f t="shared" si="870"/>
        <v>0</v>
      </c>
      <c r="CF154" s="239">
        <f t="shared" si="913"/>
        <v>0</v>
      </c>
      <c r="CG154" s="4"/>
      <c r="CH154" s="4">
        <f t="shared" si="914"/>
        <v>0</v>
      </c>
      <c r="CI154" s="236">
        <f t="shared" si="915"/>
        <v>0</v>
      </c>
      <c r="CJ154" s="239">
        <f t="shared" si="916"/>
        <v>0</v>
      </c>
      <c r="CK154" s="4"/>
      <c r="CL154" s="4">
        <f t="shared" si="917"/>
        <v>0</v>
      </c>
      <c r="CM154" s="236">
        <f t="shared" si="918"/>
        <v>0</v>
      </c>
      <c r="CN154" s="239">
        <f t="shared" si="919"/>
        <v>0</v>
      </c>
      <c r="CO154" s="4"/>
      <c r="CP154" s="4">
        <f t="shared" si="920"/>
        <v>0</v>
      </c>
      <c r="CQ154" s="236">
        <f t="shared" si="921"/>
        <v>0</v>
      </c>
      <c r="CR154" s="239">
        <f t="shared" si="922"/>
        <v>0</v>
      </c>
      <c r="CS154" s="4"/>
      <c r="CT154" s="4">
        <f t="shared" si="923"/>
        <v>0</v>
      </c>
      <c r="CU154" s="236">
        <f t="shared" si="924"/>
        <v>0</v>
      </c>
      <c r="CV154" s="239">
        <f t="shared" si="925"/>
        <v>0</v>
      </c>
      <c r="CW154" s="4"/>
      <c r="CX154" s="4"/>
      <c r="CY154" s="4"/>
      <c r="CZ154" s="4"/>
      <c r="DA154" s="4">
        <f t="shared" si="871"/>
        <v>0</v>
      </c>
      <c r="DB154" s="4">
        <f t="shared" si="872"/>
        <v>0</v>
      </c>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row>
    <row r="155" spans="1:196" s="5" customFormat="1">
      <c r="A155" s="60"/>
      <c r="B155" s="60"/>
      <c r="C155" s="60" t="s">
        <v>9</v>
      </c>
      <c r="D155" s="60">
        <v>60</v>
      </c>
      <c r="E155" s="6"/>
      <c r="F155" s="67">
        <f t="shared" si="873"/>
        <v>0</v>
      </c>
      <c r="G155" s="6"/>
      <c r="H155" s="67">
        <f t="shared" si="976"/>
        <v>0</v>
      </c>
      <c r="I155" s="6"/>
      <c r="J155" s="67">
        <f t="shared" ref="J155" si="1008">SUM(I155*$D155)</f>
        <v>0</v>
      </c>
      <c r="K155" s="6"/>
      <c r="L155" s="67">
        <f t="shared" si="978"/>
        <v>0</v>
      </c>
      <c r="M155" s="6"/>
      <c r="N155" s="67">
        <f t="shared" si="979"/>
        <v>0</v>
      </c>
      <c r="O155" s="6"/>
      <c r="P155" s="67">
        <f t="shared" si="878"/>
        <v>0</v>
      </c>
      <c r="Q155" s="6"/>
      <c r="R155" s="67">
        <f t="shared" si="980"/>
        <v>0</v>
      </c>
      <c r="S155" s="6"/>
      <c r="T155" s="67">
        <f t="shared" si="981"/>
        <v>0</v>
      </c>
      <c r="U155" s="6"/>
      <c r="V155" s="67">
        <f t="shared" si="982"/>
        <v>0</v>
      </c>
      <c r="W155" s="6"/>
      <c r="X155" s="67">
        <f t="shared" si="983"/>
        <v>0</v>
      </c>
      <c r="Y155" s="6"/>
      <c r="Z155" s="67">
        <f t="shared" si="984"/>
        <v>0</v>
      </c>
      <c r="AA155" s="6"/>
      <c r="AB155" s="67">
        <f t="shared" si="985"/>
        <v>0</v>
      </c>
      <c r="AC155" s="62"/>
      <c r="AD155" s="67">
        <f t="shared" si="986"/>
        <v>0</v>
      </c>
      <c r="AE155" s="62"/>
      <c r="AF155" s="67">
        <f t="shared" si="987"/>
        <v>0</v>
      </c>
      <c r="AG155" s="62"/>
      <c r="AH155" s="67">
        <f t="shared" si="988"/>
        <v>0</v>
      </c>
      <c r="AI155" s="62"/>
      <c r="AJ155" s="67">
        <f t="shared" si="989"/>
        <v>0</v>
      </c>
      <c r="AK155" s="62"/>
      <c r="AL155" s="67">
        <f t="shared" si="990"/>
        <v>0</v>
      </c>
      <c r="AM155" s="62"/>
      <c r="AN155" s="67">
        <f t="shared" si="991"/>
        <v>0</v>
      </c>
      <c r="AO155" s="62"/>
      <c r="AP155" s="67">
        <f t="shared" si="992"/>
        <v>0</v>
      </c>
      <c r="AQ155" s="62"/>
      <c r="AR155" s="67">
        <f t="shared" si="993"/>
        <v>0</v>
      </c>
      <c r="AS155" s="62"/>
      <c r="AT155" s="67">
        <f t="shared" si="994"/>
        <v>0</v>
      </c>
      <c r="AU155" s="62"/>
      <c r="AV155" s="67">
        <f t="shared" si="995"/>
        <v>0</v>
      </c>
      <c r="AW155" s="62"/>
      <c r="AX155" s="67">
        <f t="shared" si="996"/>
        <v>0</v>
      </c>
      <c r="AY155" s="62"/>
      <c r="AZ155" s="67">
        <f t="shared" si="997"/>
        <v>0</v>
      </c>
      <c r="BA155" s="57"/>
      <c r="BB155" s="64">
        <f t="shared" si="897"/>
        <v>0</v>
      </c>
      <c r="BC155" s="64">
        <f t="shared" si="898"/>
        <v>0</v>
      </c>
      <c r="BD155" s="4"/>
      <c r="BE155" s="4"/>
      <c r="BF155" s="4">
        <f t="shared" si="865"/>
        <v>0</v>
      </c>
      <c r="BG155" s="236">
        <f t="shared" si="899"/>
        <v>0</v>
      </c>
      <c r="BH155" s="239">
        <f t="shared" si="900"/>
        <v>0</v>
      </c>
      <c r="BI155" s="4"/>
      <c r="BJ155" s="4">
        <f t="shared" si="866"/>
        <v>0</v>
      </c>
      <c r="BK155" s="236">
        <f t="shared" si="901"/>
        <v>0</v>
      </c>
      <c r="BL155" s="239">
        <f t="shared" si="902"/>
        <v>0</v>
      </c>
      <c r="BM155" s="4"/>
      <c r="BN155" s="4">
        <f t="shared" si="867"/>
        <v>0</v>
      </c>
      <c r="BO155" s="240">
        <f t="shared" si="868"/>
        <v>0</v>
      </c>
      <c r="BP155" s="240">
        <f t="shared" si="869"/>
        <v>0</v>
      </c>
      <c r="BQ155" s="4"/>
      <c r="BR155" s="4">
        <f t="shared" si="903"/>
        <v>0</v>
      </c>
      <c r="BS155" s="236">
        <f t="shared" si="904"/>
        <v>0</v>
      </c>
      <c r="BT155" s="239">
        <f t="shared" si="905"/>
        <v>0</v>
      </c>
      <c r="BU155" s="4"/>
      <c r="BV155" s="4">
        <f t="shared" si="906"/>
        <v>0</v>
      </c>
      <c r="BW155" s="236">
        <f t="shared" si="907"/>
        <v>0</v>
      </c>
      <c r="BX155" s="239">
        <f t="shared" si="908"/>
        <v>0</v>
      </c>
      <c r="BY155" s="4"/>
      <c r="BZ155" s="4">
        <f t="shared" si="909"/>
        <v>0</v>
      </c>
      <c r="CA155" s="236">
        <f t="shared" si="910"/>
        <v>0</v>
      </c>
      <c r="CB155" s="239">
        <f t="shared" si="911"/>
        <v>0</v>
      </c>
      <c r="CC155" s="4"/>
      <c r="CD155" s="4">
        <f t="shared" si="912"/>
        <v>0</v>
      </c>
      <c r="CE155" s="236">
        <f t="shared" si="870"/>
        <v>0</v>
      </c>
      <c r="CF155" s="239">
        <f t="shared" si="913"/>
        <v>0</v>
      </c>
      <c r="CG155" s="4"/>
      <c r="CH155" s="4">
        <f t="shared" si="914"/>
        <v>0</v>
      </c>
      <c r="CI155" s="236">
        <f t="shared" si="915"/>
        <v>0</v>
      </c>
      <c r="CJ155" s="239">
        <f t="shared" si="916"/>
        <v>0</v>
      </c>
      <c r="CK155" s="4"/>
      <c r="CL155" s="4">
        <f t="shared" si="917"/>
        <v>0</v>
      </c>
      <c r="CM155" s="236">
        <f t="shared" si="918"/>
        <v>0</v>
      </c>
      <c r="CN155" s="239">
        <f t="shared" si="919"/>
        <v>0</v>
      </c>
      <c r="CO155" s="4"/>
      <c r="CP155" s="4">
        <f t="shared" si="920"/>
        <v>0</v>
      </c>
      <c r="CQ155" s="236">
        <f t="shared" si="921"/>
        <v>0</v>
      </c>
      <c r="CR155" s="239">
        <f t="shared" si="922"/>
        <v>0</v>
      </c>
      <c r="CS155" s="4"/>
      <c r="CT155" s="4">
        <f t="shared" si="923"/>
        <v>0</v>
      </c>
      <c r="CU155" s="236">
        <f t="shared" si="924"/>
        <v>0</v>
      </c>
      <c r="CV155" s="239">
        <f t="shared" si="925"/>
        <v>0</v>
      </c>
      <c r="CW155" s="4"/>
      <c r="CX155" s="4"/>
      <c r="CY155" s="4"/>
      <c r="CZ155" s="4"/>
      <c r="DA155" s="4">
        <f t="shared" si="871"/>
        <v>0</v>
      </c>
      <c r="DB155" s="4">
        <f t="shared" si="872"/>
        <v>0</v>
      </c>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row>
    <row r="156" spans="1:196" s="5" customFormat="1">
      <c r="A156" s="60" t="s">
        <v>127</v>
      </c>
      <c r="B156" s="60" t="s">
        <v>128</v>
      </c>
      <c r="C156" s="60" t="s">
        <v>10</v>
      </c>
      <c r="D156" s="60">
        <v>35</v>
      </c>
      <c r="E156" s="6">
        <v>0.25</v>
      </c>
      <c r="F156" s="67">
        <f t="shared" si="873"/>
        <v>8.75</v>
      </c>
      <c r="G156" s="246"/>
      <c r="H156" s="67">
        <f t="shared" si="976"/>
        <v>0</v>
      </c>
      <c r="I156" s="6"/>
      <c r="J156" s="67">
        <f t="shared" ref="J156" si="1009">SUM(I156*$D156)</f>
        <v>0</v>
      </c>
      <c r="K156" s="246">
        <f>0.5+2.5+11</f>
        <v>14</v>
      </c>
      <c r="L156" s="67">
        <f t="shared" si="978"/>
        <v>490</v>
      </c>
      <c r="M156" s="6"/>
      <c r="N156" s="67">
        <f t="shared" si="979"/>
        <v>0</v>
      </c>
      <c r="O156" s="6"/>
      <c r="P156" s="67">
        <f t="shared" si="878"/>
        <v>0</v>
      </c>
      <c r="Q156" s="6"/>
      <c r="R156" s="67">
        <f t="shared" si="980"/>
        <v>0</v>
      </c>
      <c r="S156" s="6">
        <v>38.75</v>
      </c>
      <c r="T156" s="67">
        <f t="shared" si="981"/>
        <v>1356.25</v>
      </c>
      <c r="U156" s="6">
        <v>11</v>
      </c>
      <c r="V156" s="67">
        <f t="shared" si="982"/>
        <v>385</v>
      </c>
      <c r="W156" s="6"/>
      <c r="X156" s="67">
        <f t="shared" si="983"/>
        <v>0</v>
      </c>
      <c r="Y156" s="6"/>
      <c r="Z156" s="67">
        <f t="shared" si="984"/>
        <v>0</v>
      </c>
      <c r="AA156" s="6"/>
      <c r="AB156" s="67">
        <f t="shared" si="985"/>
        <v>0</v>
      </c>
      <c r="AC156" s="62"/>
      <c r="AD156" s="67">
        <f t="shared" si="986"/>
        <v>0</v>
      </c>
      <c r="AE156" s="62"/>
      <c r="AF156" s="67">
        <f t="shared" si="987"/>
        <v>0</v>
      </c>
      <c r="AG156" s="62"/>
      <c r="AH156" s="67">
        <f t="shared" si="988"/>
        <v>0</v>
      </c>
      <c r="AI156" s="62"/>
      <c r="AJ156" s="67">
        <f t="shared" si="989"/>
        <v>0</v>
      </c>
      <c r="AK156" s="62"/>
      <c r="AL156" s="67">
        <f t="shared" si="990"/>
        <v>0</v>
      </c>
      <c r="AM156" s="62"/>
      <c r="AN156" s="67">
        <f t="shared" si="991"/>
        <v>0</v>
      </c>
      <c r="AO156" s="62"/>
      <c r="AP156" s="67">
        <f t="shared" si="992"/>
        <v>0</v>
      </c>
      <c r="AQ156" s="62"/>
      <c r="AR156" s="67">
        <f t="shared" si="993"/>
        <v>0</v>
      </c>
      <c r="AS156" s="62"/>
      <c r="AT156" s="67">
        <f t="shared" si="994"/>
        <v>0</v>
      </c>
      <c r="AU156" s="62"/>
      <c r="AV156" s="67">
        <f t="shared" si="995"/>
        <v>0</v>
      </c>
      <c r="AW156" s="62"/>
      <c r="AX156" s="67">
        <f t="shared" si="996"/>
        <v>0</v>
      </c>
      <c r="AY156" s="62"/>
      <c r="AZ156" s="67">
        <f t="shared" si="997"/>
        <v>0</v>
      </c>
      <c r="BA156" s="57"/>
      <c r="BB156" s="64">
        <f t="shared" si="897"/>
        <v>64</v>
      </c>
      <c r="BC156" s="64">
        <f t="shared" si="898"/>
        <v>2240</v>
      </c>
      <c r="BD156" s="4"/>
      <c r="BE156" s="4"/>
      <c r="BF156" s="4">
        <f t="shared" si="865"/>
        <v>0</v>
      </c>
      <c r="BG156" s="236">
        <f t="shared" si="899"/>
        <v>0.25</v>
      </c>
      <c r="BH156" s="239">
        <f t="shared" si="900"/>
        <v>8.75</v>
      </c>
      <c r="BI156" s="4"/>
      <c r="BJ156" s="4">
        <f t="shared" si="866"/>
        <v>0</v>
      </c>
      <c r="BK156" s="236">
        <f t="shared" si="901"/>
        <v>0</v>
      </c>
      <c r="BL156" s="239">
        <f t="shared" si="902"/>
        <v>0</v>
      </c>
      <c r="BM156" s="4"/>
      <c r="BN156" s="4">
        <f t="shared" si="867"/>
        <v>0</v>
      </c>
      <c r="BO156" s="240">
        <f t="shared" si="868"/>
        <v>0</v>
      </c>
      <c r="BP156" s="240">
        <f t="shared" si="869"/>
        <v>0</v>
      </c>
      <c r="BQ156" s="4"/>
      <c r="BR156" s="4">
        <f t="shared" si="903"/>
        <v>0</v>
      </c>
      <c r="BS156" s="236">
        <f t="shared" si="904"/>
        <v>14</v>
      </c>
      <c r="BT156" s="239">
        <f t="shared" si="905"/>
        <v>490</v>
      </c>
      <c r="BU156" s="4"/>
      <c r="BV156" s="4">
        <f t="shared" si="906"/>
        <v>0</v>
      </c>
      <c r="BW156" s="236">
        <f t="shared" si="907"/>
        <v>0</v>
      </c>
      <c r="BX156" s="239">
        <f t="shared" si="908"/>
        <v>0</v>
      </c>
      <c r="BY156" s="4"/>
      <c r="BZ156" s="4">
        <f t="shared" si="909"/>
        <v>0</v>
      </c>
      <c r="CA156" s="236">
        <f t="shared" si="910"/>
        <v>0</v>
      </c>
      <c r="CB156" s="239">
        <f t="shared" si="911"/>
        <v>0</v>
      </c>
      <c r="CC156" s="4"/>
      <c r="CD156" s="4">
        <f t="shared" si="912"/>
        <v>0</v>
      </c>
      <c r="CE156" s="236">
        <f t="shared" si="870"/>
        <v>0</v>
      </c>
      <c r="CF156" s="239">
        <f t="shared" si="913"/>
        <v>0</v>
      </c>
      <c r="CG156" s="4"/>
      <c r="CH156" s="4">
        <f t="shared" si="914"/>
        <v>0</v>
      </c>
      <c r="CI156" s="236">
        <f t="shared" si="915"/>
        <v>38.75</v>
      </c>
      <c r="CJ156" s="239">
        <f t="shared" si="916"/>
        <v>1356.25</v>
      </c>
      <c r="CK156" s="4"/>
      <c r="CL156" s="4">
        <f t="shared" si="917"/>
        <v>0</v>
      </c>
      <c r="CM156" s="236">
        <f t="shared" si="918"/>
        <v>11</v>
      </c>
      <c r="CN156" s="239">
        <f t="shared" si="919"/>
        <v>385</v>
      </c>
      <c r="CO156" s="4"/>
      <c r="CP156" s="4">
        <f t="shared" si="920"/>
        <v>0</v>
      </c>
      <c r="CQ156" s="236">
        <f t="shared" si="921"/>
        <v>0</v>
      </c>
      <c r="CR156" s="239">
        <f t="shared" si="922"/>
        <v>0</v>
      </c>
      <c r="CS156" s="4"/>
      <c r="CT156" s="4">
        <f t="shared" si="923"/>
        <v>0</v>
      </c>
      <c r="CU156" s="236">
        <f t="shared" si="924"/>
        <v>0</v>
      </c>
      <c r="CV156" s="239">
        <f t="shared" si="925"/>
        <v>0</v>
      </c>
      <c r="CW156" s="4"/>
      <c r="CX156" s="4"/>
      <c r="CY156" s="4"/>
      <c r="CZ156" s="4"/>
      <c r="DA156" s="4">
        <f t="shared" si="871"/>
        <v>0</v>
      </c>
      <c r="DB156" s="4">
        <f t="shared" si="872"/>
        <v>0</v>
      </c>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row>
    <row r="157" spans="1:196" s="5" customFormat="1">
      <c r="A157" s="60" t="s">
        <v>161</v>
      </c>
      <c r="B157" s="60" t="s">
        <v>162</v>
      </c>
      <c r="C157" s="60" t="s">
        <v>10</v>
      </c>
      <c r="D157" s="60">
        <v>35</v>
      </c>
      <c r="E157" s="6"/>
      <c r="F157" s="67">
        <f t="shared" si="873"/>
        <v>0</v>
      </c>
      <c r="G157" s="246">
        <v>25</v>
      </c>
      <c r="H157" s="67">
        <f t="shared" si="976"/>
        <v>875</v>
      </c>
      <c r="I157" s="6">
        <v>53.25</v>
      </c>
      <c r="J157" s="67">
        <f t="shared" ref="J157" si="1010">SUM(I157*$D157)</f>
        <v>1863.75</v>
      </c>
      <c r="K157" s="246">
        <v>19.5</v>
      </c>
      <c r="L157" s="67">
        <f t="shared" si="978"/>
        <v>682.5</v>
      </c>
      <c r="M157" s="6"/>
      <c r="N157" s="67">
        <f t="shared" si="979"/>
        <v>0</v>
      </c>
      <c r="O157" s="6"/>
      <c r="P157" s="67">
        <f t="shared" si="878"/>
        <v>0</v>
      </c>
      <c r="Q157" s="6">
        <v>17.5</v>
      </c>
      <c r="R157" s="67">
        <f t="shared" si="980"/>
        <v>612.5</v>
      </c>
      <c r="S157" s="6">
        <v>128.25</v>
      </c>
      <c r="T157" s="67">
        <f t="shared" si="981"/>
        <v>4488.75</v>
      </c>
      <c r="U157" s="6">
        <v>81.25</v>
      </c>
      <c r="V157" s="67">
        <f t="shared" si="982"/>
        <v>2843.75</v>
      </c>
      <c r="W157" s="6">
        <v>60.5</v>
      </c>
      <c r="X157" s="67">
        <f t="shared" si="983"/>
        <v>2117.5</v>
      </c>
      <c r="Y157" s="6">
        <v>9.75</v>
      </c>
      <c r="Z157" s="67">
        <f t="shared" si="984"/>
        <v>341.25</v>
      </c>
      <c r="AA157" s="6"/>
      <c r="AB157" s="67">
        <f t="shared" si="985"/>
        <v>0</v>
      </c>
      <c r="AC157" s="62"/>
      <c r="AD157" s="67">
        <f t="shared" si="986"/>
        <v>0</v>
      </c>
      <c r="AE157" s="62"/>
      <c r="AF157" s="67">
        <f t="shared" si="987"/>
        <v>0</v>
      </c>
      <c r="AG157" s="62"/>
      <c r="AH157" s="67">
        <f t="shared" si="988"/>
        <v>0</v>
      </c>
      <c r="AI157" s="62"/>
      <c r="AJ157" s="67">
        <f t="shared" si="989"/>
        <v>0</v>
      </c>
      <c r="AK157" s="62"/>
      <c r="AL157" s="67">
        <f t="shared" si="990"/>
        <v>0</v>
      </c>
      <c r="AM157" s="62"/>
      <c r="AN157" s="67">
        <f t="shared" si="991"/>
        <v>0</v>
      </c>
      <c r="AO157" s="62"/>
      <c r="AP157" s="67">
        <f t="shared" si="992"/>
        <v>0</v>
      </c>
      <c r="AQ157" s="62"/>
      <c r="AR157" s="67">
        <f t="shared" si="993"/>
        <v>0</v>
      </c>
      <c r="AS157" s="62"/>
      <c r="AT157" s="67">
        <f t="shared" si="994"/>
        <v>0</v>
      </c>
      <c r="AU157" s="62"/>
      <c r="AV157" s="67">
        <f t="shared" si="995"/>
        <v>0</v>
      </c>
      <c r="AW157" s="62"/>
      <c r="AX157" s="67">
        <f t="shared" si="996"/>
        <v>0</v>
      </c>
      <c r="AY157" s="62"/>
      <c r="AZ157" s="67">
        <f t="shared" si="997"/>
        <v>0</v>
      </c>
      <c r="BA157" s="57"/>
      <c r="BB157" s="64">
        <f t="shared" si="897"/>
        <v>395</v>
      </c>
      <c r="BC157" s="64">
        <f t="shared" si="898"/>
        <v>13825</v>
      </c>
      <c r="BD157" s="4"/>
      <c r="BE157" s="4"/>
      <c r="BF157" s="4">
        <f t="shared" si="865"/>
        <v>0</v>
      </c>
      <c r="BG157" s="236">
        <f t="shared" si="899"/>
        <v>0</v>
      </c>
      <c r="BH157" s="239">
        <f t="shared" si="900"/>
        <v>0</v>
      </c>
      <c r="BI157" s="4"/>
      <c r="BJ157" s="4">
        <f t="shared" si="866"/>
        <v>0</v>
      </c>
      <c r="BK157" s="236">
        <f t="shared" si="901"/>
        <v>25</v>
      </c>
      <c r="BL157" s="239">
        <f t="shared" si="902"/>
        <v>875</v>
      </c>
      <c r="BM157" s="4"/>
      <c r="BN157" s="4">
        <f t="shared" si="867"/>
        <v>0</v>
      </c>
      <c r="BO157" s="240">
        <f t="shared" si="868"/>
        <v>53.25</v>
      </c>
      <c r="BP157" s="240">
        <f t="shared" si="869"/>
        <v>1863.75</v>
      </c>
      <c r="BQ157" s="4"/>
      <c r="BR157" s="4">
        <f t="shared" si="903"/>
        <v>0</v>
      </c>
      <c r="BS157" s="236">
        <f t="shared" si="904"/>
        <v>19.5</v>
      </c>
      <c r="BT157" s="239">
        <f t="shared" si="905"/>
        <v>682.5</v>
      </c>
      <c r="BU157" s="4"/>
      <c r="BV157" s="4">
        <f t="shared" si="906"/>
        <v>0</v>
      </c>
      <c r="BW157" s="236">
        <f t="shared" si="907"/>
        <v>0</v>
      </c>
      <c r="BX157" s="239">
        <f t="shared" si="908"/>
        <v>0</v>
      </c>
      <c r="BY157" s="4"/>
      <c r="BZ157" s="4">
        <f t="shared" si="909"/>
        <v>0</v>
      </c>
      <c r="CA157" s="236">
        <f t="shared" si="910"/>
        <v>0</v>
      </c>
      <c r="CB157" s="239">
        <f t="shared" si="911"/>
        <v>0</v>
      </c>
      <c r="CC157" s="4"/>
      <c r="CD157" s="4">
        <f t="shared" si="912"/>
        <v>0</v>
      </c>
      <c r="CE157" s="236">
        <f t="shared" si="870"/>
        <v>17.5</v>
      </c>
      <c r="CF157" s="239">
        <f t="shared" si="913"/>
        <v>612.5</v>
      </c>
      <c r="CG157" s="4"/>
      <c r="CH157" s="4">
        <f t="shared" si="914"/>
        <v>0</v>
      </c>
      <c r="CI157" s="236">
        <f t="shared" si="915"/>
        <v>128.25</v>
      </c>
      <c r="CJ157" s="239">
        <f t="shared" si="916"/>
        <v>4488.75</v>
      </c>
      <c r="CK157" s="4"/>
      <c r="CL157" s="4">
        <f t="shared" si="917"/>
        <v>0</v>
      </c>
      <c r="CM157" s="236">
        <f t="shared" si="918"/>
        <v>81.25</v>
      </c>
      <c r="CN157" s="239">
        <f t="shared" si="919"/>
        <v>2843.75</v>
      </c>
      <c r="CO157" s="4"/>
      <c r="CP157" s="4">
        <f t="shared" si="920"/>
        <v>0</v>
      </c>
      <c r="CQ157" s="236">
        <f t="shared" si="921"/>
        <v>60.5</v>
      </c>
      <c r="CR157" s="239">
        <f t="shared" si="922"/>
        <v>2117.5</v>
      </c>
      <c r="CS157" s="4"/>
      <c r="CT157" s="4">
        <f t="shared" si="923"/>
        <v>0</v>
      </c>
      <c r="CU157" s="236">
        <f t="shared" si="924"/>
        <v>9.75</v>
      </c>
      <c r="CV157" s="239">
        <f t="shared" si="925"/>
        <v>341.25</v>
      </c>
      <c r="CW157" s="4"/>
      <c r="CX157" s="4"/>
      <c r="CY157" s="4"/>
      <c r="CZ157" s="4"/>
      <c r="DA157" s="4">
        <f t="shared" si="871"/>
        <v>0</v>
      </c>
      <c r="DB157" s="4">
        <f t="shared" si="872"/>
        <v>0</v>
      </c>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row>
    <row r="158" spans="1:196" s="5" customFormat="1">
      <c r="A158" s="60"/>
      <c r="B158" s="60"/>
      <c r="C158" s="60" t="s">
        <v>10</v>
      </c>
      <c r="D158" s="60">
        <v>35</v>
      </c>
      <c r="E158" s="6"/>
      <c r="F158" s="67">
        <f t="shared" si="873"/>
        <v>0</v>
      </c>
      <c r="G158" s="6"/>
      <c r="H158" s="67">
        <f t="shared" si="976"/>
        <v>0</v>
      </c>
      <c r="I158" s="6"/>
      <c r="J158" s="67">
        <f t="shared" ref="J158" si="1011">SUM(I158*$D158)</f>
        <v>0</v>
      </c>
      <c r="K158" s="6"/>
      <c r="L158" s="67">
        <f t="shared" si="978"/>
        <v>0</v>
      </c>
      <c r="M158" s="6"/>
      <c r="N158" s="67">
        <f t="shared" si="979"/>
        <v>0</v>
      </c>
      <c r="O158" s="6"/>
      <c r="P158" s="67">
        <f t="shared" si="878"/>
        <v>0</v>
      </c>
      <c r="Q158" s="6"/>
      <c r="R158" s="67">
        <f t="shared" si="980"/>
        <v>0</v>
      </c>
      <c r="S158" s="6"/>
      <c r="T158" s="67">
        <f t="shared" si="981"/>
        <v>0</v>
      </c>
      <c r="U158" s="6"/>
      <c r="V158" s="67">
        <f t="shared" si="982"/>
        <v>0</v>
      </c>
      <c r="W158" s="6"/>
      <c r="X158" s="67">
        <f t="shared" si="983"/>
        <v>0</v>
      </c>
      <c r="Y158" s="6"/>
      <c r="Z158" s="67">
        <f t="shared" si="984"/>
        <v>0</v>
      </c>
      <c r="AA158" s="6"/>
      <c r="AB158" s="67">
        <f t="shared" si="985"/>
        <v>0</v>
      </c>
      <c r="AC158" s="62"/>
      <c r="AD158" s="67">
        <f t="shared" si="986"/>
        <v>0</v>
      </c>
      <c r="AE158" s="62"/>
      <c r="AF158" s="67">
        <f t="shared" si="987"/>
        <v>0</v>
      </c>
      <c r="AG158" s="62"/>
      <c r="AH158" s="67">
        <f t="shared" si="988"/>
        <v>0</v>
      </c>
      <c r="AI158" s="62"/>
      <c r="AJ158" s="67">
        <f t="shared" si="989"/>
        <v>0</v>
      </c>
      <c r="AK158" s="62"/>
      <c r="AL158" s="67">
        <f t="shared" si="990"/>
        <v>0</v>
      </c>
      <c r="AM158" s="62"/>
      <c r="AN158" s="67">
        <f t="shared" si="991"/>
        <v>0</v>
      </c>
      <c r="AO158" s="62"/>
      <c r="AP158" s="67">
        <f t="shared" si="992"/>
        <v>0</v>
      </c>
      <c r="AQ158" s="62"/>
      <c r="AR158" s="67">
        <f t="shared" si="993"/>
        <v>0</v>
      </c>
      <c r="AS158" s="62"/>
      <c r="AT158" s="67">
        <f t="shared" si="994"/>
        <v>0</v>
      </c>
      <c r="AU158" s="62"/>
      <c r="AV158" s="67">
        <f t="shared" si="995"/>
        <v>0</v>
      </c>
      <c r="AW158" s="62"/>
      <c r="AX158" s="67">
        <f t="shared" si="996"/>
        <v>0</v>
      </c>
      <c r="AY158" s="62"/>
      <c r="AZ158" s="67">
        <f t="shared" si="997"/>
        <v>0</v>
      </c>
      <c r="BA158" s="57"/>
      <c r="BB158" s="64">
        <f t="shared" si="897"/>
        <v>0</v>
      </c>
      <c r="BC158" s="64">
        <f t="shared" si="898"/>
        <v>0</v>
      </c>
      <c r="BD158" s="4"/>
      <c r="BE158" s="4"/>
      <c r="BF158" s="4">
        <f t="shared" si="865"/>
        <v>0</v>
      </c>
      <c r="BG158" s="236">
        <f t="shared" si="899"/>
        <v>0</v>
      </c>
      <c r="BH158" s="239">
        <f t="shared" si="900"/>
        <v>0</v>
      </c>
      <c r="BI158" s="4"/>
      <c r="BJ158" s="4">
        <f t="shared" si="866"/>
        <v>0</v>
      </c>
      <c r="BK158" s="236">
        <f t="shared" si="901"/>
        <v>0</v>
      </c>
      <c r="BL158" s="239">
        <f t="shared" si="902"/>
        <v>0</v>
      </c>
      <c r="BM158" s="4"/>
      <c r="BN158" s="4">
        <f t="shared" si="867"/>
        <v>0</v>
      </c>
      <c r="BO158" s="240">
        <f t="shared" si="868"/>
        <v>0</v>
      </c>
      <c r="BP158" s="240">
        <f t="shared" si="869"/>
        <v>0</v>
      </c>
      <c r="BQ158" s="4"/>
      <c r="BR158" s="4">
        <f t="shared" si="903"/>
        <v>0</v>
      </c>
      <c r="BS158" s="236">
        <f t="shared" si="904"/>
        <v>0</v>
      </c>
      <c r="BT158" s="239">
        <f t="shared" si="905"/>
        <v>0</v>
      </c>
      <c r="BU158" s="4"/>
      <c r="BV158" s="4">
        <f t="shared" si="906"/>
        <v>0</v>
      </c>
      <c r="BW158" s="236">
        <f t="shared" si="907"/>
        <v>0</v>
      </c>
      <c r="BX158" s="239">
        <f t="shared" si="908"/>
        <v>0</v>
      </c>
      <c r="BY158" s="4"/>
      <c r="BZ158" s="4">
        <f t="shared" si="909"/>
        <v>0</v>
      </c>
      <c r="CA158" s="236">
        <f t="shared" si="910"/>
        <v>0</v>
      </c>
      <c r="CB158" s="239">
        <f t="shared" si="911"/>
        <v>0</v>
      </c>
      <c r="CC158" s="4"/>
      <c r="CD158" s="4">
        <f t="shared" si="912"/>
        <v>0</v>
      </c>
      <c r="CE158" s="236">
        <f t="shared" si="870"/>
        <v>0</v>
      </c>
      <c r="CF158" s="239">
        <f t="shared" si="913"/>
        <v>0</v>
      </c>
      <c r="CG158" s="4"/>
      <c r="CH158" s="4">
        <f t="shared" si="914"/>
        <v>0</v>
      </c>
      <c r="CI158" s="236">
        <f t="shared" si="915"/>
        <v>0</v>
      </c>
      <c r="CJ158" s="239">
        <f t="shared" si="916"/>
        <v>0</v>
      </c>
      <c r="CK158" s="4"/>
      <c r="CL158" s="4">
        <f t="shared" si="917"/>
        <v>0</v>
      </c>
      <c r="CM158" s="236">
        <f t="shared" si="918"/>
        <v>0</v>
      </c>
      <c r="CN158" s="239">
        <f t="shared" si="919"/>
        <v>0</v>
      </c>
      <c r="CO158" s="4"/>
      <c r="CP158" s="4">
        <f t="shared" si="920"/>
        <v>0</v>
      </c>
      <c r="CQ158" s="236">
        <f t="shared" si="921"/>
        <v>0</v>
      </c>
      <c r="CR158" s="239">
        <f t="shared" si="922"/>
        <v>0</v>
      </c>
      <c r="CS158" s="4"/>
      <c r="CT158" s="4">
        <f t="shared" si="923"/>
        <v>0</v>
      </c>
      <c r="CU158" s="236">
        <f t="shared" si="924"/>
        <v>0</v>
      </c>
      <c r="CV158" s="239">
        <f t="shared" si="925"/>
        <v>0</v>
      </c>
      <c r="CW158" s="4"/>
      <c r="CX158" s="4"/>
      <c r="CY158" s="4"/>
      <c r="CZ158" s="4"/>
      <c r="DA158" s="4">
        <f t="shared" si="871"/>
        <v>0</v>
      </c>
      <c r="DB158" s="4">
        <f t="shared" si="872"/>
        <v>0</v>
      </c>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row>
    <row r="159" spans="1:196" s="5" customFormat="1">
      <c r="A159" s="60"/>
      <c r="B159" s="60"/>
      <c r="C159" s="60" t="s">
        <v>10</v>
      </c>
      <c r="D159" s="60">
        <v>35</v>
      </c>
      <c r="E159" s="6"/>
      <c r="F159" s="67">
        <f t="shared" si="873"/>
        <v>0</v>
      </c>
      <c r="G159" s="6"/>
      <c r="H159" s="67">
        <f t="shared" si="976"/>
        <v>0</v>
      </c>
      <c r="I159" s="6"/>
      <c r="J159" s="67">
        <f t="shared" ref="J159" si="1012">SUM(I159*$D159)</f>
        <v>0</v>
      </c>
      <c r="K159" s="6"/>
      <c r="L159" s="67">
        <f t="shared" si="978"/>
        <v>0</v>
      </c>
      <c r="M159" s="6"/>
      <c r="N159" s="67">
        <f t="shared" si="979"/>
        <v>0</v>
      </c>
      <c r="O159" s="6"/>
      <c r="P159" s="67">
        <f t="shared" si="878"/>
        <v>0</v>
      </c>
      <c r="Q159" s="6"/>
      <c r="R159" s="67">
        <f t="shared" si="980"/>
        <v>0</v>
      </c>
      <c r="S159" s="6"/>
      <c r="T159" s="67">
        <f t="shared" si="981"/>
        <v>0</v>
      </c>
      <c r="U159" s="6"/>
      <c r="V159" s="67">
        <f t="shared" si="982"/>
        <v>0</v>
      </c>
      <c r="W159" s="6"/>
      <c r="X159" s="67">
        <f t="shared" si="983"/>
        <v>0</v>
      </c>
      <c r="Y159" s="6"/>
      <c r="Z159" s="67">
        <f t="shared" si="984"/>
        <v>0</v>
      </c>
      <c r="AA159" s="6"/>
      <c r="AB159" s="67">
        <f t="shared" si="985"/>
        <v>0</v>
      </c>
      <c r="AC159" s="62"/>
      <c r="AD159" s="67">
        <f t="shared" si="986"/>
        <v>0</v>
      </c>
      <c r="AE159" s="62"/>
      <c r="AF159" s="67">
        <f t="shared" si="987"/>
        <v>0</v>
      </c>
      <c r="AG159" s="62"/>
      <c r="AH159" s="67">
        <f t="shared" si="988"/>
        <v>0</v>
      </c>
      <c r="AI159" s="62"/>
      <c r="AJ159" s="67">
        <f t="shared" si="989"/>
        <v>0</v>
      </c>
      <c r="AK159" s="62"/>
      <c r="AL159" s="67">
        <f t="shared" si="990"/>
        <v>0</v>
      </c>
      <c r="AM159" s="62"/>
      <c r="AN159" s="67">
        <f t="shared" si="991"/>
        <v>0</v>
      </c>
      <c r="AO159" s="62"/>
      <c r="AP159" s="67">
        <f t="shared" si="992"/>
        <v>0</v>
      </c>
      <c r="AQ159" s="62"/>
      <c r="AR159" s="67">
        <f t="shared" si="993"/>
        <v>0</v>
      </c>
      <c r="AS159" s="62"/>
      <c r="AT159" s="67">
        <f t="shared" si="994"/>
        <v>0</v>
      </c>
      <c r="AU159" s="62"/>
      <c r="AV159" s="67">
        <f t="shared" si="995"/>
        <v>0</v>
      </c>
      <c r="AW159" s="62"/>
      <c r="AX159" s="67">
        <f t="shared" si="996"/>
        <v>0</v>
      </c>
      <c r="AY159" s="62"/>
      <c r="AZ159" s="67">
        <f t="shared" si="997"/>
        <v>0</v>
      </c>
      <c r="BA159" s="57"/>
      <c r="BB159" s="64">
        <f t="shared" si="897"/>
        <v>0</v>
      </c>
      <c r="BC159" s="64">
        <f t="shared" si="898"/>
        <v>0</v>
      </c>
      <c r="BD159" s="4"/>
      <c r="BE159" s="4"/>
      <c r="BF159" s="4">
        <f t="shared" si="865"/>
        <v>0</v>
      </c>
      <c r="BG159" s="236">
        <f t="shared" si="899"/>
        <v>0</v>
      </c>
      <c r="BH159" s="239">
        <f t="shared" si="900"/>
        <v>0</v>
      </c>
      <c r="BI159" s="4"/>
      <c r="BJ159" s="4">
        <f t="shared" si="866"/>
        <v>0</v>
      </c>
      <c r="BK159" s="236">
        <f t="shared" si="901"/>
        <v>0</v>
      </c>
      <c r="BL159" s="239">
        <f t="shared" si="902"/>
        <v>0</v>
      </c>
      <c r="BM159" s="4"/>
      <c r="BN159" s="4">
        <f t="shared" si="867"/>
        <v>0</v>
      </c>
      <c r="BO159" s="240">
        <f t="shared" si="868"/>
        <v>0</v>
      </c>
      <c r="BP159" s="240">
        <f t="shared" si="869"/>
        <v>0</v>
      </c>
      <c r="BQ159" s="4"/>
      <c r="BR159" s="4">
        <f t="shared" si="903"/>
        <v>0</v>
      </c>
      <c r="BS159" s="236">
        <f t="shared" si="904"/>
        <v>0</v>
      </c>
      <c r="BT159" s="239">
        <f t="shared" si="905"/>
        <v>0</v>
      </c>
      <c r="BU159" s="4"/>
      <c r="BV159" s="4">
        <f t="shared" si="906"/>
        <v>0</v>
      </c>
      <c r="BW159" s="236">
        <f t="shared" si="907"/>
        <v>0</v>
      </c>
      <c r="BX159" s="239">
        <f t="shared" si="908"/>
        <v>0</v>
      </c>
      <c r="BY159" s="4"/>
      <c r="BZ159" s="4">
        <f t="shared" si="909"/>
        <v>0</v>
      </c>
      <c r="CA159" s="236">
        <f t="shared" si="910"/>
        <v>0</v>
      </c>
      <c r="CB159" s="239">
        <f t="shared" si="911"/>
        <v>0</v>
      </c>
      <c r="CC159" s="4"/>
      <c r="CD159" s="4">
        <f t="shared" si="912"/>
        <v>0</v>
      </c>
      <c r="CE159" s="236">
        <f t="shared" si="870"/>
        <v>0</v>
      </c>
      <c r="CF159" s="239">
        <f t="shared" si="913"/>
        <v>0</v>
      </c>
      <c r="CG159" s="4"/>
      <c r="CH159" s="4">
        <f t="shared" si="914"/>
        <v>0</v>
      </c>
      <c r="CI159" s="236">
        <f t="shared" si="915"/>
        <v>0</v>
      </c>
      <c r="CJ159" s="239">
        <f t="shared" si="916"/>
        <v>0</v>
      </c>
      <c r="CK159" s="4"/>
      <c r="CL159" s="4">
        <f t="shared" si="917"/>
        <v>0</v>
      </c>
      <c r="CM159" s="236">
        <f t="shared" si="918"/>
        <v>0</v>
      </c>
      <c r="CN159" s="239">
        <f t="shared" si="919"/>
        <v>0</v>
      </c>
      <c r="CO159" s="4"/>
      <c r="CP159" s="4">
        <f t="shared" si="920"/>
        <v>0</v>
      </c>
      <c r="CQ159" s="236">
        <f t="shared" si="921"/>
        <v>0</v>
      </c>
      <c r="CR159" s="239">
        <f t="shared" si="922"/>
        <v>0</v>
      </c>
      <c r="CS159" s="4"/>
      <c r="CT159" s="4">
        <f t="shared" si="923"/>
        <v>0</v>
      </c>
      <c r="CU159" s="236">
        <f t="shared" si="924"/>
        <v>0</v>
      </c>
      <c r="CV159" s="239">
        <f t="shared" si="925"/>
        <v>0</v>
      </c>
      <c r="CW159" s="4"/>
      <c r="CX159" s="4"/>
      <c r="CY159" s="4"/>
      <c r="CZ159" s="4"/>
      <c r="DA159" s="4">
        <f t="shared" si="871"/>
        <v>0</v>
      </c>
      <c r="DB159" s="4">
        <f t="shared" si="872"/>
        <v>0</v>
      </c>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row>
    <row r="160" spans="1:196" s="5" customFormat="1">
      <c r="A160" s="19"/>
      <c r="B160" s="19"/>
      <c r="C160" s="19"/>
      <c r="D160" s="19"/>
      <c r="E160" s="19"/>
      <c r="F160" s="19"/>
      <c r="G160" s="19"/>
      <c r="H160" s="19"/>
      <c r="I160" s="19"/>
      <c r="J160" s="19"/>
      <c r="K160" s="58"/>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58"/>
      <c r="AJ160" s="19"/>
      <c r="AK160" s="19"/>
      <c r="AL160" s="19"/>
      <c r="AM160" s="19"/>
      <c r="AN160" s="19"/>
      <c r="AO160" s="19"/>
      <c r="AP160" s="19"/>
      <c r="AQ160" s="19"/>
      <c r="AR160" s="19"/>
      <c r="AS160" s="19"/>
      <c r="AT160" s="19"/>
      <c r="AU160" s="19"/>
      <c r="AV160" s="19"/>
      <c r="AW160" s="19"/>
      <c r="AX160" s="19"/>
      <c r="AY160" s="19"/>
      <c r="AZ160" s="19"/>
      <c r="BA160" s="19"/>
      <c r="BB160" s="17"/>
      <c r="BC160" s="17"/>
      <c r="BD160" s="4"/>
      <c r="BE160" s="4"/>
      <c r="BF160" s="4">
        <f t="shared" si="865"/>
        <v>0</v>
      </c>
      <c r="BG160" s="236">
        <f t="shared" si="899"/>
        <v>0</v>
      </c>
      <c r="BH160" s="239">
        <f t="shared" si="900"/>
        <v>0</v>
      </c>
      <c r="BI160" s="4"/>
      <c r="BJ160" s="4">
        <f t="shared" si="866"/>
        <v>0</v>
      </c>
      <c r="BK160" s="236">
        <f t="shared" si="901"/>
        <v>0</v>
      </c>
      <c r="BL160" s="239">
        <f t="shared" si="902"/>
        <v>0</v>
      </c>
      <c r="BM160" s="4"/>
      <c r="BN160" s="4">
        <f t="shared" si="867"/>
        <v>0</v>
      </c>
      <c r="BO160" s="240">
        <f t="shared" si="868"/>
        <v>0</v>
      </c>
      <c r="BP160" s="240">
        <f t="shared" si="869"/>
        <v>0</v>
      </c>
      <c r="BQ160" s="4"/>
      <c r="BR160" s="4">
        <f t="shared" si="903"/>
        <v>0</v>
      </c>
      <c r="BS160" s="236">
        <f t="shared" si="904"/>
        <v>0</v>
      </c>
      <c r="BT160" s="239">
        <f t="shared" si="905"/>
        <v>0</v>
      </c>
      <c r="BU160" s="4"/>
      <c r="BV160" s="4">
        <f t="shared" si="906"/>
        <v>0</v>
      </c>
      <c r="BW160" s="236">
        <f t="shared" si="907"/>
        <v>0</v>
      </c>
      <c r="BX160" s="239">
        <f t="shared" si="908"/>
        <v>0</v>
      </c>
      <c r="BY160" s="4"/>
      <c r="BZ160" s="4">
        <f t="shared" si="909"/>
        <v>0</v>
      </c>
      <c r="CA160" s="236">
        <f t="shared" si="910"/>
        <v>0</v>
      </c>
      <c r="CB160" s="239">
        <f t="shared" si="911"/>
        <v>0</v>
      </c>
      <c r="CC160" s="4"/>
      <c r="CD160" s="4">
        <f t="shared" si="912"/>
        <v>0</v>
      </c>
      <c r="CE160" s="236">
        <f t="shared" si="870"/>
        <v>0</v>
      </c>
      <c r="CF160" s="239">
        <f t="shared" si="913"/>
        <v>0</v>
      </c>
      <c r="CG160" s="4"/>
      <c r="CH160" s="4">
        <f t="shared" si="914"/>
        <v>0</v>
      </c>
      <c r="CI160" s="236">
        <f t="shared" si="915"/>
        <v>0</v>
      </c>
      <c r="CJ160" s="239">
        <f t="shared" si="916"/>
        <v>0</v>
      </c>
      <c r="CK160" s="4"/>
      <c r="CL160" s="4">
        <f t="shared" si="917"/>
        <v>0</v>
      </c>
      <c r="CM160" s="236">
        <f t="shared" si="918"/>
        <v>0</v>
      </c>
      <c r="CN160" s="239">
        <f t="shared" si="919"/>
        <v>0</v>
      </c>
      <c r="CO160" s="4"/>
      <c r="CP160" s="4">
        <f t="shared" si="920"/>
        <v>0</v>
      </c>
      <c r="CQ160" s="236">
        <f t="shared" si="921"/>
        <v>0</v>
      </c>
      <c r="CR160" s="239">
        <f t="shared" si="922"/>
        <v>0</v>
      </c>
      <c r="CS160" s="4"/>
      <c r="CT160" s="4">
        <f t="shared" si="923"/>
        <v>0</v>
      </c>
      <c r="CU160" s="236">
        <f t="shared" si="924"/>
        <v>0</v>
      </c>
      <c r="CV160" s="239">
        <f t="shared" si="925"/>
        <v>0</v>
      </c>
      <c r="CW160" s="4"/>
      <c r="CX160" s="4"/>
      <c r="CY160" s="4"/>
      <c r="CZ160" s="4"/>
      <c r="DA160" s="4">
        <f t="shared" si="871"/>
        <v>0</v>
      </c>
      <c r="DB160" s="4">
        <f t="shared" si="872"/>
        <v>0</v>
      </c>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row>
    <row r="161" spans="1:196" s="5" customForma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59"/>
      <c r="AD161" s="19"/>
      <c r="AE161" s="59"/>
      <c r="AF161" s="19"/>
      <c r="AG161" s="59"/>
      <c r="AH161" s="19"/>
      <c r="AI161" s="59"/>
      <c r="AJ161" s="19"/>
      <c r="AK161" s="59"/>
      <c r="AL161" s="19"/>
      <c r="AM161" s="59"/>
      <c r="AN161" s="19"/>
      <c r="AO161" s="59"/>
      <c r="AP161" s="19"/>
      <c r="AQ161" s="59"/>
      <c r="AR161" s="19"/>
      <c r="AS161" s="59"/>
      <c r="AT161" s="19"/>
      <c r="AU161" s="59"/>
      <c r="AV161" s="19"/>
      <c r="AW161" s="59"/>
      <c r="AX161" s="19"/>
      <c r="AY161" s="59"/>
      <c r="AZ161" s="19"/>
      <c r="BA161" s="19"/>
      <c r="BB161" s="17"/>
      <c r="BC161" s="17"/>
      <c r="BD161" s="66"/>
      <c r="BE161" s="4"/>
      <c r="BF161" s="4">
        <f t="shared" si="865"/>
        <v>0</v>
      </c>
      <c r="BG161" s="236">
        <f t="shared" si="899"/>
        <v>0</v>
      </c>
      <c r="BH161" s="239">
        <f t="shared" si="900"/>
        <v>0</v>
      </c>
      <c r="BI161" s="4"/>
      <c r="BJ161" s="4">
        <f t="shared" si="866"/>
        <v>0</v>
      </c>
      <c r="BK161" s="236">
        <f t="shared" si="901"/>
        <v>0</v>
      </c>
      <c r="BL161" s="239">
        <f t="shared" si="902"/>
        <v>0</v>
      </c>
      <c r="BM161" s="4"/>
      <c r="BN161" s="4">
        <f t="shared" si="867"/>
        <v>0</v>
      </c>
      <c r="BO161" s="240">
        <f t="shared" si="868"/>
        <v>0</v>
      </c>
      <c r="BP161" s="240">
        <f t="shared" si="869"/>
        <v>0</v>
      </c>
      <c r="BQ161" s="4"/>
      <c r="BR161" s="4">
        <f t="shared" si="903"/>
        <v>0</v>
      </c>
      <c r="BS161" s="236">
        <f t="shared" si="904"/>
        <v>0</v>
      </c>
      <c r="BT161" s="239">
        <f t="shared" si="905"/>
        <v>0</v>
      </c>
      <c r="BU161" s="4"/>
      <c r="BV161" s="4">
        <f t="shared" si="906"/>
        <v>0</v>
      </c>
      <c r="BW161" s="236">
        <f t="shared" si="907"/>
        <v>0</v>
      </c>
      <c r="BX161" s="239">
        <f t="shared" si="908"/>
        <v>0</v>
      </c>
      <c r="BY161" s="4"/>
      <c r="BZ161" s="4">
        <f t="shared" si="909"/>
        <v>0</v>
      </c>
      <c r="CA161" s="236">
        <f t="shared" si="910"/>
        <v>0</v>
      </c>
      <c r="CB161" s="239">
        <f t="shared" si="911"/>
        <v>0</v>
      </c>
      <c r="CC161" s="4"/>
      <c r="CD161" s="4">
        <f t="shared" si="912"/>
        <v>0</v>
      </c>
      <c r="CE161" s="236">
        <f t="shared" si="870"/>
        <v>0</v>
      </c>
      <c r="CF161" s="239">
        <f t="shared" si="913"/>
        <v>0</v>
      </c>
      <c r="CG161" s="4"/>
      <c r="CH161" s="4">
        <f t="shared" si="914"/>
        <v>0</v>
      </c>
      <c r="CI161" s="236">
        <f t="shared" si="915"/>
        <v>0</v>
      </c>
      <c r="CJ161" s="239">
        <f t="shared" si="916"/>
        <v>0</v>
      </c>
      <c r="CK161" s="4"/>
      <c r="CL161" s="4">
        <f t="shared" si="917"/>
        <v>0</v>
      </c>
      <c r="CM161" s="236">
        <f t="shared" si="918"/>
        <v>0</v>
      </c>
      <c r="CN161" s="239">
        <f t="shared" si="919"/>
        <v>0</v>
      </c>
      <c r="CO161" s="4"/>
      <c r="CP161" s="4">
        <f t="shared" si="920"/>
        <v>0</v>
      </c>
      <c r="CQ161" s="236">
        <f t="shared" si="921"/>
        <v>0</v>
      </c>
      <c r="CR161" s="239">
        <f t="shared" si="922"/>
        <v>0</v>
      </c>
      <c r="CS161" s="4"/>
      <c r="CT161" s="4">
        <f t="shared" si="923"/>
        <v>0</v>
      </c>
      <c r="CU161" s="236">
        <f t="shared" si="924"/>
        <v>0</v>
      </c>
      <c r="CV161" s="239">
        <f t="shared" si="925"/>
        <v>0</v>
      </c>
      <c r="CW161" s="4"/>
      <c r="CX161" s="4"/>
      <c r="CY161" s="4"/>
      <c r="CZ161" s="4"/>
      <c r="DA161" s="4">
        <f t="shared" si="871"/>
        <v>0</v>
      </c>
      <c r="DB161" s="4">
        <f t="shared" si="872"/>
        <v>0</v>
      </c>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row>
    <row r="162" spans="1:196" s="14" customFormat="1" ht="48">
      <c r="A162" s="68"/>
      <c r="B162" s="68" t="s">
        <v>80</v>
      </c>
      <c r="C162" s="68"/>
      <c r="D162" s="68"/>
      <c r="E162" s="68">
        <f>SUM(E126:E159)</f>
        <v>63.25</v>
      </c>
      <c r="F162" s="153">
        <f t="shared" ref="F162:AZ162" si="1013">SUM(F126:F159)</f>
        <v>8064.25</v>
      </c>
      <c r="G162" s="68">
        <f t="shared" si="1013"/>
        <v>109.5</v>
      </c>
      <c r="H162" s="153">
        <f t="shared" si="1013"/>
        <v>11242.25</v>
      </c>
      <c r="I162" s="68">
        <f t="shared" si="1013"/>
        <v>75.75</v>
      </c>
      <c r="J162" s="153">
        <f t="shared" si="1013"/>
        <v>4729.75</v>
      </c>
      <c r="K162" s="68">
        <f t="shared" si="1013"/>
        <v>48.5</v>
      </c>
      <c r="L162" s="153">
        <f t="shared" si="1013"/>
        <v>3252.5</v>
      </c>
      <c r="M162" s="68">
        <f t="shared" si="1013"/>
        <v>22</v>
      </c>
      <c r="N162" s="153">
        <f t="shared" si="1013"/>
        <v>2728</v>
      </c>
      <c r="O162" s="68">
        <f t="shared" si="1013"/>
        <v>11.5</v>
      </c>
      <c r="P162" s="153">
        <f t="shared" si="1013"/>
        <v>1434</v>
      </c>
      <c r="Q162" s="68">
        <f t="shared" si="1013"/>
        <v>124.5</v>
      </c>
      <c r="R162" s="68">
        <f t="shared" si="1013"/>
        <v>13217</v>
      </c>
      <c r="S162" s="68">
        <f>SUM(S126:S159)</f>
        <v>347.5</v>
      </c>
      <c r="T162" s="153">
        <f t="shared" si="1013"/>
        <v>27133.25</v>
      </c>
      <c r="U162" s="68">
        <f t="shared" si="1013"/>
        <v>161.25</v>
      </c>
      <c r="V162" s="153">
        <f t="shared" si="1013"/>
        <v>11343.75</v>
      </c>
      <c r="W162" s="68">
        <f t="shared" si="1013"/>
        <v>114.25</v>
      </c>
      <c r="X162" s="153">
        <f t="shared" si="1013"/>
        <v>8460</v>
      </c>
      <c r="Y162" s="68">
        <f t="shared" si="1013"/>
        <v>89.75</v>
      </c>
      <c r="Z162" s="153">
        <f t="shared" si="1013"/>
        <v>9759.75</v>
      </c>
      <c r="AA162" s="68">
        <f t="shared" si="1013"/>
        <v>0</v>
      </c>
      <c r="AB162" s="68">
        <f t="shared" si="1013"/>
        <v>0</v>
      </c>
      <c r="AC162" s="68">
        <f t="shared" si="1013"/>
        <v>0</v>
      </c>
      <c r="AD162" s="68">
        <f t="shared" si="1013"/>
        <v>0</v>
      </c>
      <c r="AE162" s="68">
        <f t="shared" si="1013"/>
        <v>0</v>
      </c>
      <c r="AF162" s="68">
        <f t="shared" si="1013"/>
        <v>0</v>
      </c>
      <c r="AG162" s="68">
        <f t="shared" si="1013"/>
        <v>0</v>
      </c>
      <c r="AH162" s="68">
        <f t="shared" si="1013"/>
        <v>0</v>
      </c>
      <c r="AI162" s="68">
        <f t="shared" si="1013"/>
        <v>0</v>
      </c>
      <c r="AJ162" s="68">
        <f t="shared" si="1013"/>
        <v>0</v>
      </c>
      <c r="AK162" s="68">
        <f t="shared" si="1013"/>
        <v>0</v>
      </c>
      <c r="AL162" s="68">
        <f t="shared" si="1013"/>
        <v>0</v>
      </c>
      <c r="AM162" s="68">
        <f t="shared" si="1013"/>
        <v>0</v>
      </c>
      <c r="AN162" s="68">
        <f t="shared" si="1013"/>
        <v>0</v>
      </c>
      <c r="AO162" s="68">
        <f t="shared" si="1013"/>
        <v>0</v>
      </c>
      <c r="AP162" s="68">
        <f t="shared" si="1013"/>
        <v>0</v>
      </c>
      <c r="AQ162" s="68">
        <f t="shared" si="1013"/>
        <v>0</v>
      </c>
      <c r="AR162" s="68">
        <f t="shared" si="1013"/>
        <v>0</v>
      </c>
      <c r="AS162" s="68">
        <f t="shared" si="1013"/>
        <v>0</v>
      </c>
      <c r="AT162" s="68">
        <f t="shared" si="1013"/>
        <v>0</v>
      </c>
      <c r="AU162" s="68">
        <f t="shared" si="1013"/>
        <v>0</v>
      </c>
      <c r="AV162" s="68">
        <f t="shared" si="1013"/>
        <v>0</v>
      </c>
      <c r="AW162" s="68">
        <f t="shared" si="1013"/>
        <v>0</v>
      </c>
      <c r="AX162" s="68">
        <f t="shared" si="1013"/>
        <v>0</v>
      </c>
      <c r="AY162" s="68">
        <f t="shared" si="1013"/>
        <v>0</v>
      </c>
      <c r="AZ162" s="68">
        <f t="shared" si="1013"/>
        <v>0</v>
      </c>
      <c r="BA162" s="68"/>
      <c r="BB162" s="69">
        <f>SUM(BB126:BB159)</f>
        <v>1167.75</v>
      </c>
      <c r="BC162" s="69">
        <f>SUM(BC126:BC159)</f>
        <v>101364.5</v>
      </c>
      <c r="BD162" s="70" t="s">
        <v>80</v>
      </c>
      <c r="BE162" s="153">
        <f>SUM(BE126:BE161)</f>
        <v>7.5</v>
      </c>
      <c r="BF162" s="153">
        <f t="shared" ref="BF162:CZ162" si="1014">SUM(BF126:BF161)</f>
        <v>1050</v>
      </c>
      <c r="BG162" s="153">
        <f>SUM(BG126:BG161)</f>
        <v>70.75</v>
      </c>
      <c r="BH162" s="153">
        <f>SUM(BH126:BH161)</f>
        <v>9114.25</v>
      </c>
      <c r="BI162" s="153">
        <f t="shared" si="1014"/>
        <v>6.5</v>
      </c>
      <c r="BJ162" s="153">
        <f t="shared" si="1014"/>
        <v>830</v>
      </c>
      <c r="BK162" s="153">
        <f>SUM(BK126:BK161)</f>
        <v>116</v>
      </c>
      <c r="BL162" s="153">
        <f>SUM(BL126:BL161)</f>
        <v>12072.25</v>
      </c>
      <c r="BM162" s="153">
        <f t="shared" si="1014"/>
        <v>8.5</v>
      </c>
      <c r="BN162" s="153">
        <f t="shared" si="1014"/>
        <v>1020</v>
      </c>
      <c r="BO162" s="153">
        <f>SUM(BO126:BO161)</f>
        <v>84.25</v>
      </c>
      <c r="BP162" s="153">
        <f>SUM(BP126:BP161)</f>
        <v>5749.75</v>
      </c>
      <c r="BQ162" s="153">
        <f t="shared" si="1014"/>
        <v>6.5</v>
      </c>
      <c r="BR162" s="153">
        <f t="shared" si="1014"/>
        <v>810</v>
      </c>
      <c r="BS162" s="153">
        <f>SUM(BS126:BS161)</f>
        <v>55</v>
      </c>
      <c r="BT162" s="153">
        <f>SUM(BT126:BT161)</f>
        <v>4062.5</v>
      </c>
      <c r="BU162" s="153">
        <f t="shared" si="1014"/>
        <v>13.75</v>
      </c>
      <c r="BV162" s="153">
        <f t="shared" si="1014"/>
        <v>1605</v>
      </c>
      <c r="BW162" s="153">
        <f>SUM(BW126:BW161)</f>
        <v>35.75</v>
      </c>
      <c r="BX162" s="153">
        <f>SUM(BX126:BX161)</f>
        <v>4333</v>
      </c>
      <c r="BY162" s="153">
        <f t="shared" si="1014"/>
        <v>18.25</v>
      </c>
      <c r="BZ162" s="153">
        <f t="shared" si="1014"/>
        <v>1985</v>
      </c>
      <c r="CA162" s="153">
        <f>SUM(CA126:CA161)</f>
        <v>29.75</v>
      </c>
      <c r="CB162" s="153">
        <f>SUM(CB126:CB161)</f>
        <v>3419</v>
      </c>
      <c r="CC162" s="153">
        <f t="shared" si="1014"/>
        <v>18.25</v>
      </c>
      <c r="CD162" s="153">
        <f t="shared" si="1014"/>
        <v>1945</v>
      </c>
      <c r="CE162" s="153">
        <f>SUM(CE126:CE161)</f>
        <v>142.75</v>
      </c>
      <c r="CF162" s="153">
        <f>SUM(CF126:CF161)</f>
        <v>15162</v>
      </c>
      <c r="CG162" s="153">
        <f t="shared" si="1014"/>
        <v>20.75</v>
      </c>
      <c r="CH162" s="153">
        <f t="shared" si="1014"/>
        <v>2575</v>
      </c>
      <c r="CI162" s="153">
        <f>SUM(CI126:CI161)</f>
        <v>368.25</v>
      </c>
      <c r="CJ162" s="153">
        <f>SUM(CJ126:CJ161)</f>
        <v>29708.25</v>
      </c>
      <c r="CK162" s="153">
        <f t="shared" si="1014"/>
        <v>18.25</v>
      </c>
      <c r="CL162" s="153">
        <f t="shared" si="1014"/>
        <v>2325</v>
      </c>
      <c r="CM162" s="153">
        <f>SUM(CM126:CM161)</f>
        <v>179.5</v>
      </c>
      <c r="CN162" s="153">
        <f>SUM(CN126:CN161)</f>
        <v>13668.75</v>
      </c>
      <c r="CO162" s="153">
        <f t="shared" si="1014"/>
        <v>18.75</v>
      </c>
      <c r="CP162" s="153">
        <f t="shared" si="1014"/>
        <v>2098.75</v>
      </c>
      <c r="CQ162" s="153">
        <f>SUM(CQ126:CQ161)</f>
        <v>133</v>
      </c>
      <c r="CR162" s="153">
        <f>SUM(CR126:CR161)</f>
        <v>10558.75</v>
      </c>
      <c r="CS162" s="153">
        <f t="shared" si="1014"/>
        <v>33.75</v>
      </c>
      <c r="CT162" s="153">
        <f t="shared" si="1014"/>
        <v>3748.75</v>
      </c>
      <c r="CU162" s="153">
        <f>SUM(CU126:CU161)</f>
        <v>123.5</v>
      </c>
      <c r="CV162" s="153">
        <f>SUM(CV126:CV161)</f>
        <v>13508.5</v>
      </c>
      <c r="CW162" s="153">
        <f t="shared" si="1014"/>
        <v>0</v>
      </c>
      <c r="CX162" s="153">
        <f t="shared" si="1014"/>
        <v>0</v>
      </c>
      <c r="CY162" s="153">
        <f t="shared" si="1014"/>
        <v>0</v>
      </c>
      <c r="CZ162" s="153">
        <f t="shared" si="1014"/>
        <v>0</v>
      </c>
      <c r="DA162" s="69">
        <f>SUM(DA126:DA159)</f>
        <v>170.75</v>
      </c>
      <c r="DB162" s="69">
        <f>SUM(DB126:DB159)</f>
        <v>19992.5</v>
      </c>
      <c r="DC162" s="70" t="s">
        <v>80</v>
      </c>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c r="GK162" s="18"/>
      <c r="GL162" s="18"/>
      <c r="GM162" s="18"/>
      <c r="GN162" s="18"/>
    </row>
    <row r="163" spans="1:196" ht="24">
      <c r="A163" s="68"/>
      <c r="B163" s="68" t="s">
        <v>81</v>
      </c>
      <c r="C163" s="68"/>
      <c r="D163" s="68"/>
      <c r="E163" s="273">
        <f>F162/E162</f>
        <v>127.49802371541502</v>
      </c>
      <c r="F163" s="273"/>
      <c r="G163" s="273">
        <f>H162/G162</f>
        <v>102.6689497716895</v>
      </c>
      <c r="H163" s="273"/>
      <c r="I163" s="273">
        <f>J162/I162</f>
        <v>62.438943894389439</v>
      </c>
      <c r="J163" s="273"/>
      <c r="K163" s="273">
        <f>L162/K162</f>
        <v>67.0618556701031</v>
      </c>
      <c r="L163" s="273"/>
      <c r="M163" s="273">
        <f>N162/M162</f>
        <v>124</v>
      </c>
      <c r="N163" s="273"/>
      <c r="O163" s="273">
        <f>P162/O162</f>
        <v>124.69565217391305</v>
      </c>
      <c r="P163" s="273"/>
      <c r="Q163" s="273">
        <f>R162/Q162</f>
        <v>106.16064257028113</v>
      </c>
      <c r="R163" s="273"/>
      <c r="S163" s="273">
        <f>T162/S162</f>
        <v>78.081294964028771</v>
      </c>
      <c r="T163" s="273"/>
      <c r="U163" s="273">
        <f>V162/U162</f>
        <v>70.348837209302332</v>
      </c>
      <c r="V163" s="273"/>
      <c r="W163" s="273">
        <f>X162/W162</f>
        <v>74.048140043763681</v>
      </c>
      <c r="X163" s="273"/>
      <c r="Y163" s="273">
        <f>Z162/Y162</f>
        <v>108.74373259052925</v>
      </c>
      <c r="Z163" s="273"/>
      <c r="AA163" s="273" t="e">
        <f>AB162/AA162</f>
        <v>#DIV/0!</v>
      </c>
      <c r="AB163" s="273"/>
      <c r="AC163" s="273" t="e">
        <f>AD162/AC162</f>
        <v>#DIV/0!</v>
      </c>
      <c r="AD163" s="273"/>
      <c r="AE163" s="273" t="e">
        <f>AF162/AE162</f>
        <v>#DIV/0!</v>
      </c>
      <c r="AF163" s="273"/>
      <c r="AG163" s="273" t="e">
        <f>AH162/AG162</f>
        <v>#DIV/0!</v>
      </c>
      <c r="AH163" s="273"/>
      <c r="AI163" s="273" t="e">
        <f>AJ162/AI162</f>
        <v>#DIV/0!</v>
      </c>
      <c r="AJ163" s="273"/>
      <c r="AK163" s="273" t="e">
        <f>AL162/AK162</f>
        <v>#DIV/0!</v>
      </c>
      <c r="AL163" s="273"/>
      <c r="AM163" s="273" t="e">
        <f>AN162/AM162</f>
        <v>#DIV/0!</v>
      </c>
      <c r="AN163" s="273"/>
      <c r="AO163" s="273" t="e">
        <f>AP162/AO162</f>
        <v>#DIV/0!</v>
      </c>
      <c r="AP163" s="273"/>
      <c r="AQ163" s="273" t="e">
        <f>AR162/AQ162</f>
        <v>#DIV/0!</v>
      </c>
      <c r="AR163" s="273"/>
      <c r="AS163" s="273" t="e">
        <f>AT162/AS162</f>
        <v>#DIV/0!</v>
      </c>
      <c r="AT163" s="273"/>
      <c r="AU163" s="273" t="e">
        <f>AV162/AU162</f>
        <v>#DIV/0!</v>
      </c>
      <c r="AV163" s="273"/>
      <c r="AW163" s="273" t="e">
        <f>AX162/AW162</f>
        <v>#DIV/0!</v>
      </c>
      <c r="AX163" s="273"/>
      <c r="AY163" s="273" t="e">
        <f>AZ162/AY162</f>
        <v>#DIV/0!</v>
      </c>
      <c r="AZ163" s="273"/>
      <c r="BA163" s="73"/>
      <c r="BB163" s="274">
        <f>BC162/BB162</f>
        <v>86.803254121173197</v>
      </c>
      <c r="BC163" s="274"/>
      <c r="BD163" s="71" t="s">
        <v>82</v>
      </c>
      <c r="BE163" s="273"/>
      <c r="BF163" s="273"/>
      <c r="BG163" s="234"/>
      <c r="BH163" s="234"/>
      <c r="BI163" s="273"/>
      <c r="BJ163" s="273"/>
      <c r="BK163" s="234"/>
      <c r="BL163" s="234"/>
      <c r="BM163" s="273"/>
      <c r="BN163" s="273"/>
      <c r="BO163" s="234"/>
      <c r="BP163" s="234"/>
      <c r="BQ163" s="273"/>
      <c r="BR163" s="273"/>
      <c r="BS163" s="244"/>
      <c r="BT163" s="244"/>
      <c r="BU163" s="273"/>
      <c r="BV163" s="273"/>
      <c r="BW163" s="248"/>
      <c r="BX163" s="248"/>
      <c r="BY163" s="273"/>
      <c r="BZ163" s="273"/>
      <c r="CA163" s="248"/>
      <c r="CB163" s="248"/>
      <c r="CC163" s="273"/>
      <c r="CD163" s="273"/>
      <c r="CE163" s="249"/>
      <c r="CF163" s="249"/>
      <c r="CG163" s="273"/>
      <c r="CH163" s="273"/>
      <c r="CI163" s="251"/>
      <c r="CJ163" s="251"/>
      <c r="CK163" s="273"/>
      <c r="CL163" s="273"/>
      <c r="CM163" s="252"/>
      <c r="CN163" s="252"/>
      <c r="CO163" s="273"/>
      <c r="CP163" s="273"/>
      <c r="CQ163" s="253"/>
      <c r="CR163" s="253"/>
      <c r="CS163" s="273"/>
      <c r="CT163" s="273"/>
      <c r="CU163" s="254"/>
      <c r="CV163" s="254"/>
      <c r="CW163" s="273"/>
      <c r="CX163" s="273"/>
      <c r="CY163" s="234"/>
      <c r="CZ163" s="181"/>
      <c r="DA163" s="274"/>
      <c r="DB163" s="274"/>
      <c r="DC163" s="71" t="s">
        <v>82</v>
      </c>
      <c r="GK163" s="4"/>
      <c r="GL163" s="4"/>
      <c r="GM163" s="4"/>
      <c r="GN163" s="4"/>
    </row>
    <row r="164" spans="1:196">
      <c r="GK164" s="4"/>
      <c r="GL164" s="4"/>
      <c r="GM164" s="4"/>
      <c r="GN164" s="4"/>
    </row>
    <row r="165" spans="1:196">
      <c r="GK165" s="4"/>
      <c r="GL165" s="4"/>
      <c r="GM165" s="4"/>
      <c r="GN165" s="4"/>
    </row>
    <row r="166" spans="1:196" s="4" customFormat="1" ht="12.75" customHeight="1">
      <c r="A166" s="52"/>
      <c r="B166" s="52"/>
      <c r="C166" s="53"/>
      <c r="D166" s="53"/>
      <c r="E166" s="277">
        <v>2016</v>
      </c>
      <c r="F166" s="278"/>
      <c r="G166" s="278"/>
      <c r="H166" s="278"/>
      <c r="I166" s="278"/>
      <c r="J166" s="278"/>
      <c r="K166" s="278"/>
      <c r="L166" s="278"/>
      <c r="M166" s="278"/>
      <c r="N166" s="278"/>
      <c r="O166" s="278"/>
      <c r="P166" s="278"/>
      <c r="Q166" s="278"/>
      <c r="R166" s="278"/>
      <c r="S166" s="278"/>
      <c r="T166" s="278"/>
      <c r="U166" s="278"/>
      <c r="V166" s="278"/>
      <c r="W166" s="278"/>
      <c r="X166" s="278"/>
      <c r="Y166" s="278"/>
      <c r="Z166" s="278"/>
      <c r="AA166" s="278"/>
      <c r="AB166" s="279"/>
      <c r="AC166" s="283">
        <v>2017</v>
      </c>
      <c r="AD166" s="284"/>
      <c r="AE166" s="284"/>
      <c r="AF166" s="284"/>
      <c r="AG166" s="284"/>
      <c r="AH166" s="284"/>
      <c r="AI166" s="284"/>
      <c r="AJ166" s="284"/>
      <c r="AK166" s="284"/>
      <c r="AL166" s="284"/>
      <c r="AM166" s="284"/>
      <c r="AN166" s="284"/>
      <c r="AO166" s="284"/>
      <c r="AP166" s="284"/>
      <c r="AQ166" s="284"/>
      <c r="AR166" s="284"/>
      <c r="AS166" s="284"/>
      <c r="AT166" s="284"/>
      <c r="AU166" s="284"/>
      <c r="AV166" s="284"/>
      <c r="AW166" s="284"/>
      <c r="AX166" s="284"/>
      <c r="AY166" s="284"/>
      <c r="AZ166" s="285"/>
      <c r="BA166" s="65"/>
      <c r="BB166" s="17"/>
      <c r="BC166" s="17"/>
    </row>
    <row r="167" spans="1:196" s="5" customFormat="1" ht="15.75">
      <c r="A167" s="72"/>
      <c r="B167" s="72" t="str">
        <f>'Stundenverteilung INGE'!N5</f>
        <v>JS - TG</v>
      </c>
      <c r="C167" s="289" t="str">
        <f>'Stundenverteilung INGE'!N7</f>
        <v>TP1</v>
      </c>
      <c r="D167" s="290"/>
      <c r="E167" s="280"/>
      <c r="F167" s="281"/>
      <c r="G167" s="281"/>
      <c r="H167" s="281"/>
      <c r="I167" s="281"/>
      <c r="J167" s="281"/>
      <c r="K167" s="281"/>
      <c r="L167" s="281"/>
      <c r="M167" s="281"/>
      <c r="N167" s="281"/>
      <c r="O167" s="281"/>
      <c r="P167" s="281"/>
      <c r="Q167" s="281"/>
      <c r="R167" s="281"/>
      <c r="S167" s="281"/>
      <c r="T167" s="281"/>
      <c r="U167" s="281"/>
      <c r="V167" s="281"/>
      <c r="W167" s="281"/>
      <c r="X167" s="281"/>
      <c r="Y167" s="281"/>
      <c r="Z167" s="281"/>
      <c r="AA167" s="281"/>
      <c r="AB167" s="282"/>
      <c r="AC167" s="286"/>
      <c r="AD167" s="287"/>
      <c r="AE167" s="287"/>
      <c r="AF167" s="287"/>
      <c r="AG167" s="287"/>
      <c r="AH167" s="287"/>
      <c r="AI167" s="287"/>
      <c r="AJ167" s="287"/>
      <c r="AK167" s="287"/>
      <c r="AL167" s="287"/>
      <c r="AM167" s="287"/>
      <c r="AN167" s="287"/>
      <c r="AO167" s="287"/>
      <c r="AP167" s="287"/>
      <c r="AQ167" s="287"/>
      <c r="AR167" s="287"/>
      <c r="AS167" s="287"/>
      <c r="AT167" s="287"/>
      <c r="AU167" s="287"/>
      <c r="AV167" s="287"/>
      <c r="AW167" s="287"/>
      <c r="AX167" s="287"/>
      <c r="AY167" s="287"/>
      <c r="AZ167" s="288"/>
      <c r="BA167" s="65"/>
      <c r="BB167" s="16"/>
      <c r="BC167" s="16"/>
      <c r="BD167" s="4"/>
      <c r="BE167" s="183" t="s">
        <v>176</v>
      </c>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row>
    <row r="168" spans="1:196" s="5" customFormat="1" ht="24">
      <c r="A168" s="54" t="s">
        <v>0</v>
      </c>
      <c r="B168" s="54" t="s">
        <v>103</v>
      </c>
      <c r="C168" s="55" t="s">
        <v>1</v>
      </c>
      <c r="D168" s="55" t="s">
        <v>6</v>
      </c>
      <c r="E168" s="56" t="s">
        <v>13</v>
      </c>
      <c r="F168" s="56" t="s">
        <v>14</v>
      </c>
      <c r="G168" s="56" t="s">
        <v>15</v>
      </c>
      <c r="H168" s="56" t="s">
        <v>16</v>
      </c>
      <c r="I168" s="56" t="s">
        <v>17</v>
      </c>
      <c r="J168" s="56" t="s">
        <v>18</v>
      </c>
      <c r="K168" s="56" t="s">
        <v>19</v>
      </c>
      <c r="L168" s="56" t="s">
        <v>20</v>
      </c>
      <c r="M168" s="56" t="s">
        <v>21</v>
      </c>
      <c r="N168" s="56" t="s">
        <v>22</v>
      </c>
      <c r="O168" s="56" t="s">
        <v>23</v>
      </c>
      <c r="P168" s="56" t="s">
        <v>24</v>
      </c>
      <c r="Q168" s="56" t="s">
        <v>25</v>
      </c>
      <c r="R168" s="56" t="s">
        <v>26</v>
      </c>
      <c r="S168" s="56" t="s">
        <v>27</v>
      </c>
      <c r="T168" s="56" t="s">
        <v>28</v>
      </c>
      <c r="U168" s="56" t="s">
        <v>29</v>
      </c>
      <c r="V168" s="56" t="s">
        <v>30</v>
      </c>
      <c r="W168" s="56" t="s">
        <v>31</v>
      </c>
      <c r="X168" s="56" t="s">
        <v>32</v>
      </c>
      <c r="Y168" s="56" t="s">
        <v>33</v>
      </c>
      <c r="Z168" s="56" t="s">
        <v>36</v>
      </c>
      <c r="AA168" s="56" t="s">
        <v>34</v>
      </c>
      <c r="AB168" s="56" t="s">
        <v>35</v>
      </c>
      <c r="AC168" s="61" t="s">
        <v>13</v>
      </c>
      <c r="AD168" s="61" t="s">
        <v>14</v>
      </c>
      <c r="AE168" s="61" t="s">
        <v>15</v>
      </c>
      <c r="AF168" s="61" t="s">
        <v>16</v>
      </c>
      <c r="AG168" s="61" t="s">
        <v>17</v>
      </c>
      <c r="AH168" s="61" t="s">
        <v>18</v>
      </c>
      <c r="AI168" s="61" t="s">
        <v>19</v>
      </c>
      <c r="AJ168" s="61" t="s">
        <v>20</v>
      </c>
      <c r="AK168" s="61" t="s">
        <v>21</v>
      </c>
      <c r="AL168" s="61" t="s">
        <v>22</v>
      </c>
      <c r="AM168" s="61" t="s">
        <v>23</v>
      </c>
      <c r="AN168" s="61" t="s">
        <v>24</v>
      </c>
      <c r="AO168" s="61" t="s">
        <v>25</v>
      </c>
      <c r="AP168" s="61" t="s">
        <v>26</v>
      </c>
      <c r="AQ168" s="61" t="s">
        <v>27</v>
      </c>
      <c r="AR168" s="61" t="s">
        <v>28</v>
      </c>
      <c r="AS168" s="61" t="s">
        <v>29</v>
      </c>
      <c r="AT168" s="61" t="s">
        <v>30</v>
      </c>
      <c r="AU168" s="61" t="s">
        <v>31</v>
      </c>
      <c r="AV168" s="61" t="s">
        <v>32</v>
      </c>
      <c r="AW168" s="61" t="s">
        <v>33</v>
      </c>
      <c r="AX168" s="61" t="s">
        <v>36</v>
      </c>
      <c r="AY168" s="61" t="s">
        <v>34</v>
      </c>
      <c r="AZ168" s="61" t="s">
        <v>35</v>
      </c>
      <c r="BA168" s="61"/>
      <c r="BB168" s="63" t="s">
        <v>4</v>
      </c>
      <c r="BC168" s="63" t="s">
        <v>5</v>
      </c>
      <c r="BD168" s="4"/>
      <c r="BE168" s="56" t="s">
        <v>13</v>
      </c>
      <c r="BF168" s="56" t="s">
        <v>14</v>
      </c>
      <c r="BG168" s="235" t="s">
        <v>200</v>
      </c>
      <c r="BH168" s="235" t="s">
        <v>201</v>
      </c>
      <c r="BI168" s="56" t="s">
        <v>15</v>
      </c>
      <c r="BJ168" s="56" t="s">
        <v>16</v>
      </c>
      <c r="BK168" s="235" t="s">
        <v>200</v>
      </c>
      <c r="BL168" s="235" t="s">
        <v>201</v>
      </c>
      <c r="BM168" s="56" t="s">
        <v>17</v>
      </c>
      <c r="BN168" s="56" t="s">
        <v>18</v>
      </c>
      <c r="BO168" s="235" t="s">
        <v>200</v>
      </c>
      <c r="BP168" s="235" t="s">
        <v>201</v>
      </c>
      <c r="BQ168" s="56" t="s">
        <v>19</v>
      </c>
      <c r="BR168" s="56" t="s">
        <v>20</v>
      </c>
      <c r="BS168" s="235" t="s">
        <v>200</v>
      </c>
      <c r="BT168" s="235" t="s">
        <v>201</v>
      </c>
      <c r="BU168" s="56" t="s">
        <v>21</v>
      </c>
      <c r="BV168" s="56" t="s">
        <v>22</v>
      </c>
      <c r="BW168" s="235" t="s">
        <v>200</v>
      </c>
      <c r="BX168" s="235" t="s">
        <v>201</v>
      </c>
      <c r="BY168" s="56" t="s">
        <v>23</v>
      </c>
      <c r="BZ168" s="56" t="s">
        <v>24</v>
      </c>
      <c r="CA168" s="235" t="s">
        <v>200</v>
      </c>
      <c r="CB168" s="235" t="s">
        <v>201</v>
      </c>
      <c r="CC168" s="56" t="s">
        <v>25</v>
      </c>
      <c r="CD168" s="56" t="s">
        <v>26</v>
      </c>
      <c r="CE168" s="235" t="s">
        <v>200</v>
      </c>
      <c r="CF168" s="235" t="s">
        <v>201</v>
      </c>
      <c r="CG168" s="56" t="s">
        <v>27</v>
      </c>
      <c r="CH168" s="56" t="s">
        <v>28</v>
      </c>
      <c r="CI168" s="235" t="s">
        <v>200</v>
      </c>
      <c r="CJ168" s="235" t="s">
        <v>201</v>
      </c>
      <c r="CK168" s="56" t="s">
        <v>29</v>
      </c>
      <c r="CL168" s="56" t="s">
        <v>30</v>
      </c>
      <c r="CM168" s="235" t="s">
        <v>200</v>
      </c>
      <c r="CN168" s="235" t="s">
        <v>201</v>
      </c>
      <c r="CO168" s="56" t="s">
        <v>31</v>
      </c>
      <c r="CP168" s="56" t="s">
        <v>32</v>
      </c>
      <c r="CQ168" s="235" t="s">
        <v>200</v>
      </c>
      <c r="CR168" s="235" t="s">
        <v>201</v>
      </c>
      <c r="CS168" s="56" t="s">
        <v>33</v>
      </c>
      <c r="CT168" s="56" t="s">
        <v>36</v>
      </c>
      <c r="CU168" s="235" t="s">
        <v>200</v>
      </c>
      <c r="CV168" s="235" t="s">
        <v>201</v>
      </c>
      <c r="CW168" s="56" t="s">
        <v>34</v>
      </c>
      <c r="CX168" s="56" t="s">
        <v>35</v>
      </c>
      <c r="CY168" s="61" t="s">
        <v>13</v>
      </c>
      <c r="CZ168" s="61"/>
      <c r="DA168" s="63" t="s">
        <v>4</v>
      </c>
      <c r="DB168" s="63" t="s">
        <v>5</v>
      </c>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row>
    <row r="169" spans="1:196" s="5" customFormat="1">
      <c r="A169" s="60" t="s">
        <v>121</v>
      </c>
      <c r="B169" s="60" t="s">
        <v>122</v>
      </c>
      <c r="C169" s="60" t="s">
        <v>2</v>
      </c>
      <c r="D169" s="60">
        <v>140</v>
      </c>
      <c r="E169" s="6">
        <v>21.75</v>
      </c>
      <c r="F169" s="67">
        <f>SUM(E169*$D169)</f>
        <v>3045</v>
      </c>
      <c r="G169" s="6">
        <v>11.5</v>
      </c>
      <c r="H169" s="67">
        <f>SUM(G169*$D169)</f>
        <v>1610</v>
      </c>
      <c r="I169" s="6">
        <v>14.5</v>
      </c>
      <c r="J169" s="67">
        <f>SUM(I169*$D169)</f>
        <v>2030</v>
      </c>
      <c r="K169" s="246">
        <v>14.5</v>
      </c>
      <c r="L169" s="67">
        <f>SUM(K169*$D169)</f>
        <v>2030</v>
      </c>
      <c r="M169" s="6">
        <v>10</v>
      </c>
      <c r="N169" s="67">
        <f>SUM(M169*$D169)</f>
        <v>1400</v>
      </c>
      <c r="O169" s="6">
        <v>4.5</v>
      </c>
      <c r="P169" s="67">
        <f>SUM(O169*$D169)</f>
        <v>630</v>
      </c>
      <c r="Q169" s="6"/>
      <c r="R169" s="67">
        <f>SUM(Q169*$D169)</f>
        <v>0</v>
      </c>
      <c r="S169" s="6"/>
      <c r="T169" s="67">
        <f>SUM(S169*$D169)</f>
        <v>0</v>
      </c>
      <c r="U169" s="6"/>
      <c r="V169" s="67">
        <f>SUM(U169*$D169)</f>
        <v>0</v>
      </c>
      <c r="W169" s="6"/>
      <c r="X169" s="67">
        <f>SUM(W169*$D169)</f>
        <v>0</v>
      </c>
      <c r="Y169" s="6"/>
      <c r="Z169" s="67">
        <f>SUM(Y169*$D169)</f>
        <v>0</v>
      </c>
      <c r="AA169" s="6"/>
      <c r="AB169" s="67">
        <f>SUM(AA169*$D169)</f>
        <v>0</v>
      </c>
      <c r="AC169" s="62"/>
      <c r="AD169" s="67">
        <f>SUM(AC169*$D169)</f>
        <v>0</v>
      </c>
      <c r="AE169" s="62"/>
      <c r="AF169" s="67">
        <f>SUM(AE169*$D169)</f>
        <v>0</v>
      </c>
      <c r="AG169" s="62"/>
      <c r="AH169" s="67">
        <f>SUM(AG169*$D169)</f>
        <v>0</v>
      </c>
      <c r="AI169" s="62"/>
      <c r="AJ169" s="67">
        <f>SUM(AI169*$D169)</f>
        <v>0</v>
      </c>
      <c r="AK169" s="62"/>
      <c r="AL169" s="67">
        <f>SUM(AK169*$D169)</f>
        <v>0</v>
      </c>
      <c r="AM169" s="62"/>
      <c r="AN169" s="67">
        <f>SUM(AM169*$D169)</f>
        <v>0</v>
      </c>
      <c r="AO169" s="62"/>
      <c r="AP169" s="67">
        <f>SUM(AO169*$D169)</f>
        <v>0</v>
      </c>
      <c r="AQ169" s="62"/>
      <c r="AR169" s="67">
        <f>SUM(AQ169*$D169)</f>
        <v>0</v>
      </c>
      <c r="AS169" s="62"/>
      <c r="AT169" s="67">
        <f>SUM(AS169*$D169)</f>
        <v>0</v>
      </c>
      <c r="AU169" s="62"/>
      <c r="AV169" s="67">
        <f>SUM(AU169*$D169)</f>
        <v>0</v>
      </c>
      <c r="AW169" s="62"/>
      <c r="AX169" s="67">
        <f>SUM(AW169*$D169)</f>
        <v>0</v>
      </c>
      <c r="AY169" s="62"/>
      <c r="AZ169" s="67">
        <f>SUM(AY169*$D169)</f>
        <v>0</v>
      </c>
      <c r="BA169" s="57"/>
      <c r="BB169" s="64">
        <f>SUM(E169+G169+I169+K169+M169+O169+Q169+S169+U169+W169+Y169+AA169+AC169+AE169+AG169+AI169+AK169+AM169+AO169+AQ169+AS169+AU169+AW169+AY169)</f>
        <v>76.75</v>
      </c>
      <c r="BC169" s="64">
        <f t="shared" ref="BC169:BC199" si="1015">ROUND(BB169*D169*2,1)/2</f>
        <v>10745</v>
      </c>
      <c r="BD169" s="4"/>
      <c r="BE169" s="4"/>
      <c r="BF169" s="4"/>
      <c r="BG169" s="236">
        <f>SUM(BE169+E169)</f>
        <v>21.75</v>
      </c>
      <c r="BH169" s="236">
        <f>SUM(BF169+F169)</f>
        <v>3045</v>
      </c>
      <c r="BI169" s="4"/>
      <c r="BJ169" s="4">
        <f>SUM(BI169*D169)</f>
        <v>0</v>
      </c>
      <c r="BK169" s="236">
        <f>SUM(BI169+G169)</f>
        <v>11.5</v>
      </c>
      <c r="BL169" s="236">
        <f>SUM(BJ169+H169)</f>
        <v>1610</v>
      </c>
      <c r="BM169" s="4"/>
      <c r="BN169" s="4">
        <f t="shared" ref="BN169:BN201" si="1016">SUM(BM169*D169)</f>
        <v>0</v>
      </c>
      <c r="BO169" s="236">
        <f t="shared" ref="BO169:BO201" si="1017">BM169+I169</f>
        <v>14.5</v>
      </c>
      <c r="BP169" s="236">
        <f t="shared" ref="BP169:BP201" si="1018">J169+BN169</f>
        <v>2030</v>
      </c>
      <c r="BQ169" s="4"/>
      <c r="BR169" s="4">
        <f>SUM(BQ169*D169)</f>
        <v>0</v>
      </c>
      <c r="BS169" s="236">
        <f>SUM(BQ169+K169)</f>
        <v>14.5</v>
      </c>
      <c r="BT169" s="236">
        <f>SUM(BR169+L169)</f>
        <v>2030</v>
      </c>
      <c r="BU169" s="4"/>
      <c r="BV169" s="4">
        <f>SUM(BU169*D169)</f>
        <v>0</v>
      </c>
      <c r="BW169" s="236">
        <f>SUM(BU169+M169)</f>
        <v>10</v>
      </c>
      <c r="BX169" s="236">
        <f>SUM(BV169+N169)</f>
        <v>1400</v>
      </c>
      <c r="BY169" s="4"/>
      <c r="BZ169" s="4">
        <f>SUM(BY169*D169)</f>
        <v>0</v>
      </c>
      <c r="CA169" s="236">
        <f>SUM(BY169+O169)</f>
        <v>4.5</v>
      </c>
      <c r="CB169" s="236">
        <f>SUM(BZ169+P169)</f>
        <v>630</v>
      </c>
      <c r="CC169" s="4"/>
      <c r="CD169" s="4">
        <f>SUM(CC169*D169)</f>
        <v>0</v>
      </c>
      <c r="CE169" s="236">
        <f t="shared" ref="CE169:CE201" si="1019">SUM(CC169+Q169)</f>
        <v>0</v>
      </c>
      <c r="CF169" s="236">
        <f>SUM(CE169*D169)</f>
        <v>0</v>
      </c>
      <c r="CG169" s="4"/>
      <c r="CH169" s="4">
        <f>SUM(CG169*D169)</f>
        <v>0</v>
      </c>
      <c r="CI169" s="236">
        <f>SUM(CG169+S169)</f>
        <v>0</v>
      </c>
      <c r="CJ169" s="236">
        <f>SUM(CI169*D169)</f>
        <v>0</v>
      </c>
      <c r="CK169" s="4"/>
      <c r="CL169" s="4">
        <f>SUM(CK169*D169)</f>
        <v>0</v>
      </c>
      <c r="CM169" s="236">
        <f>SUM(CK169+U169)</f>
        <v>0</v>
      </c>
      <c r="CN169" s="236">
        <f>SUM(CM169*D169)</f>
        <v>0</v>
      </c>
      <c r="CO169" s="4"/>
      <c r="CP169" s="4">
        <f>SUM(CO169*D169)</f>
        <v>0</v>
      </c>
      <c r="CQ169" s="236">
        <f>SUM(CO169+W169)</f>
        <v>0</v>
      </c>
      <c r="CR169" s="236">
        <f>SUM(CQ169*D169)</f>
        <v>0</v>
      </c>
      <c r="CS169" s="4"/>
      <c r="CT169" s="20">
        <f>SUM(CS169*D169)</f>
        <v>0</v>
      </c>
      <c r="CU169" s="236">
        <f>SUM(CS169+Y169)</f>
        <v>0</v>
      </c>
      <c r="CV169" s="236">
        <f>SUM(CU169*D169)</f>
        <v>0</v>
      </c>
      <c r="CW169" s="4"/>
      <c r="CX169" s="4"/>
      <c r="CY169" s="4"/>
      <c r="CZ169" s="4"/>
      <c r="DA169" s="4">
        <f t="shared" ref="DA169:DA201" si="1020">SUM(BE169+BI169+BM169+BQ169+BU169+BY169+CC169+CG169+CK169+CO169+CS169+CW169)</f>
        <v>0</v>
      </c>
      <c r="DB169" s="4">
        <f t="shared" ref="DB169:DB201" si="1021">SUM(DA169*D169)</f>
        <v>0</v>
      </c>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row>
    <row r="170" spans="1:196" s="5" customFormat="1">
      <c r="A170" s="60" t="s">
        <v>108</v>
      </c>
      <c r="B170" s="60" t="s">
        <v>109</v>
      </c>
      <c r="C170" s="60" t="s">
        <v>2</v>
      </c>
      <c r="D170" s="60">
        <v>140</v>
      </c>
      <c r="E170" s="6"/>
      <c r="F170" s="67">
        <f t="shared" ref="F170:F199" si="1022">SUM(E170*$D170)</f>
        <v>0</v>
      </c>
      <c r="G170" s="6"/>
      <c r="H170" s="67">
        <f t="shared" ref="H170:H199" si="1023">SUM(G170*$D170)</f>
        <v>0</v>
      </c>
      <c r="I170" s="6"/>
      <c r="J170" s="67">
        <f t="shared" ref="J170:J199" si="1024">SUM(I170*$D170)</f>
        <v>0</v>
      </c>
      <c r="K170" s="6"/>
      <c r="L170" s="67">
        <f t="shared" ref="L170:L182" si="1025">SUM(K170*$D170)</f>
        <v>0</v>
      </c>
      <c r="M170" s="6"/>
      <c r="N170" s="67">
        <f t="shared" ref="N170:N182" si="1026">SUM(M170*$D170)</f>
        <v>0</v>
      </c>
      <c r="O170" s="6"/>
      <c r="P170" s="67">
        <f t="shared" ref="P170:P182" si="1027">SUM(O170*$D170)</f>
        <v>0</v>
      </c>
      <c r="Q170" s="6"/>
      <c r="R170" s="67">
        <f t="shared" ref="R170:R182" si="1028">SUM(Q170*$D170)</f>
        <v>0</v>
      </c>
      <c r="S170" s="6"/>
      <c r="T170" s="67">
        <f t="shared" ref="T170:T182" si="1029">SUM(S170*$D170)</f>
        <v>0</v>
      </c>
      <c r="U170" s="6"/>
      <c r="V170" s="67">
        <f t="shared" ref="V170:V182" si="1030">SUM(U170*$D170)</f>
        <v>0</v>
      </c>
      <c r="W170" s="6"/>
      <c r="X170" s="67">
        <f t="shared" ref="X170:X182" si="1031">SUM(W170*$D170)</f>
        <v>0</v>
      </c>
      <c r="Y170" s="6"/>
      <c r="Z170" s="67">
        <f t="shared" ref="Z170:Z182" si="1032">SUM(Y170*$D170)</f>
        <v>0</v>
      </c>
      <c r="AA170" s="6"/>
      <c r="AB170" s="67">
        <f t="shared" ref="AB170:AB182" si="1033">SUM(AA170*$D170)</f>
        <v>0</v>
      </c>
      <c r="AC170" s="62"/>
      <c r="AD170" s="67">
        <f t="shared" ref="AD170:AD182" si="1034">SUM(AC170*$D170)</f>
        <v>0</v>
      </c>
      <c r="AE170" s="62"/>
      <c r="AF170" s="67">
        <f t="shared" ref="AF170:AF182" si="1035">SUM(AE170*$D170)</f>
        <v>0</v>
      </c>
      <c r="AG170" s="62"/>
      <c r="AH170" s="67">
        <f t="shared" ref="AH170:AH182" si="1036">SUM(AG170*$D170)</f>
        <v>0</v>
      </c>
      <c r="AI170" s="62"/>
      <c r="AJ170" s="67">
        <f t="shared" ref="AJ170:AJ182" si="1037">SUM(AI170*$D170)</f>
        <v>0</v>
      </c>
      <c r="AK170" s="62"/>
      <c r="AL170" s="67">
        <f t="shared" ref="AL170:AL182" si="1038">SUM(AK170*$D170)</f>
        <v>0</v>
      </c>
      <c r="AM170" s="62"/>
      <c r="AN170" s="67">
        <f t="shared" ref="AN170:AN182" si="1039">SUM(AM170*$D170)</f>
        <v>0</v>
      </c>
      <c r="AO170" s="62"/>
      <c r="AP170" s="67">
        <f t="shared" ref="AP170:AP182" si="1040">SUM(AO170*$D170)</f>
        <v>0</v>
      </c>
      <c r="AQ170" s="62"/>
      <c r="AR170" s="67">
        <f t="shared" ref="AR170:AR182" si="1041">SUM(AQ170*$D170)</f>
        <v>0</v>
      </c>
      <c r="AS170" s="62"/>
      <c r="AT170" s="67">
        <f t="shared" ref="AT170:AT182" si="1042">SUM(AS170*$D170)</f>
        <v>0</v>
      </c>
      <c r="AU170" s="62"/>
      <c r="AV170" s="67">
        <f t="shared" ref="AV170:AV182" si="1043">SUM(AU170*$D170)</f>
        <v>0</v>
      </c>
      <c r="AW170" s="62"/>
      <c r="AX170" s="67">
        <f t="shared" ref="AX170:AX182" si="1044">SUM(AW170*$D170)</f>
        <v>0</v>
      </c>
      <c r="AY170" s="62"/>
      <c r="AZ170" s="67">
        <f t="shared" ref="AZ170:AZ182" si="1045">SUM(AY170*$D170)</f>
        <v>0</v>
      </c>
      <c r="BA170" s="57"/>
      <c r="BB170" s="64">
        <f t="shared" ref="BB170:BB199" si="1046">SUM(E170+G170+I170+K170+M170+O170+Q170+S170+U170+W170+Y170+AA170+AC170+AE170+AG170+AI170+AK170+AM170+AO170+AQ170+AS170+AU170+AW170+AY170)</f>
        <v>0</v>
      </c>
      <c r="BC170" s="64">
        <f t="shared" si="1015"/>
        <v>0</v>
      </c>
      <c r="BD170" s="4"/>
      <c r="BE170" s="4">
        <v>9.75</v>
      </c>
      <c r="BF170" s="4">
        <f>SUM(BE170*D170)</f>
        <v>1365</v>
      </c>
      <c r="BG170" s="236">
        <f t="shared" ref="BG170:BG201" si="1047">SUM(BE170+E170)</f>
        <v>9.75</v>
      </c>
      <c r="BH170" s="236">
        <f t="shared" ref="BH170:BH201" si="1048">SUM(BF170+F170)</f>
        <v>1365</v>
      </c>
      <c r="BI170" s="4">
        <v>5.75</v>
      </c>
      <c r="BJ170" s="4">
        <f t="shared" ref="BJ170:BJ201" si="1049">SUM(BI170*D170)</f>
        <v>805</v>
      </c>
      <c r="BK170" s="236">
        <f t="shared" ref="BK170:BK201" si="1050">SUM(BI170+G170)</f>
        <v>5.75</v>
      </c>
      <c r="BL170" s="236">
        <f t="shared" ref="BL170:BL201" si="1051">SUM(BJ170+H170)</f>
        <v>805</v>
      </c>
      <c r="BM170" s="4">
        <v>5.5</v>
      </c>
      <c r="BN170" s="4">
        <f t="shared" si="1016"/>
        <v>770</v>
      </c>
      <c r="BO170" s="236">
        <f t="shared" si="1017"/>
        <v>5.5</v>
      </c>
      <c r="BP170" s="236">
        <f t="shared" si="1018"/>
        <v>770</v>
      </c>
      <c r="BQ170" s="201">
        <v>5.25</v>
      </c>
      <c r="BR170" s="4">
        <f t="shared" ref="BR170:BR201" si="1052">SUM(BQ170*D170)</f>
        <v>735</v>
      </c>
      <c r="BS170" s="236">
        <f t="shared" ref="BS170:BS201" si="1053">SUM(BQ170+K170)</f>
        <v>5.25</v>
      </c>
      <c r="BT170" s="236">
        <f t="shared" ref="BT170:BT201" si="1054">SUM(BR170+L170)</f>
        <v>735</v>
      </c>
      <c r="BU170" s="4">
        <v>7.5</v>
      </c>
      <c r="BV170" s="4">
        <f t="shared" ref="BV170:BV201" si="1055">SUM(BU170*D170)</f>
        <v>1050</v>
      </c>
      <c r="BW170" s="236">
        <f t="shared" ref="BW170:BW201" si="1056">SUM(BU170+M170)</f>
        <v>7.5</v>
      </c>
      <c r="BX170" s="236">
        <f t="shared" ref="BX170:BX201" si="1057">SUM(BV170+N170)</f>
        <v>1050</v>
      </c>
      <c r="BY170" s="4">
        <v>5.25</v>
      </c>
      <c r="BZ170" s="4">
        <f t="shared" ref="BZ170:BZ201" si="1058">SUM(BY170*D170)</f>
        <v>735</v>
      </c>
      <c r="CA170" s="236">
        <f t="shared" ref="CA170:CA201" si="1059">SUM(BY170+O170)</f>
        <v>5.25</v>
      </c>
      <c r="CB170" s="236">
        <f t="shared" ref="CB170:CB201" si="1060">SUM(BZ170+P170)</f>
        <v>735</v>
      </c>
      <c r="CC170" s="4">
        <v>4</v>
      </c>
      <c r="CD170" s="4">
        <f t="shared" ref="CD170:CD201" si="1061">SUM(CC170*D170)</f>
        <v>560</v>
      </c>
      <c r="CE170" s="236">
        <f t="shared" si="1019"/>
        <v>4</v>
      </c>
      <c r="CF170" s="236">
        <f t="shared" ref="CF170:CF201" si="1062">SUM(CE170*D170)</f>
        <v>560</v>
      </c>
      <c r="CG170" s="4">
        <v>16</v>
      </c>
      <c r="CH170" s="4">
        <f t="shared" ref="CH170:CH201" si="1063">SUM(CG170*D170)</f>
        <v>2240</v>
      </c>
      <c r="CI170" s="236">
        <f t="shared" ref="CI170:CI201" si="1064">SUM(CG170+S170)</f>
        <v>16</v>
      </c>
      <c r="CJ170" s="236">
        <f t="shared" ref="CJ170:CJ201" si="1065">SUM(CI170*D170)</f>
        <v>2240</v>
      </c>
      <c r="CK170" s="4">
        <v>16</v>
      </c>
      <c r="CL170" s="4">
        <f t="shared" ref="CL170:CL201" si="1066">SUM(CK170*D170)</f>
        <v>2240</v>
      </c>
      <c r="CM170" s="236">
        <f t="shared" ref="CM170:CM201" si="1067">SUM(CK170+U170)</f>
        <v>16</v>
      </c>
      <c r="CN170" s="236">
        <f t="shared" ref="CN170:CN201" si="1068">SUM(CM170*D170)</f>
        <v>2240</v>
      </c>
      <c r="CO170" s="201">
        <v>7.25</v>
      </c>
      <c r="CP170" s="4">
        <f t="shared" ref="CP170:CP201" si="1069">SUM(CO170*D170)</f>
        <v>1015</v>
      </c>
      <c r="CQ170" s="236">
        <f t="shared" ref="CQ170:CQ201" si="1070">SUM(CO170+W170)</f>
        <v>7.25</v>
      </c>
      <c r="CR170" s="236">
        <f t="shared" ref="CR170:CR201" si="1071">SUM(CQ170*D170)</f>
        <v>1015</v>
      </c>
      <c r="CS170" s="4">
        <v>15.75</v>
      </c>
      <c r="CT170" s="20">
        <f t="shared" ref="CT170:CT201" si="1072">SUM(CS170*D170)</f>
        <v>2205</v>
      </c>
      <c r="CU170" s="236">
        <f t="shared" ref="CU170:CU201" si="1073">SUM(CS170+Y170)</f>
        <v>15.75</v>
      </c>
      <c r="CV170" s="236">
        <f t="shared" ref="CV170:CV201" si="1074">SUM(CU170*D170)</f>
        <v>2205</v>
      </c>
      <c r="CW170" s="4"/>
      <c r="CX170" s="4"/>
      <c r="CY170" s="4"/>
      <c r="CZ170" s="4"/>
      <c r="DA170" s="4">
        <f t="shared" si="1020"/>
        <v>98</v>
      </c>
      <c r="DB170" s="4">
        <f t="shared" si="1021"/>
        <v>13720</v>
      </c>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row>
    <row r="171" spans="1:196" s="5" customFormat="1">
      <c r="A171" s="60"/>
      <c r="B171" s="60"/>
      <c r="C171" s="60" t="s">
        <v>2</v>
      </c>
      <c r="D171" s="60">
        <v>140</v>
      </c>
      <c r="E171" s="6"/>
      <c r="F171" s="67">
        <f t="shared" si="1022"/>
        <v>0</v>
      </c>
      <c r="G171" s="6"/>
      <c r="H171" s="67">
        <f t="shared" si="1023"/>
        <v>0</v>
      </c>
      <c r="I171" s="6"/>
      <c r="J171" s="67">
        <f t="shared" si="1024"/>
        <v>0</v>
      </c>
      <c r="K171" s="6"/>
      <c r="L171" s="67">
        <f t="shared" si="1025"/>
        <v>0</v>
      </c>
      <c r="M171" s="6"/>
      <c r="N171" s="67">
        <f t="shared" si="1026"/>
        <v>0</v>
      </c>
      <c r="O171" s="6"/>
      <c r="P171" s="67">
        <f t="shared" si="1027"/>
        <v>0</v>
      </c>
      <c r="Q171" s="6"/>
      <c r="R171" s="67">
        <f t="shared" si="1028"/>
        <v>0</v>
      </c>
      <c r="S171" s="6"/>
      <c r="T171" s="67">
        <f t="shared" si="1029"/>
        <v>0</v>
      </c>
      <c r="U171" s="6"/>
      <c r="V171" s="67">
        <f t="shared" si="1030"/>
        <v>0</v>
      </c>
      <c r="W171" s="6"/>
      <c r="X171" s="67">
        <f t="shared" si="1031"/>
        <v>0</v>
      </c>
      <c r="Y171" s="6"/>
      <c r="Z171" s="67">
        <f t="shared" si="1032"/>
        <v>0</v>
      </c>
      <c r="AA171" s="6"/>
      <c r="AB171" s="67">
        <f t="shared" si="1033"/>
        <v>0</v>
      </c>
      <c r="AC171" s="62"/>
      <c r="AD171" s="67">
        <f t="shared" si="1034"/>
        <v>0</v>
      </c>
      <c r="AE171" s="62"/>
      <c r="AF171" s="67">
        <f t="shared" si="1035"/>
        <v>0</v>
      </c>
      <c r="AG171" s="62"/>
      <c r="AH171" s="67">
        <f t="shared" si="1036"/>
        <v>0</v>
      </c>
      <c r="AI171" s="62"/>
      <c r="AJ171" s="67">
        <f t="shared" si="1037"/>
        <v>0</v>
      </c>
      <c r="AK171" s="62"/>
      <c r="AL171" s="67">
        <f t="shared" si="1038"/>
        <v>0</v>
      </c>
      <c r="AM171" s="62"/>
      <c r="AN171" s="67">
        <f t="shared" si="1039"/>
        <v>0</v>
      </c>
      <c r="AO171" s="62"/>
      <c r="AP171" s="67">
        <f t="shared" si="1040"/>
        <v>0</v>
      </c>
      <c r="AQ171" s="62"/>
      <c r="AR171" s="67">
        <f t="shared" si="1041"/>
        <v>0</v>
      </c>
      <c r="AS171" s="62"/>
      <c r="AT171" s="67">
        <f t="shared" si="1042"/>
        <v>0</v>
      </c>
      <c r="AU171" s="62"/>
      <c r="AV171" s="67">
        <f t="shared" si="1043"/>
        <v>0</v>
      </c>
      <c r="AW171" s="62"/>
      <c r="AX171" s="67">
        <f t="shared" si="1044"/>
        <v>0</v>
      </c>
      <c r="AY171" s="62"/>
      <c r="AZ171" s="67">
        <f t="shared" si="1045"/>
        <v>0</v>
      </c>
      <c r="BA171" s="57"/>
      <c r="BB171" s="64">
        <f t="shared" si="1046"/>
        <v>0</v>
      </c>
      <c r="BC171" s="64">
        <f t="shared" si="1015"/>
        <v>0</v>
      </c>
      <c r="BD171" s="4"/>
      <c r="BE171" s="4"/>
      <c r="BF171" s="4"/>
      <c r="BG171" s="236">
        <f t="shared" si="1047"/>
        <v>0</v>
      </c>
      <c r="BH171" s="236">
        <f t="shared" si="1048"/>
        <v>0</v>
      </c>
      <c r="BI171" s="4"/>
      <c r="BJ171" s="4">
        <f t="shared" si="1049"/>
        <v>0</v>
      </c>
      <c r="BK171" s="236">
        <f t="shared" si="1050"/>
        <v>0</v>
      </c>
      <c r="BL171" s="236">
        <f t="shared" si="1051"/>
        <v>0</v>
      </c>
      <c r="BM171" s="4"/>
      <c r="BN171" s="4">
        <f t="shared" si="1016"/>
        <v>0</v>
      </c>
      <c r="BO171" s="236">
        <f t="shared" si="1017"/>
        <v>0</v>
      </c>
      <c r="BP171" s="236">
        <f t="shared" si="1018"/>
        <v>0</v>
      </c>
      <c r="BQ171" s="4"/>
      <c r="BR171" s="4">
        <f t="shared" si="1052"/>
        <v>0</v>
      </c>
      <c r="BS171" s="236">
        <f t="shared" si="1053"/>
        <v>0</v>
      </c>
      <c r="BT171" s="236">
        <f t="shared" si="1054"/>
        <v>0</v>
      </c>
      <c r="BU171" s="4"/>
      <c r="BV171" s="4">
        <f t="shared" si="1055"/>
        <v>0</v>
      </c>
      <c r="BW171" s="236">
        <f t="shared" si="1056"/>
        <v>0</v>
      </c>
      <c r="BX171" s="236">
        <f t="shared" si="1057"/>
        <v>0</v>
      </c>
      <c r="BY171" s="4"/>
      <c r="BZ171" s="4">
        <f t="shared" si="1058"/>
        <v>0</v>
      </c>
      <c r="CA171" s="236">
        <f t="shared" si="1059"/>
        <v>0</v>
      </c>
      <c r="CB171" s="236">
        <f t="shared" si="1060"/>
        <v>0</v>
      </c>
      <c r="CC171" s="4"/>
      <c r="CD171" s="4">
        <f t="shared" si="1061"/>
        <v>0</v>
      </c>
      <c r="CE171" s="236">
        <f t="shared" si="1019"/>
        <v>0</v>
      </c>
      <c r="CF171" s="236">
        <f t="shared" si="1062"/>
        <v>0</v>
      </c>
      <c r="CG171" s="4"/>
      <c r="CH171" s="4">
        <f t="shared" si="1063"/>
        <v>0</v>
      </c>
      <c r="CI171" s="236">
        <f t="shared" si="1064"/>
        <v>0</v>
      </c>
      <c r="CJ171" s="236">
        <f t="shared" si="1065"/>
        <v>0</v>
      </c>
      <c r="CK171" s="4"/>
      <c r="CL171" s="4">
        <f t="shared" si="1066"/>
        <v>0</v>
      </c>
      <c r="CM171" s="236">
        <f t="shared" si="1067"/>
        <v>0</v>
      </c>
      <c r="CN171" s="236">
        <f t="shared" si="1068"/>
        <v>0</v>
      </c>
      <c r="CO171" s="4"/>
      <c r="CP171" s="4">
        <f t="shared" si="1069"/>
        <v>0</v>
      </c>
      <c r="CQ171" s="236">
        <f t="shared" si="1070"/>
        <v>0</v>
      </c>
      <c r="CR171" s="236">
        <f t="shared" si="1071"/>
        <v>0</v>
      </c>
      <c r="CS171" s="4"/>
      <c r="CT171" s="20">
        <f t="shared" si="1072"/>
        <v>0</v>
      </c>
      <c r="CU171" s="236">
        <f t="shared" si="1073"/>
        <v>0</v>
      </c>
      <c r="CV171" s="236">
        <f t="shared" si="1074"/>
        <v>0</v>
      </c>
      <c r="CW171" s="4"/>
      <c r="CX171" s="4"/>
      <c r="CY171" s="4"/>
      <c r="CZ171" s="4"/>
      <c r="DA171" s="4">
        <f t="shared" si="1020"/>
        <v>0</v>
      </c>
      <c r="DB171" s="4">
        <f t="shared" si="1021"/>
        <v>0</v>
      </c>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row>
    <row r="172" spans="1:196" s="5" customFormat="1">
      <c r="A172" s="60"/>
      <c r="B172" s="60"/>
      <c r="C172" s="60" t="s">
        <v>2</v>
      </c>
      <c r="D172" s="60">
        <v>140</v>
      </c>
      <c r="E172" s="6"/>
      <c r="F172" s="67">
        <f t="shared" si="1022"/>
        <v>0</v>
      </c>
      <c r="G172" s="6"/>
      <c r="H172" s="67">
        <f t="shared" si="1023"/>
        <v>0</v>
      </c>
      <c r="I172" s="6"/>
      <c r="J172" s="67">
        <f t="shared" si="1024"/>
        <v>0</v>
      </c>
      <c r="K172" s="6"/>
      <c r="L172" s="67">
        <f t="shared" si="1025"/>
        <v>0</v>
      </c>
      <c r="M172" s="6"/>
      <c r="N172" s="67">
        <f t="shared" si="1026"/>
        <v>0</v>
      </c>
      <c r="O172" s="6"/>
      <c r="P172" s="67">
        <f t="shared" si="1027"/>
        <v>0</v>
      </c>
      <c r="Q172" s="6"/>
      <c r="R172" s="67">
        <f t="shared" si="1028"/>
        <v>0</v>
      </c>
      <c r="S172" s="6"/>
      <c r="T172" s="67">
        <f t="shared" si="1029"/>
        <v>0</v>
      </c>
      <c r="U172" s="6"/>
      <c r="V172" s="67">
        <f t="shared" si="1030"/>
        <v>0</v>
      </c>
      <c r="W172" s="6"/>
      <c r="X172" s="67">
        <f t="shared" si="1031"/>
        <v>0</v>
      </c>
      <c r="Y172" s="6"/>
      <c r="Z172" s="67">
        <f t="shared" si="1032"/>
        <v>0</v>
      </c>
      <c r="AA172" s="6"/>
      <c r="AB172" s="67">
        <f t="shared" si="1033"/>
        <v>0</v>
      </c>
      <c r="AC172" s="62"/>
      <c r="AD172" s="67">
        <f t="shared" si="1034"/>
        <v>0</v>
      </c>
      <c r="AE172" s="62"/>
      <c r="AF172" s="67">
        <f t="shared" si="1035"/>
        <v>0</v>
      </c>
      <c r="AG172" s="62"/>
      <c r="AH172" s="67">
        <f t="shared" si="1036"/>
        <v>0</v>
      </c>
      <c r="AI172" s="62"/>
      <c r="AJ172" s="67">
        <f t="shared" si="1037"/>
        <v>0</v>
      </c>
      <c r="AK172" s="62"/>
      <c r="AL172" s="67">
        <f t="shared" si="1038"/>
        <v>0</v>
      </c>
      <c r="AM172" s="62"/>
      <c r="AN172" s="67">
        <f t="shared" si="1039"/>
        <v>0</v>
      </c>
      <c r="AO172" s="62"/>
      <c r="AP172" s="67">
        <f t="shared" si="1040"/>
        <v>0</v>
      </c>
      <c r="AQ172" s="62"/>
      <c r="AR172" s="67">
        <f t="shared" si="1041"/>
        <v>0</v>
      </c>
      <c r="AS172" s="62"/>
      <c r="AT172" s="67">
        <f t="shared" si="1042"/>
        <v>0</v>
      </c>
      <c r="AU172" s="62"/>
      <c r="AV172" s="67">
        <f t="shared" si="1043"/>
        <v>0</v>
      </c>
      <c r="AW172" s="62"/>
      <c r="AX172" s="67">
        <f t="shared" si="1044"/>
        <v>0</v>
      </c>
      <c r="AY172" s="62"/>
      <c r="AZ172" s="67">
        <f t="shared" si="1045"/>
        <v>0</v>
      </c>
      <c r="BA172" s="57"/>
      <c r="BB172" s="64">
        <f t="shared" si="1046"/>
        <v>0</v>
      </c>
      <c r="BC172" s="64">
        <f t="shared" si="1015"/>
        <v>0</v>
      </c>
      <c r="BD172" s="4"/>
      <c r="BE172" s="4"/>
      <c r="BF172" s="4"/>
      <c r="BG172" s="236">
        <f t="shared" si="1047"/>
        <v>0</v>
      </c>
      <c r="BH172" s="236">
        <f t="shared" si="1048"/>
        <v>0</v>
      </c>
      <c r="BI172" s="4"/>
      <c r="BJ172" s="4">
        <f t="shared" si="1049"/>
        <v>0</v>
      </c>
      <c r="BK172" s="236">
        <f t="shared" si="1050"/>
        <v>0</v>
      </c>
      <c r="BL172" s="236">
        <f t="shared" si="1051"/>
        <v>0</v>
      </c>
      <c r="BM172" s="4"/>
      <c r="BN172" s="4">
        <f t="shared" si="1016"/>
        <v>0</v>
      </c>
      <c r="BO172" s="236">
        <f t="shared" si="1017"/>
        <v>0</v>
      </c>
      <c r="BP172" s="236">
        <f t="shared" si="1018"/>
        <v>0</v>
      </c>
      <c r="BQ172" s="4"/>
      <c r="BR172" s="4">
        <f t="shared" si="1052"/>
        <v>0</v>
      </c>
      <c r="BS172" s="236">
        <f t="shared" si="1053"/>
        <v>0</v>
      </c>
      <c r="BT172" s="236">
        <f t="shared" si="1054"/>
        <v>0</v>
      </c>
      <c r="BU172" s="4"/>
      <c r="BV172" s="4">
        <f t="shared" si="1055"/>
        <v>0</v>
      </c>
      <c r="BW172" s="236">
        <f t="shared" si="1056"/>
        <v>0</v>
      </c>
      <c r="BX172" s="236">
        <f t="shared" si="1057"/>
        <v>0</v>
      </c>
      <c r="BY172" s="4"/>
      <c r="BZ172" s="4">
        <f t="shared" si="1058"/>
        <v>0</v>
      </c>
      <c r="CA172" s="236">
        <f t="shared" si="1059"/>
        <v>0</v>
      </c>
      <c r="CB172" s="236">
        <f t="shared" si="1060"/>
        <v>0</v>
      </c>
      <c r="CC172" s="4"/>
      <c r="CD172" s="4">
        <f t="shared" si="1061"/>
        <v>0</v>
      </c>
      <c r="CE172" s="236">
        <f t="shared" si="1019"/>
        <v>0</v>
      </c>
      <c r="CF172" s="236">
        <f t="shared" si="1062"/>
        <v>0</v>
      </c>
      <c r="CG172" s="4"/>
      <c r="CH172" s="4">
        <f t="shared" si="1063"/>
        <v>0</v>
      </c>
      <c r="CI172" s="236">
        <f t="shared" si="1064"/>
        <v>0</v>
      </c>
      <c r="CJ172" s="236">
        <f t="shared" si="1065"/>
        <v>0</v>
      </c>
      <c r="CK172" s="4"/>
      <c r="CL172" s="4">
        <f t="shared" si="1066"/>
        <v>0</v>
      </c>
      <c r="CM172" s="236">
        <f t="shared" si="1067"/>
        <v>0</v>
      </c>
      <c r="CN172" s="236">
        <f t="shared" si="1068"/>
        <v>0</v>
      </c>
      <c r="CO172" s="4"/>
      <c r="CP172" s="4">
        <f t="shared" si="1069"/>
        <v>0</v>
      </c>
      <c r="CQ172" s="236">
        <f t="shared" si="1070"/>
        <v>0</v>
      </c>
      <c r="CR172" s="236">
        <f t="shared" si="1071"/>
        <v>0</v>
      </c>
      <c r="CS172" s="4"/>
      <c r="CT172" s="20">
        <f t="shared" si="1072"/>
        <v>0</v>
      </c>
      <c r="CU172" s="236">
        <f t="shared" si="1073"/>
        <v>0</v>
      </c>
      <c r="CV172" s="236">
        <f t="shared" si="1074"/>
        <v>0</v>
      </c>
      <c r="CW172" s="4"/>
      <c r="CX172" s="4"/>
      <c r="CY172" s="4"/>
      <c r="CZ172" s="4"/>
      <c r="DA172" s="4">
        <f t="shared" si="1020"/>
        <v>0</v>
      </c>
      <c r="DB172" s="4">
        <f t="shared" si="1021"/>
        <v>0</v>
      </c>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row>
    <row r="173" spans="1:196" s="5" customFormat="1">
      <c r="A173" s="60"/>
      <c r="B173" s="60"/>
      <c r="C173" s="60" t="s">
        <v>2</v>
      </c>
      <c r="D173" s="60">
        <v>140</v>
      </c>
      <c r="E173" s="6"/>
      <c r="F173" s="67">
        <f t="shared" si="1022"/>
        <v>0</v>
      </c>
      <c r="G173" s="6"/>
      <c r="H173" s="67">
        <f t="shared" si="1023"/>
        <v>0</v>
      </c>
      <c r="I173" s="6"/>
      <c r="J173" s="67">
        <f t="shared" si="1024"/>
        <v>0</v>
      </c>
      <c r="K173" s="6"/>
      <c r="L173" s="67">
        <f t="shared" si="1025"/>
        <v>0</v>
      </c>
      <c r="M173" s="6"/>
      <c r="N173" s="67">
        <f t="shared" si="1026"/>
        <v>0</v>
      </c>
      <c r="O173" s="6"/>
      <c r="P173" s="67">
        <f t="shared" si="1027"/>
        <v>0</v>
      </c>
      <c r="Q173" s="6"/>
      <c r="R173" s="67">
        <f t="shared" si="1028"/>
        <v>0</v>
      </c>
      <c r="S173" s="6"/>
      <c r="T173" s="67">
        <f t="shared" si="1029"/>
        <v>0</v>
      </c>
      <c r="U173" s="6"/>
      <c r="V173" s="67">
        <f t="shared" si="1030"/>
        <v>0</v>
      </c>
      <c r="W173" s="6"/>
      <c r="X173" s="67">
        <f t="shared" si="1031"/>
        <v>0</v>
      </c>
      <c r="Y173" s="6"/>
      <c r="Z173" s="67">
        <f t="shared" si="1032"/>
        <v>0</v>
      </c>
      <c r="AA173" s="6"/>
      <c r="AB173" s="67">
        <f t="shared" si="1033"/>
        <v>0</v>
      </c>
      <c r="AC173" s="62"/>
      <c r="AD173" s="67">
        <f t="shared" si="1034"/>
        <v>0</v>
      </c>
      <c r="AE173" s="62"/>
      <c r="AF173" s="67">
        <f t="shared" si="1035"/>
        <v>0</v>
      </c>
      <c r="AG173" s="62"/>
      <c r="AH173" s="67">
        <f t="shared" si="1036"/>
        <v>0</v>
      </c>
      <c r="AI173" s="62"/>
      <c r="AJ173" s="67">
        <f t="shared" si="1037"/>
        <v>0</v>
      </c>
      <c r="AK173" s="62"/>
      <c r="AL173" s="67">
        <f t="shared" si="1038"/>
        <v>0</v>
      </c>
      <c r="AM173" s="62"/>
      <c r="AN173" s="67">
        <f t="shared" si="1039"/>
        <v>0</v>
      </c>
      <c r="AO173" s="62"/>
      <c r="AP173" s="67">
        <f t="shared" si="1040"/>
        <v>0</v>
      </c>
      <c r="AQ173" s="62"/>
      <c r="AR173" s="67">
        <f t="shared" si="1041"/>
        <v>0</v>
      </c>
      <c r="AS173" s="62"/>
      <c r="AT173" s="67">
        <f t="shared" si="1042"/>
        <v>0</v>
      </c>
      <c r="AU173" s="62"/>
      <c r="AV173" s="67">
        <f t="shared" si="1043"/>
        <v>0</v>
      </c>
      <c r="AW173" s="62"/>
      <c r="AX173" s="67">
        <f t="shared" si="1044"/>
        <v>0</v>
      </c>
      <c r="AY173" s="62"/>
      <c r="AZ173" s="67">
        <f t="shared" si="1045"/>
        <v>0</v>
      </c>
      <c r="BA173" s="57"/>
      <c r="BB173" s="64">
        <f t="shared" si="1046"/>
        <v>0</v>
      </c>
      <c r="BC173" s="64">
        <f t="shared" si="1015"/>
        <v>0</v>
      </c>
      <c r="BD173" s="4"/>
      <c r="BE173" s="4"/>
      <c r="BF173" s="4"/>
      <c r="BG173" s="236">
        <f t="shared" si="1047"/>
        <v>0</v>
      </c>
      <c r="BH173" s="236">
        <f t="shared" si="1048"/>
        <v>0</v>
      </c>
      <c r="BI173" s="4"/>
      <c r="BJ173" s="4">
        <f t="shared" si="1049"/>
        <v>0</v>
      </c>
      <c r="BK173" s="236">
        <f t="shared" si="1050"/>
        <v>0</v>
      </c>
      <c r="BL173" s="236">
        <f t="shared" si="1051"/>
        <v>0</v>
      </c>
      <c r="BM173" s="4"/>
      <c r="BN173" s="4">
        <f t="shared" si="1016"/>
        <v>0</v>
      </c>
      <c r="BO173" s="236">
        <f t="shared" si="1017"/>
        <v>0</v>
      </c>
      <c r="BP173" s="236">
        <f t="shared" si="1018"/>
        <v>0</v>
      </c>
      <c r="BQ173" s="4"/>
      <c r="BR173" s="4">
        <f t="shared" si="1052"/>
        <v>0</v>
      </c>
      <c r="BS173" s="236">
        <f t="shared" si="1053"/>
        <v>0</v>
      </c>
      <c r="BT173" s="236">
        <f t="shared" si="1054"/>
        <v>0</v>
      </c>
      <c r="BU173" s="4"/>
      <c r="BV173" s="4">
        <f t="shared" si="1055"/>
        <v>0</v>
      </c>
      <c r="BW173" s="236">
        <f t="shared" si="1056"/>
        <v>0</v>
      </c>
      <c r="BX173" s="236">
        <f t="shared" si="1057"/>
        <v>0</v>
      </c>
      <c r="BY173" s="4"/>
      <c r="BZ173" s="4">
        <f t="shared" si="1058"/>
        <v>0</v>
      </c>
      <c r="CA173" s="236">
        <f t="shared" si="1059"/>
        <v>0</v>
      </c>
      <c r="CB173" s="236">
        <f t="shared" si="1060"/>
        <v>0</v>
      </c>
      <c r="CC173" s="4"/>
      <c r="CD173" s="4">
        <f t="shared" si="1061"/>
        <v>0</v>
      </c>
      <c r="CE173" s="236">
        <f t="shared" si="1019"/>
        <v>0</v>
      </c>
      <c r="CF173" s="236">
        <f t="shared" si="1062"/>
        <v>0</v>
      </c>
      <c r="CG173" s="4"/>
      <c r="CH173" s="4">
        <f t="shared" si="1063"/>
        <v>0</v>
      </c>
      <c r="CI173" s="236">
        <f t="shared" si="1064"/>
        <v>0</v>
      </c>
      <c r="CJ173" s="236">
        <f t="shared" si="1065"/>
        <v>0</v>
      </c>
      <c r="CK173" s="4"/>
      <c r="CL173" s="4">
        <f t="shared" si="1066"/>
        <v>0</v>
      </c>
      <c r="CM173" s="236">
        <f t="shared" si="1067"/>
        <v>0</v>
      </c>
      <c r="CN173" s="236">
        <f t="shared" si="1068"/>
        <v>0</v>
      </c>
      <c r="CO173" s="4"/>
      <c r="CP173" s="4">
        <f t="shared" si="1069"/>
        <v>0</v>
      </c>
      <c r="CQ173" s="236">
        <f t="shared" si="1070"/>
        <v>0</v>
      </c>
      <c r="CR173" s="236">
        <f t="shared" si="1071"/>
        <v>0</v>
      </c>
      <c r="CS173" s="4"/>
      <c r="CT173" s="20">
        <f t="shared" si="1072"/>
        <v>0</v>
      </c>
      <c r="CU173" s="236">
        <f t="shared" si="1073"/>
        <v>0</v>
      </c>
      <c r="CV173" s="236">
        <f t="shared" si="1074"/>
        <v>0</v>
      </c>
      <c r="CW173" s="4"/>
      <c r="CX173" s="4"/>
      <c r="CY173" s="4"/>
      <c r="CZ173" s="4"/>
      <c r="DA173" s="4">
        <f t="shared" si="1020"/>
        <v>0</v>
      </c>
      <c r="DB173" s="4">
        <f t="shared" si="1021"/>
        <v>0</v>
      </c>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row>
    <row r="174" spans="1:196" s="5" customFormat="1">
      <c r="A174" s="60" t="s">
        <v>216</v>
      </c>
      <c r="B174" s="60" t="s">
        <v>217</v>
      </c>
      <c r="C174" s="60" t="s">
        <v>7</v>
      </c>
      <c r="D174" s="60">
        <v>118</v>
      </c>
      <c r="E174" s="6"/>
      <c r="F174" s="67">
        <f t="shared" si="1022"/>
        <v>0</v>
      </c>
      <c r="G174" s="6"/>
      <c r="H174" s="67">
        <f t="shared" si="1023"/>
        <v>0</v>
      </c>
      <c r="I174" s="6"/>
      <c r="J174" s="67">
        <f t="shared" si="1024"/>
        <v>0</v>
      </c>
      <c r="K174" s="6"/>
      <c r="L174" s="67">
        <f t="shared" si="1025"/>
        <v>0</v>
      </c>
      <c r="M174" s="6"/>
      <c r="N174" s="67">
        <f t="shared" si="1026"/>
        <v>0</v>
      </c>
      <c r="O174" s="6">
        <v>8</v>
      </c>
      <c r="P174" s="67">
        <f t="shared" si="1027"/>
        <v>944</v>
      </c>
      <c r="Q174" s="6">
        <v>11</v>
      </c>
      <c r="R174" s="67">
        <f t="shared" si="1028"/>
        <v>1298</v>
      </c>
      <c r="S174" s="6">
        <v>15</v>
      </c>
      <c r="T174" s="67">
        <f t="shared" si="1029"/>
        <v>1770</v>
      </c>
      <c r="U174" s="6">
        <v>13</v>
      </c>
      <c r="V174" s="67">
        <f t="shared" si="1030"/>
        <v>1534</v>
      </c>
      <c r="W174" s="246">
        <v>37</v>
      </c>
      <c r="X174" s="67">
        <f t="shared" si="1031"/>
        <v>4366</v>
      </c>
      <c r="Y174" s="6">
        <v>17</v>
      </c>
      <c r="Z174" s="67">
        <f t="shared" si="1032"/>
        <v>2006</v>
      </c>
      <c r="AA174" s="6"/>
      <c r="AB174" s="67">
        <f t="shared" si="1033"/>
        <v>0</v>
      </c>
      <c r="AC174" s="62"/>
      <c r="AD174" s="67">
        <f t="shared" si="1034"/>
        <v>0</v>
      </c>
      <c r="AE174" s="62"/>
      <c r="AF174" s="67">
        <f t="shared" si="1035"/>
        <v>0</v>
      </c>
      <c r="AG174" s="62"/>
      <c r="AH174" s="67">
        <f t="shared" si="1036"/>
        <v>0</v>
      </c>
      <c r="AI174" s="62"/>
      <c r="AJ174" s="67">
        <f t="shared" si="1037"/>
        <v>0</v>
      </c>
      <c r="AK174" s="62"/>
      <c r="AL174" s="67">
        <f t="shared" si="1038"/>
        <v>0</v>
      </c>
      <c r="AM174" s="62"/>
      <c r="AN174" s="67">
        <f t="shared" si="1039"/>
        <v>0</v>
      </c>
      <c r="AO174" s="62"/>
      <c r="AP174" s="67">
        <f t="shared" si="1040"/>
        <v>0</v>
      </c>
      <c r="AQ174" s="62"/>
      <c r="AR174" s="67">
        <f t="shared" si="1041"/>
        <v>0</v>
      </c>
      <c r="AS174" s="62"/>
      <c r="AT174" s="67">
        <f t="shared" si="1042"/>
        <v>0</v>
      </c>
      <c r="AU174" s="62"/>
      <c r="AV174" s="67">
        <f t="shared" si="1043"/>
        <v>0</v>
      </c>
      <c r="AW174" s="62"/>
      <c r="AX174" s="67">
        <f t="shared" si="1044"/>
        <v>0</v>
      </c>
      <c r="AY174" s="62"/>
      <c r="AZ174" s="67">
        <f t="shared" si="1045"/>
        <v>0</v>
      </c>
      <c r="BA174" s="57"/>
      <c r="BB174" s="64">
        <f t="shared" si="1046"/>
        <v>101</v>
      </c>
      <c r="BC174" s="64">
        <f t="shared" si="1015"/>
        <v>11918</v>
      </c>
      <c r="BD174" s="4"/>
      <c r="BE174" s="4"/>
      <c r="BF174" s="4"/>
      <c r="BG174" s="236">
        <f t="shared" si="1047"/>
        <v>0</v>
      </c>
      <c r="BH174" s="236">
        <f t="shared" si="1048"/>
        <v>0</v>
      </c>
      <c r="BI174" s="4"/>
      <c r="BJ174" s="4">
        <f t="shared" si="1049"/>
        <v>0</v>
      </c>
      <c r="BK174" s="236">
        <f t="shared" si="1050"/>
        <v>0</v>
      </c>
      <c r="BL174" s="236">
        <f t="shared" si="1051"/>
        <v>0</v>
      </c>
      <c r="BM174" s="4"/>
      <c r="BN174" s="4">
        <f t="shared" si="1016"/>
        <v>0</v>
      </c>
      <c r="BO174" s="236">
        <f t="shared" si="1017"/>
        <v>0</v>
      </c>
      <c r="BP174" s="236">
        <f t="shared" si="1018"/>
        <v>0</v>
      </c>
      <c r="BQ174" s="4"/>
      <c r="BR174" s="4">
        <f t="shared" si="1052"/>
        <v>0</v>
      </c>
      <c r="BS174" s="236">
        <f t="shared" si="1053"/>
        <v>0</v>
      </c>
      <c r="BT174" s="236">
        <f t="shared" si="1054"/>
        <v>0</v>
      </c>
      <c r="BU174" s="4"/>
      <c r="BV174" s="4">
        <f t="shared" si="1055"/>
        <v>0</v>
      </c>
      <c r="BW174" s="236">
        <f t="shared" si="1056"/>
        <v>0</v>
      </c>
      <c r="BX174" s="236">
        <f t="shared" si="1057"/>
        <v>0</v>
      </c>
      <c r="BY174" s="4"/>
      <c r="BZ174" s="4">
        <f t="shared" si="1058"/>
        <v>0</v>
      </c>
      <c r="CA174" s="236">
        <f t="shared" si="1059"/>
        <v>8</v>
      </c>
      <c r="CB174" s="236">
        <f t="shared" si="1060"/>
        <v>944</v>
      </c>
      <c r="CC174" s="4"/>
      <c r="CD174" s="4">
        <f t="shared" si="1061"/>
        <v>0</v>
      </c>
      <c r="CE174" s="236">
        <f t="shared" si="1019"/>
        <v>11</v>
      </c>
      <c r="CF174" s="236">
        <f t="shared" si="1062"/>
        <v>1298</v>
      </c>
      <c r="CG174" s="4"/>
      <c r="CH174" s="4">
        <f t="shared" si="1063"/>
        <v>0</v>
      </c>
      <c r="CI174" s="236">
        <f t="shared" si="1064"/>
        <v>15</v>
      </c>
      <c r="CJ174" s="236">
        <f t="shared" si="1065"/>
        <v>1770</v>
      </c>
      <c r="CK174" s="4"/>
      <c r="CL174" s="4">
        <f t="shared" si="1066"/>
        <v>0</v>
      </c>
      <c r="CM174" s="236">
        <f t="shared" si="1067"/>
        <v>13</v>
      </c>
      <c r="CN174" s="236">
        <f t="shared" si="1068"/>
        <v>1534</v>
      </c>
      <c r="CO174" s="4"/>
      <c r="CP174" s="4">
        <f t="shared" si="1069"/>
        <v>0</v>
      </c>
      <c r="CQ174" s="236">
        <f t="shared" si="1070"/>
        <v>37</v>
      </c>
      <c r="CR174" s="236">
        <f t="shared" si="1071"/>
        <v>4366</v>
      </c>
      <c r="CS174" s="201"/>
      <c r="CT174" s="20">
        <f t="shared" si="1072"/>
        <v>0</v>
      </c>
      <c r="CU174" s="236">
        <f t="shared" si="1073"/>
        <v>17</v>
      </c>
      <c r="CV174" s="236">
        <f t="shared" si="1074"/>
        <v>2006</v>
      </c>
      <c r="CW174" s="4"/>
      <c r="CX174" s="4"/>
      <c r="CY174" s="4"/>
      <c r="CZ174" s="4"/>
      <c r="DA174" s="4">
        <f t="shared" si="1020"/>
        <v>0</v>
      </c>
      <c r="DB174" s="4">
        <f t="shared" si="1021"/>
        <v>0</v>
      </c>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row>
    <row r="175" spans="1:196" s="5" customFormat="1">
      <c r="A175" s="60"/>
      <c r="B175" s="60"/>
      <c r="C175" s="60" t="s">
        <v>7</v>
      </c>
      <c r="D175" s="60">
        <v>118</v>
      </c>
      <c r="E175" s="6"/>
      <c r="F175" s="67">
        <f t="shared" si="1022"/>
        <v>0</v>
      </c>
      <c r="G175" s="6"/>
      <c r="H175" s="67">
        <f t="shared" si="1023"/>
        <v>0</v>
      </c>
      <c r="I175" s="6"/>
      <c r="J175" s="67">
        <f t="shared" si="1024"/>
        <v>0</v>
      </c>
      <c r="K175" s="6"/>
      <c r="L175" s="67">
        <f t="shared" si="1025"/>
        <v>0</v>
      </c>
      <c r="M175" s="6"/>
      <c r="N175" s="67">
        <f t="shared" si="1026"/>
        <v>0</v>
      </c>
      <c r="O175" s="6"/>
      <c r="P175" s="67">
        <f t="shared" si="1027"/>
        <v>0</v>
      </c>
      <c r="Q175" s="6"/>
      <c r="R175" s="67">
        <f t="shared" si="1028"/>
        <v>0</v>
      </c>
      <c r="S175" s="6"/>
      <c r="T175" s="67">
        <f t="shared" si="1029"/>
        <v>0</v>
      </c>
      <c r="U175" s="6"/>
      <c r="V175" s="67">
        <f t="shared" si="1030"/>
        <v>0</v>
      </c>
      <c r="W175" s="6"/>
      <c r="X175" s="67">
        <f t="shared" si="1031"/>
        <v>0</v>
      </c>
      <c r="Y175" s="6"/>
      <c r="Z175" s="67">
        <f t="shared" si="1032"/>
        <v>0</v>
      </c>
      <c r="AA175" s="6"/>
      <c r="AB175" s="67">
        <f t="shared" si="1033"/>
        <v>0</v>
      </c>
      <c r="AC175" s="62"/>
      <c r="AD175" s="67">
        <f t="shared" si="1034"/>
        <v>0</v>
      </c>
      <c r="AE175" s="62"/>
      <c r="AF175" s="67">
        <f t="shared" si="1035"/>
        <v>0</v>
      </c>
      <c r="AG175" s="62"/>
      <c r="AH175" s="67">
        <f t="shared" si="1036"/>
        <v>0</v>
      </c>
      <c r="AI175" s="62"/>
      <c r="AJ175" s="67">
        <f t="shared" si="1037"/>
        <v>0</v>
      </c>
      <c r="AK175" s="62"/>
      <c r="AL175" s="67">
        <f t="shared" si="1038"/>
        <v>0</v>
      </c>
      <c r="AM175" s="62"/>
      <c r="AN175" s="67">
        <f t="shared" si="1039"/>
        <v>0</v>
      </c>
      <c r="AO175" s="62"/>
      <c r="AP175" s="67">
        <f t="shared" si="1040"/>
        <v>0</v>
      </c>
      <c r="AQ175" s="62"/>
      <c r="AR175" s="67">
        <f t="shared" si="1041"/>
        <v>0</v>
      </c>
      <c r="AS175" s="62"/>
      <c r="AT175" s="67">
        <f t="shared" si="1042"/>
        <v>0</v>
      </c>
      <c r="AU175" s="62"/>
      <c r="AV175" s="67">
        <f t="shared" si="1043"/>
        <v>0</v>
      </c>
      <c r="AW175" s="62"/>
      <c r="AX175" s="67">
        <f t="shared" si="1044"/>
        <v>0</v>
      </c>
      <c r="AY175" s="62"/>
      <c r="AZ175" s="67">
        <f t="shared" si="1045"/>
        <v>0</v>
      </c>
      <c r="BA175" s="57"/>
      <c r="BB175" s="64">
        <f t="shared" si="1046"/>
        <v>0</v>
      </c>
      <c r="BC175" s="64">
        <f t="shared" si="1015"/>
        <v>0</v>
      </c>
      <c r="BD175" s="4"/>
      <c r="BE175" s="4"/>
      <c r="BF175" s="4"/>
      <c r="BG175" s="236">
        <f t="shared" si="1047"/>
        <v>0</v>
      </c>
      <c r="BH175" s="236">
        <f t="shared" si="1048"/>
        <v>0</v>
      </c>
      <c r="BI175" s="4"/>
      <c r="BJ175" s="4">
        <f t="shared" si="1049"/>
        <v>0</v>
      </c>
      <c r="BK175" s="236">
        <f t="shared" si="1050"/>
        <v>0</v>
      </c>
      <c r="BL175" s="236">
        <f t="shared" si="1051"/>
        <v>0</v>
      </c>
      <c r="BM175" s="4"/>
      <c r="BN175" s="4">
        <f t="shared" si="1016"/>
        <v>0</v>
      </c>
      <c r="BO175" s="236">
        <f t="shared" si="1017"/>
        <v>0</v>
      </c>
      <c r="BP175" s="236">
        <f t="shared" si="1018"/>
        <v>0</v>
      </c>
      <c r="BQ175" s="4"/>
      <c r="BR175" s="4">
        <f t="shared" si="1052"/>
        <v>0</v>
      </c>
      <c r="BS175" s="236">
        <f t="shared" si="1053"/>
        <v>0</v>
      </c>
      <c r="BT175" s="236">
        <f t="shared" si="1054"/>
        <v>0</v>
      </c>
      <c r="BU175" s="4"/>
      <c r="BV175" s="4">
        <f t="shared" si="1055"/>
        <v>0</v>
      </c>
      <c r="BW175" s="236">
        <f t="shared" si="1056"/>
        <v>0</v>
      </c>
      <c r="BX175" s="236">
        <f t="shared" si="1057"/>
        <v>0</v>
      </c>
      <c r="BY175" s="4"/>
      <c r="BZ175" s="4">
        <f t="shared" si="1058"/>
        <v>0</v>
      </c>
      <c r="CA175" s="236">
        <f t="shared" si="1059"/>
        <v>0</v>
      </c>
      <c r="CB175" s="236">
        <f t="shared" si="1060"/>
        <v>0</v>
      </c>
      <c r="CC175" s="4"/>
      <c r="CD175" s="4">
        <f t="shared" si="1061"/>
        <v>0</v>
      </c>
      <c r="CE175" s="236">
        <f t="shared" si="1019"/>
        <v>0</v>
      </c>
      <c r="CF175" s="236">
        <f t="shared" si="1062"/>
        <v>0</v>
      </c>
      <c r="CG175" s="4"/>
      <c r="CH175" s="4">
        <f t="shared" si="1063"/>
        <v>0</v>
      </c>
      <c r="CI175" s="236">
        <f t="shared" si="1064"/>
        <v>0</v>
      </c>
      <c r="CJ175" s="236">
        <f t="shared" si="1065"/>
        <v>0</v>
      </c>
      <c r="CK175" s="4"/>
      <c r="CL175" s="4">
        <f t="shared" si="1066"/>
        <v>0</v>
      </c>
      <c r="CM175" s="236">
        <f t="shared" si="1067"/>
        <v>0</v>
      </c>
      <c r="CN175" s="236">
        <f t="shared" si="1068"/>
        <v>0</v>
      </c>
      <c r="CO175" s="4"/>
      <c r="CP175" s="4">
        <f t="shared" si="1069"/>
        <v>0</v>
      </c>
      <c r="CQ175" s="236">
        <f t="shared" si="1070"/>
        <v>0</v>
      </c>
      <c r="CR175" s="236">
        <f t="shared" si="1071"/>
        <v>0</v>
      </c>
      <c r="CS175" s="4"/>
      <c r="CT175" s="20">
        <f t="shared" si="1072"/>
        <v>0</v>
      </c>
      <c r="CU175" s="236">
        <f t="shared" si="1073"/>
        <v>0</v>
      </c>
      <c r="CV175" s="236">
        <f t="shared" si="1074"/>
        <v>0</v>
      </c>
      <c r="CW175" s="4"/>
      <c r="CX175" s="4"/>
      <c r="CY175" s="4"/>
      <c r="CZ175" s="4"/>
      <c r="DA175" s="4">
        <f t="shared" si="1020"/>
        <v>0</v>
      </c>
      <c r="DB175" s="4">
        <f t="shared" si="1021"/>
        <v>0</v>
      </c>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row>
    <row r="176" spans="1:196" s="5" customFormat="1">
      <c r="A176" s="60"/>
      <c r="B176" s="60"/>
      <c r="C176" s="60" t="s">
        <v>7</v>
      </c>
      <c r="D176" s="60">
        <v>118</v>
      </c>
      <c r="E176" s="6"/>
      <c r="F176" s="67">
        <f t="shared" si="1022"/>
        <v>0</v>
      </c>
      <c r="G176" s="6"/>
      <c r="H176" s="67">
        <f t="shared" si="1023"/>
        <v>0</v>
      </c>
      <c r="I176" s="6"/>
      <c r="J176" s="67">
        <f t="shared" si="1024"/>
        <v>0</v>
      </c>
      <c r="K176" s="6"/>
      <c r="L176" s="67">
        <f t="shared" si="1025"/>
        <v>0</v>
      </c>
      <c r="M176" s="6"/>
      <c r="N176" s="67">
        <f t="shared" si="1026"/>
        <v>0</v>
      </c>
      <c r="O176" s="6"/>
      <c r="P176" s="67">
        <f t="shared" si="1027"/>
        <v>0</v>
      </c>
      <c r="Q176" s="6"/>
      <c r="R176" s="67">
        <f t="shared" si="1028"/>
        <v>0</v>
      </c>
      <c r="S176" s="6"/>
      <c r="T176" s="67">
        <f t="shared" si="1029"/>
        <v>0</v>
      </c>
      <c r="U176" s="6"/>
      <c r="V176" s="67">
        <f t="shared" si="1030"/>
        <v>0</v>
      </c>
      <c r="W176" s="6"/>
      <c r="X176" s="67">
        <f t="shared" si="1031"/>
        <v>0</v>
      </c>
      <c r="Y176" s="6"/>
      <c r="Z176" s="67">
        <f t="shared" si="1032"/>
        <v>0</v>
      </c>
      <c r="AA176" s="6"/>
      <c r="AB176" s="67">
        <f t="shared" si="1033"/>
        <v>0</v>
      </c>
      <c r="AC176" s="62"/>
      <c r="AD176" s="67">
        <f t="shared" si="1034"/>
        <v>0</v>
      </c>
      <c r="AE176" s="62"/>
      <c r="AF176" s="67">
        <f t="shared" si="1035"/>
        <v>0</v>
      </c>
      <c r="AG176" s="62"/>
      <c r="AH176" s="67">
        <f t="shared" si="1036"/>
        <v>0</v>
      </c>
      <c r="AI176" s="62"/>
      <c r="AJ176" s="67">
        <f t="shared" si="1037"/>
        <v>0</v>
      </c>
      <c r="AK176" s="62"/>
      <c r="AL176" s="67">
        <f t="shared" si="1038"/>
        <v>0</v>
      </c>
      <c r="AM176" s="62"/>
      <c r="AN176" s="67">
        <f t="shared" si="1039"/>
        <v>0</v>
      </c>
      <c r="AO176" s="62"/>
      <c r="AP176" s="67">
        <f t="shared" si="1040"/>
        <v>0</v>
      </c>
      <c r="AQ176" s="62"/>
      <c r="AR176" s="67">
        <f t="shared" si="1041"/>
        <v>0</v>
      </c>
      <c r="AS176" s="62"/>
      <c r="AT176" s="67">
        <f t="shared" si="1042"/>
        <v>0</v>
      </c>
      <c r="AU176" s="62"/>
      <c r="AV176" s="67">
        <f t="shared" si="1043"/>
        <v>0</v>
      </c>
      <c r="AW176" s="62"/>
      <c r="AX176" s="67">
        <f t="shared" si="1044"/>
        <v>0</v>
      </c>
      <c r="AY176" s="62"/>
      <c r="AZ176" s="67">
        <f t="shared" si="1045"/>
        <v>0</v>
      </c>
      <c r="BA176" s="57"/>
      <c r="BB176" s="64">
        <f t="shared" si="1046"/>
        <v>0</v>
      </c>
      <c r="BC176" s="64">
        <f t="shared" si="1015"/>
        <v>0</v>
      </c>
      <c r="BD176" s="4"/>
      <c r="BE176" s="4"/>
      <c r="BF176" s="4"/>
      <c r="BG176" s="236">
        <f t="shared" si="1047"/>
        <v>0</v>
      </c>
      <c r="BH176" s="236">
        <f t="shared" si="1048"/>
        <v>0</v>
      </c>
      <c r="BI176" s="4"/>
      <c r="BJ176" s="4">
        <f t="shared" si="1049"/>
        <v>0</v>
      </c>
      <c r="BK176" s="236">
        <f t="shared" si="1050"/>
        <v>0</v>
      </c>
      <c r="BL176" s="236">
        <f t="shared" si="1051"/>
        <v>0</v>
      </c>
      <c r="BM176" s="4"/>
      <c r="BN176" s="4">
        <f t="shared" si="1016"/>
        <v>0</v>
      </c>
      <c r="BO176" s="236">
        <f t="shared" si="1017"/>
        <v>0</v>
      </c>
      <c r="BP176" s="236">
        <f t="shared" si="1018"/>
        <v>0</v>
      </c>
      <c r="BQ176" s="4"/>
      <c r="BR176" s="4">
        <f t="shared" si="1052"/>
        <v>0</v>
      </c>
      <c r="BS176" s="236">
        <f t="shared" si="1053"/>
        <v>0</v>
      </c>
      <c r="BT176" s="236">
        <f t="shared" si="1054"/>
        <v>0</v>
      </c>
      <c r="BU176" s="4"/>
      <c r="BV176" s="4">
        <f t="shared" si="1055"/>
        <v>0</v>
      </c>
      <c r="BW176" s="236">
        <f t="shared" si="1056"/>
        <v>0</v>
      </c>
      <c r="BX176" s="236">
        <f t="shared" si="1057"/>
        <v>0</v>
      </c>
      <c r="BY176" s="4"/>
      <c r="BZ176" s="4">
        <f t="shared" si="1058"/>
        <v>0</v>
      </c>
      <c r="CA176" s="236">
        <f t="shared" si="1059"/>
        <v>0</v>
      </c>
      <c r="CB176" s="236">
        <f t="shared" si="1060"/>
        <v>0</v>
      </c>
      <c r="CC176" s="4"/>
      <c r="CD176" s="4">
        <f t="shared" si="1061"/>
        <v>0</v>
      </c>
      <c r="CE176" s="236">
        <f t="shared" si="1019"/>
        <v>0</v>
      </c>
      <c r="CF176" s="236">
        <f t="shared" si="1062"/>
        <v>0</v>
      </c>
      <c r="CG176" s="4"/>
      <c r="CH176" s="4">
        <f t="shared" si="1063"/>
        <v>0</v>
      </c>
      <c r="CI176" s="236">
        <f t="shared" si="1064"/>
        <v>0</v>
      </c>
      <c r="CJ176" s="236">
        <f t="shared" si="1065"/>
        <v>0</v>
      </c>
      <c r="CK176" s="4"/>
      <c r="CL176" s="4">
        <f t="shared" si="1066"/>
        <v>0</v>
      </c>
      <c r="CM176" s="236">
        <f t="shared" si="1067"/>
        <v>0</v>
      </c>
      <c r="CN176" s="236">
        <f t="shared" si="1068"/>
        <v>0</v>
      </c>
      <c r="CO176" s="4"/>
      <c r="CP176" s="4">
        <f t="shared" si="1069"/>
        <v>0</v>
      </c>
      <c r="CQ176" s="236">
        <f t="shared" si="1070"/>
        <v>0</v>
      </c>
      <c r="CR176" s="236">
        <f t="shared" si="1071"/>
        <v>0</v>
      </c>
      <c r="CS176" s="4"/>
      <c r="CT176" s="20">
        <f t="shared" si="1072"/>
        <v>0</v>
      </c>
      <c r="CU176" s="236">
        <f t="shared" si="1073"/>
        <v>0</v>
      </c>
      <c r="CV176" s="236">
        <f t="shared" si="1074"/>
        <v>0</v>
      </c>
      <c r="CW176" s="4"/>
      <c r="CX176" s="4"/>
      <c r="CY176" s="4"/>
      <c r="CZ176" s="4"/>
      <c r="DA176" s="4">
        <f t="shared" si="1020"/>
        <v>0</v>
      </c>
      <c r="DB176" s="4">
        <f t="shared" si="1021"/>
        <v>0</v>
      </c>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row>
    <row r="177" spans="1:196" s="5" customFormat="1">
      <c r="A177" s="60"/>
      <c r="B177" s="60"/>
      <c r="C177" s="60" t="s">
        <v>7</v>
      </c>
      <c r="D177" s="60">
        <v>118</v>
      </c>
      <c r="E177" s="6"/>
      <c r="F177" s="67">
        <f t="shared" si="1022"/>
        <v>0</v>
      </c>
      <c r="G177" s="6"/>
      <c r="H177" s="67">
        <f t="shared" si="1023"/>
        <v>0</v>
      </c>
      <c r="I177" s="6"/>
      <c r="J177" s="67">
        <f t="shared" si="1024"/>
        <v>0</v>
      </c>
      <c r="K177" s="6"/>
      <c r="L177" s="67">
        <f t="shared" si="1025"/>
        <v>0</v>
      </c>
      <c r="M177" s="6"/>
      <c r="N177" s="67">
        <f t="shared" si="1026"/>
        <v>0</v>
      </c>
      <c r="O177" s="6"/>
      <c r="P177" s="67">
        <f t="shared" si="1027"/>
        <v>0</v>
      </c>
      <c r="Q177" s="6"/>
      <c r="R177" s="67">
        <f t="shared" si="1028"/>
        <v>0</v>
      </c>
      <c r="S177" s="6"/>
      <c r="T177" s="67">
        <f t="shared" si="1029"/>
        <v>0</v>
      </c>
      <c r="U177" s="6"/>
      <c r="V177" s="67">
        <f t="shared" si="1030"/>
        <v>0</v>
      </c>
      <c r="W177" s="6"/>
      <c r="X177" s="67">
        <f t="shared" si="1031"/>
        <v>0</v>
      </c>
      <c r="Y177" s="6"/>
      <c r="Z177" s="67">
        <f t="shared" si="1032"/>
        <v>0</v>
      </c>
      <c r="AA177" s="6"/>
      <c r="AB177" s="67">
        <f t="shared" si="1033"/>
        <v>0</v>
      </c>
      <c r="AC177" s="62"/>
      <c r="AD177" s="67">
        <f t="shared" si="1034"/>
        <v>0</v>
      </c>
      <c r="AE177" s="62"/>
      <c r="AF177" s="67">
        <f t="shared" si="1035"/>
        <v>0</v>
      </c>
      <c r="AG177" s="62"/>
      <c r="AH177" s="67">
        <f t="shared" si="1036"/>
        <v>0</v>
      </c>
      <c r="AI177" s="62"/>
      <c r="AJ177" s="67">
        <f t="shared" si="1037"/>
        <v>0</v>
      </c>
      <c r="AK177" s="62"/>
      <c r="AL177" s="67">
        <f t="shared" si="1038"/>
        <v>0</v>
      </c>
      <c r="AM177" s="62"/>
      <c r="AN177" s="67">
        <f t="shared" si="1039"/>
        <v>0</v>
      </c>
      <c r="AO177" s="62"/>
      <c r="AP177" s="67">
        <f t="shared" si="1040"/>
        <v>0</v>
      </c>
      <c r="AQ177" s="62"/>
      <c r="AR177" s="67">
        <f t="shared" si="1041"/>
        <v>0</v>
      </c>
      <c r="AS177" s="62"/>
      <c r="AT177" s="67">
        <f t="shared" si="1042"/>
        <v>0</v>
      </c>
      <c r="AU177" s="62"/>
      <c r="AV177" s="67">
        <f t="shared" si="1043"/>
        <v>0</v>
      </c>
      <c r="AW177" s="62"/>
      <c r="AX177" s="67">
        <f t="shared" si="1044"/>
        <v>0</v>
      </c>
      <c r="AY177" s="62"/>
      <c r="AZ177" s="67">
        <f t="shared" si="1045"/>
        <v>0</v>
      </c>
      <c r="BA177" s="57"/>
      <c r="BB177" s="64">
        <f t="shared" si="1046"/>
        <v>0</v>
      </c>
      <c r="BC177" s="64">
        <f t="shared" si="1015"/>
        <v>0</v>
      </c>
      <c r="BD177" s="4"/>
      <c r="BE177" s="4"/>
      <c r="BF177" s="4"/>
      <c r="BG177" s="236">
        <f t="shared" si="1047"/>
        <v>0</v>
      </c>
      <c r="BH177" s="236">
        <f t="shared" si="1048"/>
        <v>0</v>
      </c>
      <c r="BI177" s="4"/>
      <c r="BJ177" s="4">
        <f t="shared" si="1049"/>
        <v>0</v>
      </c>
      <c r="BK177" s="236">
        <f t="shared" si="1050"/>
        <v>0</v>
      </c>
      <c r="BL177" s="236">
        <f t="shared" si="1051"/>
        <v>0</v>
      </c>
      <c r="BM177" s="4"/>
      <c r="BN177" s="4">
        <f t="shared" si="1016"/>
        <v>0</v>
      </c>
      <c r="BO177" s="236">
        <f t="shared" si="1017"/>
        <v>0</v>
      </c>
      <c r="BP177" s="236">
        <f t="shared" si="1018"/>
        <v>0</v>
      </c>
      <c r="BQ177" s="4"/>
      <c r="BR177" s="4">
        <f t="shared" si="1052"/>
        <v>0</v>
      </c>
      <c r="BS177" s="236">
        <f t="shared" si="1053"/>
        <v>0</v>
      </c>
      <c r="BT177" s="236">
        <f t="shared" si="1054"/>
        <v>0</v>
      </c>
      <c r="BU177" s="4"/>
      <c r="BV177" s="4">
        <f t="shared" si="1055"/>
        <v>0</v>
      </c>
      <c r="BW177" s="236">
        <f t="shared" si="1056"/>
        <v>0</v>
      </c>
      <c r="BX177" s="236">
        <f t="shared" si="1057"/>
        <v>0</v>
      </c>
      <c r="BY177" s="4"/>
      <c r="BZ177" s="4">
        <f t="shared" si="1058"/>
        <v>0</v>
      </c>
      <c r="CA177" s="236">
        <f t="shared" si="1059"/>
        <v>0</v>
      </c>
      <c r="CB177" s="236">
        <f t="shared" si="1060"/>
        <v>0</v>
      </c>
      <c r="CC177" s="4"/>
      <c r="CD177" s="4">
        <f t="shared" si="1061"/>
        <v>0</v>
      </c>
      <c r="CE177" s="236">
        <f t="shared" si="1019"/>
        <v>0</v>
      </c>
      <c r="CF177" s="236">
        <f t="shared" si="1062"/>
        <v>0</v>
      </c>
      <c r="CG177" s="4"/>
      <c r="CH177" s="4">
        <f t="shared" si="1063"/>
        <v>0</v>
      </c>
      <c r="CI177" s="236">
        <f t="shared" si="1064"/>
        <v>0</v>
      </c>
      <c r="CJ177" s="236">
        <f t="shared" si="1065"/>
        <v>0</v>
      </c>
      <c r="CK177" s="4"/>
      <c r="CL177" s="4">
        <f t="shared" si="1066"/>
        <v>0</v>
      </c>
      <c r="CM177" s="236">
        <f t="shared" si="1067"/>
        <v>0</v>
      </c>
      <c r="CN177" s="236">
        <f t="shared" si="1068"/>
        <v>0</v>
      </c>
      <c r="CO177" s="4"/>
      <c r="CP177" s="4">
        <f t="shared" si="1069"/>
        <v>0</v>
      </c>
      <c r="CQ177" s="236">
        <f t="shared" si="1070"/>
        <v>0</v>
      </c>
      <c r="CR177" s="236">
        <f t="shared" si="1071"/>
        <v>0</v>
      </c>
      <c r="CS177" s="4"/>
      <c r="CT177" s="20">
        <f t="shared" si="1072"/>
        <v>0</v>
      </c>
      <c r="CU177" s="236">
        <f t="shared" si="1073"/>
        <v>0</v>
      </c>
      <c r="CV177" s="236">
        <f t="shared" si="1074"/>
        <v>0</v>
      </c>
      <c r="CW177" s="4"/>
      <c r="CX177" s="4"/>
      <c r="CY177" s="4"/>
      <c r="CZ177" s="4"/>
      <c r="DA177" s="4">
        <f t="shared" si="1020"/>
        <v>0</v>
      </c>
      <c r="DB177" s="4">
        <f t="shared" si="1021"/>
        <v>0</v>
      </c>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row>
    <row r="178" spans="1:196" s="5" customFormat="1">
      <c r="A178" s="60" t="s">
        <v>107</v>
      </c>
      <c r="B178" s="60" t="s">
        <v>104</v>
      </c>
      <c r="C178" s="60" t="s">
        <v>3</v>
      </c>
      <c r="D178" s="60">
        <v>100</v>
      </c>
      <c r="E178" s="6"/>
      <c r="F178" s="67">
        <f t="shared" si="1022"/>
        <v>0</v>
      </c>
      <c r="G178" s="6"/>
      <c r="H178" s="67">
        <f t="shared" si="1023"/>
        <v>0</v>
      </c>
      <c r="I178" s="6"/>
      <c r="J178" s="67">
        <f t="shared" si="1024"/>
        <v>0</v>
      </c>
      <c r="K178" s="6"/>
      <c r="L178" s="67">
        <f t="shared" si="1025"/>
        <v>0</v>
      </c>
      <c r="M178" s="6"/>
      <c r="N178" s="67">
        <f t="shared" si="1026"/>
        <v>0</v>
      </c>
      <c r="O178" s="6"/>
      <c r="P178" s="67">
        <f t="shared" si="1027"/>
        <v>0</v>
      </c>
      <c r="Q178" s="6"/>
      <c r="R178" s="67">
        <f t="shared" si="1028"/>
        <v>0</v>
      </c>
      <c r="S178" s="6"/>
      <c r="T178" s="67">
        <f t="shared" si="1029"/>
        <v>0</v>
      </c>
      <c r="U178" s="6"/>
      <c r="V178" s="67">
        <f t="shared" si="1030"/>
        <v>0</v>
      </c>
      <c r="W178" s="6"/>
      <c r="X178" s="67">
        <f t="shared" si="1031"/>
        <v>0</v>
      </c>
      <c r="Y178" s="6"/>
      <c r="Z178" s="67">
        <f t="shared" si="1032"/>
        <v>0</v>
      </c>
      <c r="AA178" s="6"/>
      <c r="AB178" s="67">
        <f t="shared" si="1033"/>
        <v>0</v>
      </c>
      <c r="AC178" s="62"/>
      <c r="AD178" s="67">
        <f t="shared" si="1034"/>
        <v>0</v>
      </c>
      <c r="AE178" s="62"/>
      <c r="AF178" s="67">
        <f t="shared" si="1035"/>
        <v>0</v>
      </c>
      <c r="AG178" s="62"/>
      <c r="AH178" s="67">
        <f t="shared" si="1036"/>
        <v>0</v>
      </c>
      <c r="AI178" s="62"/>
      <c r="AJ178" s="67">
        <f t="shared" si="1037"/>
        <v>0</v>
      </c>
      <c r="AK178" s="62"/>
      <c r="AL178" s="67">
        <f t="shared" si="1038"/>
        <v>0</v>
      </c>
      <c r="AM178" s="62"/>
      <c r="AN178" s="67">
        <f t="shared" si="1039"/>
        <v>0</v>
      </c>
      <c r="AO178" s="62"/>
      <c r="AP178" s="67">
        <f t="shared" si="1040"/>
        <v>0</v>
      </c>
      <c r="AQ178" s="62"/>
      <c r="AR178" s="67">
        <f t="shared" si="1041"/>
        <v>0</v>
      </c>
      <c r="AS178" s="62"/>
      <c r="AT178" s="67">
        <f t="shared" si="1042"/>
        <v>0</v>
      </c>
      <c r="AU178" s="62"/>
      <c r="AV178" s="67">
        <f t="shared" si="1043"/>
        <v>0</v>
      </c>
      <c r="AW178" s="62"/>
      <c r="AX178" s="67">
        <f t="shared" si="1044"/>
        <v>0</v>
      </c>
      <c r="AY178" s="62"/>
      <c r="AZ178" s="67">
        <f t="shared" si="1045"/>
        <v>0</v>
      </c>
      <c r="BA178" s="57"/>
      <c r="BB178" s="64">
        <f t="shared" si="1046"/>
        <v>0</v>
      </c>
      <c r="BC178" s="64">
        <f t="shared" si="1015"/>
        <v>0</v>
      </c>
      <c r="BD178" s="4"/>
      <c r="BE178" s="4"/>
      <c r="BF178" s="4"/>
      <c r="BG178" s="236">
        <f t="shared" si="1047"/>
        <v>0</v>
      </c>
      <c r="BH178" s="236">
        <f t="shared" si="1048"/>
        <v>0</v>
      </c>
      <c r="BI178" s="4">
        <v>0.5</v>
      </c>
      <c r="BJ178" s="4">
        <f t="shared" si="1049"/>
        <v>50</v>
      </c>
      <c r="BK178" s="236">
        <f t="shared" si="1050"/>
        <v>0.5</v>
      </c>
      <c r="BL178" s="236">
        <f t="shared" si="1051"/>
        <v>50</v>
      </c>
      <c r="BM178" s="4">
        <v>4.5</v>
      </c>
      <c r="BN178" s="4">
        <f t="shared" si="1016"/>
        <v>450</v>
      </c>
      <c r="BO178" s="236">
        <f t="shared" si="1017"/>
        <v>4.5</v>
      </c>
      <c r="BP178" s="236">
        <f t="shared" si="1018"/>
        <v>450</v>
      </c>
      <c r="BQ178" s="201">
        <v>2.75</v>
      </c>
      <c r="BR178" s="4">
        <f t="shared" si="1052"/>
        <v>275</v>
      </c>
      <c r="BS178" s="236">
        <f t="shared" si="1053"/>
        <v>2.75</v>
      </c>
      <c r="BT178" s="236">
        <f t="shared" si="1054"/>
        <v>275</v>
      </c>
      <c r="BU178" s="4">
        <v>8</v>
      </c>
      <c r="BV178" s="4">
        <f t="shared" si="1055"/>
        <v>800</v>
      </c>
      <c r="BW178" s="236">
        <f t="shared" si="1056"/>
        <v>8</v>
      </c>
      <c r="BX178" s="236">
        <f t="shared" si="1057"/>
        <v>800</v>
      </c>
      <c r="BY178" s="4">
        <v>15.25</v>
      </c>
      <c r="BZ178" s="4">
        <f t="shared" si="1058"/>
        <v>1525</v>
      </c>
      <c r="CA178" s="236">
        <f t="shared" si="1059"/>
        <v>15.25</v>
      </c>
      <c r="CB178" s="236">
        <f t="shared" si="1060"/>
        <v>1525</v>
      </c>
      <c r="CC178" s="4">
        <v>19</v>
      </c>
      <c r="CD178" s="4">
        <f t="shared" si="1061"/>
        <v>1900</v>
      </c>
      <c r="CE178" s="236">
        <f t="shared" si="1019"/>
        <v>19</v>
      </c>
      <c r="CF178" s="236">
        <f t="shared" si="1062"/>
        <v>1900</v>
      </c>
      <c r="CG178" s="4">
        <v>9.5</v>
      </c>
      <c r="CH178" s="4">
        <f t="shared" si="1063"/>
        <v>950</v>
      </c>
      <c r="CI178" s="236">
        <f t="shared" si="1064"/>
        <v>9.5</v>
      </c>
      <c r="CJ178" s="236">
        <f t="shared" si="1065"/>
        <v>950</v>
      </c>
      <c r="CK178" s="4">
        <v>3.75</v>
      </c>
      <c r="CL178" s="4">
        <f t="shared" si="1066"/>
        <v>375</v>
      </c>
      <c r="CM178" s="236">
        <f t="shared" si="1067"/>
        <v>3.75</v>
      </c>
      <c r="CN178" s="236">
        <f t="shared" si="1068"/>
        <v>375</v>
      </c>
      <c r="CO178" s="201">
        <v>13.75</v>
      </c>
      <c r="CP178" s="4">
        <f t="shared" si="1069"/>
        <v>1375</v>
      </c>
      <c r="CQ178" s="236">
        <f t="shared" si="1070"/>
        <v>13.75</v>
      </c>
      <c r="CR178" s="236">
        <f t="shared" si="1071"/>
        <v>1375</v>
      </c>
      <c r="CS178" s="4">
        <v>13.5</v>
      </c>
      <c r="CT178" s="20">
        <f t="shared" si="1072"/>
        <v>1350</v>
      </c>
      <c r="CU178" s="236">
        <f t="shared" si="1073"/>
        <v>13.5</v>
      </c>
      <c r="CV178" s="236">
        <f t="shared" si="1074"/>
        <v>1350</v>
      </c>
      <c r="CW178" s="4"/>
      <c r="CX178" s="4"/>
      <c r="CY178" s="4"/>
      <c r="CZ178" s="4"/>
      <c r="DA178" s="4">
        <f t="shared" si="1020"/>
        <v>90.5</v>
      </c>
      <c r="DB178" s="4">
        <f t="shared" si="1021"/>
        <v>9050</v>
      </c>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row>
    <row r="179" spans="1:196" s="5" customFormat="1">
      <c r="A179" s="60" t="s">
        <v>174</v>
      </c>
      <c r="B179" s="60" t="s">
        <v>199</v>
      </c>
      <c r="C179" s="60" t="s">
        <v>3</v>
      </c>
      <c r="D179" s="60">
        <v>100</v>
      </c>
      <c r="E179" s="6"/>
      <c r="F179" s="67">
        <f t="shared" si="1022"/>
        <v>0</v>
      </c>
      <c r="G179" s="6"/>
      <c r="H179" s="67">
        <f t="shared" si="1023"/>
        <v>0</v>
      </c>
      <c r="I179" s="6">
        <v>1</v>
      </c>
      <c r="J179" s="67">
        <f t="shared" si="1024"/>
        <v>100</v>
      </c>
      <c r="K179" s="6"/>
      <c r="L179" s="67">
        <f t="shared" si="1025"/>
        <v>0</v>
      </c>
      <c r="M179" s="6"/>
      <c r="N179" s="67">
        <f t="shared" si="1026"/>
        <v>0</v>
      </c>
      <c r="O179" s="6"/>
      <c r="P179" s="67">
        <f t="shared" si="1027"/>
        <v>0</v>
      </c>
      <c r="Q179" s="6"/>
      <c r="R179" s="67">
        <f t="shared" si="1028"/>
        <v>0</v>
      </c>
      <c r="S179" s="6"/>
      <c r="T179" s="67">
        <f t="shared" si="1029"/>
        <v>0</v>
      </c>
      <c r="U179" s="6"/>
      <c r="V179" s="67">
        <f t="shared" si="1030"/>
        <v>0</v>
      </c>
      <c r="W179" s="6"/>
      <c r="X179" s="67">
        <f t="shared" si="1031"/>
        <v>0</v>
      </c>
      <c r="Y179" s="6"/>
      <c r="Z179" s="67">
        <f t="shared" si="1032"/>
        <v>0</v>
      </c>
      <c r="AA179" s="6"/>
      <c r="AB179" s="67">
        <f t="shared" si="1033"/>
        <v>0</v>
      </c>
      <c r="AC179" s="62"/>
      <c r="AD179" s="67">
        <f t="shared" si="1034"/>
        <v>0</v>
      </c>
      <c r="AE179" s="62"/>
      <c r="AF179" s="67">
        <f t="shared" si="1035"/>
        <v>0</v>
      </c>
      <c r="AG179" s="62"/>
      <c r="AH179" s="67">
        <f t="shared" si="1036"/>
        <v>0</v>
      </c>
      <c r="AI179" s="62"/>
      <c r="AJ179" s="67">
        <f t="shared" si="1037"/>
        <v>0</v>
      </c>
      <c r="AK179" s="62"/>
      <c r="AL179" s="67">
        <f t="shared" si="1038"/>
        <v>0</v>
      </c>
      <c r="AM179" s="62"/>
      <c r="AN179" s="67">
        <f t="shared" si="1039"/>
        <v>0</v>
      </c>
      <c r="AO179" s="62"/>
      <c r="AP179" s="67">
        <f t="shared" si="1040"/>
        <v>0</v>
      </c>
      <c r="AQ179" s="62"/>
      <c r="AR179" s="67">
        <f t="shared" si="1041"/>
        <v>0</v>
      </c>
      <c r="AS179" s="62"/>
      <c r="AT179" s="67">
        <f t="shared" si="1042"/>
        <v>0</v>
      </c>
      <c r="AU179" s="62"/>
      <c r="AV179" s="67">
        <f t="shared" si="1043"/>
        <v>0</v>
      </c>
      <c r="AW179" s="62"/>
      <c r="AX179" s="67">
        <f t="shared" si="1044"/>
        <v>0</v>
      </c>
      <c r="AY179" s="62"/>
      <c r="AZ179" s="67">
        <f t="shared" si="1045"/>
        <v>0</v>
      </c>
      <c r="BA179" s="57"/>
      <c r="BB179" s="64">
        <f t="shared" si="1046"/>
        <v>1</v>
      </c>
      <c r="BC179" s="64">
        <f t="shared" si="1015"/>
        <v>100</v>
      </c>
      <c r="BD179" s="4"/>
      <c r="BE179" s="4"/>
      <c r="BF179" s="4"/>
      <c r="BG179" s="236">
        <f t="shared" si="1047"/>
        <v>0</v>
      </c>
      <c r="BH179" s="236">
        <f t="shared" si="1048"/>
        <v>0</v>
      </c>
      <c r="BI179" s="4"/>
      <c r="BJ179" s="4">
        <f t="shared" si="1049"/>
        <v>0</v>
      </c>
      <c r="BK179" s="236">
        <f t="shared" si="1050"/>
        <v>0</v>
      </c>
      <c r="BL179" s="236">
        <f t="shared" si="1051"/>
        <v>0</v>
      </c>
      <c r="BM179" s="4"/>
      <c r="BN179" s="4">
        <f t="shared" si="1016"/>
        <v>0</v>
      </c>
      <c r="BO179" s="236">
        <f t="shared" si="1017"/>
        <v>1</v>
      </c>
      <c r="BP179" s="236">
        <f t="shared" si="1018"/>
        <v>100</v>
      </c>
      <c r="BQ179" s="4"/>
      <c r="BR179" s="4">
        <f t="shared" si="1052"/>
        <v>0</v>
      </c>
      <c r="BS179" s="236">
        <f t="shared" si="1053"/>
        <v>0</v>
      </c>
      <c r="BT179" s="236">
        <f t="shared" si="1054"/>
        <v>0</v>
      </c>
      <c r="BU179" s="4">
        <v>2.25</v>
      </c>
      <c r="BV179" s="4">
        <f t="shared" si="1055"/>
        <v>225</v>
      </c>
      <c r="BW179" s="236">
        <f t="shared" si="1056"/>
        <v>2.25</v>
      </c>
      <c r="BX179" s="236">
        <f t="shared" si="1057"/>
        <v>225</v>
      </c>
      <c r="BY179" s="4"/>
      <c r="BZ179" s="4">
        <f t="shared" si="1058"/>
        <v>0</v>
      </c>
      <c r="CA179" s="236">
        <f t="shared" si="1059"/>
        <v>0</v>
      </c>
      <c r="CB179" s="236">
        <f t="shared" si="1060"/>
        <v>0</v>
      </c>
      <c r="CC179" s="4"/>
      <c r="CD179" s="4">
        <f t="shared" si="1061"/>
        <v>0</v>
      </c>
      <c r="CE179" s="236">
        <f t="shared" si="1019"/>
        <v>0</v>
      </c>
      <c r="CF179" s="236">
        <f t="shared" si="1062"/>
        <v>0</v>
      </c>
      <c r="CG179" s="4"/>
      <c r="CH179" s="4">
        <f t="shared" si="1063"/>
        <v>0</v>
      </c>
      <c r="CI179" s="236">
        <f t="shared" si="1064"/>
        <v>0</v>
      </c>
      <c r="CJ179" s="236">
        <f t="shared" si="1065"/>
        <v>0</v>
      </c>
      <c r="CK179" s="4"/>
      <c r="CL179" s="4">
        <f t="shared" si="1066"/>
        <v>0</v>
      </c>
      <c r="CM179" s="236">
        <f t="shared" si="1067"/>
        <v>0</v>
      </c>
      <c r="CN179" s="236">
        <f t="shared" si="1068"/>
        <v>0</v>
      </c>
      <c r="CO179" s="4"/>
      <c r="CP179" s="4">
        <f t="shared" si="1069"/>
        <v>0</v>
      </c>
      <c r="CQ179" s="236">
        <f t="shared" si="1070"/>
        <v>0</v>
      </c>
      <c r="CR179" s="236">
        <f t="shared" si="1071"/>
        <v>0</v>
      </c>
      <c r="CS179" s="4"/>
      <c r="CT179" s="20">
        <f t="shared" si="1072"/>
        <v>0</v>
      </c>
      <c r="CU179" s="236">
        <f t="shared" si="1073"/>
        <v>0</v>
      </c>
      <c r="CV179" s="236">
        <f t="shared" si="1074"/>
        <v>0</v>
      </c>
      <c r="CW179" s="4"/>
      <c r="CX179" s="4"/>
      <c r="CY179" s="4"/>
      <c r="CZ179" s="4"/>
      <c r="DA179" s="4">
        <f t="shared" si="1020"/>
        <v>2.25</v>
      </c>
      <c r="DB179" s="4">
        <f t="shared" si="1021"/>
        <v>225</v>
      </c>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row>
    <row r="180" spans="1:196" s="5" customFormat="1">
      <c r="A180" s="60" t="s">
        <v>153</v>
      </c>
      <c r="B180" s="60" t="s">
        <v>111</v>
      </c>
      <c r="C180" s="60" t="s">
        <v>3</v>
      </c>
      <c r="D180" s="60">
        <v>100</v>
      </c>
      <c r="E180" s="6"/>
      <c r="F180" s="67">
        <f t="shared" si="1022"/>
        <v>0</v>
      </c>
      <c r="G180" s="6"/>
      <c r="H180" s="67">
        <f t="shared" si="1023"/>
        <v>0</v>
      </c>
      <c r="I180" s="6"/>
      <c r="J180" s="67">
        <f t="shared" si="1024"/>
        <v>0</v>
      </c>
      <c r="K180" s="6"/>
      <c r="L180" s="67">
        <f t="shared" si="1025"/>
        <v>0</v>
      </c>
      <c r="M180" s="6"/>
      <c r="N180" s="67">
        <f t="shared" si="1026"/>
        <v>0</v>
      </c>
      <c r="O180" s="6"/>
      <c r="P180" s="67">
        <f t="shared" si="1027"/>
        <v>0</v>
      </c>
      <c r="Q180" s="6"/>
      <c r="R180" s="67">
        <f t="shared" si="1028"/>
        <v>0</v>
      </c>
      <c r="S180" s="6"/>
      <c r="T180" s="67">
        <f t="shared" si="1029"/>
        <v>0</v>
      </c>
      <c r="U180" s="6"/>
      <c r="V180" s="67">
        <f t="shared" si="1030"/>
        <v>0</v>
      </c>
      <c r="W180" s="6"/>
      <c r="X180" s="67">
        <f t="shared" si="1031"/>
        <v>0</v>
      </c>
      <c r="Y180" s="6"/>
      <c r="Z180" s="67">
        <f t="shared" si="1032"/>
        <v>0</v>
      </c>
      <c r="AA180" s="6"/>
      <c r="AB180" s="67">
        <f t="shared" si="1033"/>
        <v>0</v>
      </c>
      <c r="AC180" s="62"/>
      <c r="AD180" s="67">
        <f t="shared" si="1034"/>
        <v>0</v>
      </c>
      <c r="AE180" s="62"/>
      <c r="AF180" s="67">
        <f t="shared" si="1035"/>
        <v>0</v>
      </c>
      <c r="AG180" s="62"/>
      <c r="AH180" s="67">
        <f t="shared" si="1036"/>
        <v>0</v>
      </c>
      <c r="AI180" s="62"/>
      <c r="AJ180" s="67">
        <f t="shared" si="1037"/>
        <v>0</v>
      </c>
      <c r="AK180" s="62"/>
      <c r="AL180" s="67">
        <f t="shared" si="1038"/>
        <v>0</v>
      </c>
      <c r="AM180" s="62"/>
      <c r="AN180" s="67">
        <f t="shared" si="1039"/>
        <v>0</v>
      </c>
      <c r="AO180" s="62"/>
      <c r="AP180" s="67">
        <f t="shared" si="1040"/>
        <v>0</v>
      </c>
      <c r="AQ180" s="62"/>
      <c r="AR180" s="67">
        <f t="shared" si="1041"/>
        <v>0</v>
      </c>
      <c r="AS180" s="62"/>
      <c r="AT180" s="67">
        <f t="shared" si="1042"/>
        <v>0</v>
      </c>
      <c r="AU180" s="62"/>
      <c r="AV180" s="67">
        <f t="shared" si="1043"/>
        <v>0</v>
      </c>
      <c r="AW180" s="62"/>
      <c r="AX180" s="67">
        <f t="shared" si="1044"/>
        <v>0</v>
      </c>
      <c r="AY180" s="62"/>
      <c r="AZ180" s="67">
        <f t="shared" si="1045"/>
        <v>0</v>
      </c>
      <c r="BA180" s="57"/>
      <c r="BB180" s="64">
        <f t="shared" si="1046"/>
        <v>0</v>
      </c>
      <c r="BC180" s="64">
        <f t="shared" si="1015"/>
        <v>0</v>
      </c>
      <c r="BD180" s="4"/>
      <c r="BE180" s="4"/>
      <c r="BF180" s="4"/>
      <c r="BG180" s="236">
        <f t="shared" si="1047"/>
        <v>0</v>
      </c>
      <c r="BH180" s="236">
        <f t="shared" si="1048"/>
        <v>0</v>
      </c>
      <c r="BI180" s="4">
        <v>2.5</v>
      </c>
      <c r="BJ180" s="4">
        <f t="shared" si="1049"/>
        <v>250</v>
      </c>
      <c r="BK180" s="236">
        <f t="shared" si="1050"/>
        <v>2.5</v>
      </c>
      <c r="BL180" s="236">
        <f t="shared" si="1051"/>
        <v>250</v>
      </c>
      <c r="BM180" s="4">
        <v>1</v>
      </c>
      <c r="BN180" s="4">
        <f t="shared" si="1016"/>
        <v>100</v>
      </c>
      <c r="BO180" s="236">
        <f t="shared" si="1017"/>
        <v>1</v>
      </c>
      <c r="BP180" s="236">
        <f t="shared" si="1018"/>
        <v>100</v>
      </c>
      <c r="BQ180" s="201">
        <v>0.75</v>
      </c>
      <c r="BR180" s="4">
        <f t="shared" si="1052"/>
        <v>75</v>
      </c>
      <c r="BS180" s="236">
        <f t="shared" si="1053"/>
        <v>0.75</v>
      </c>
      <c r="BT180" s="236">
        <f t="shared" si="1054"/>
        <v>75</v>
      </c>
      <c r="BU180" s="4"/>
      <c r="BV180" s="4">
        <f t="shared" si="1055"/>
        <v>0</v>
      </c>
      <c r="BW180" s="236">
        <f t="shared" si="1056"/>
        <v>0</v>
      </c>
      <c r="BX180" s="236">
        <f t="shared" si="1057"/>
        <v>0</v>
      </c>
      <c r="BY180" s="4">
        <v>3</v>
      </c>
      <c r="BZ180" s="4">
        <f t="shared" si="1058"/>
        <v>300</v>
      </c>
      <c r="CA180" s="236">
        <f t="shared" si="1059"/>
        <v>3</v>
      </c>
      <c r="CB180" s="236">
        <f t="shared" si="1060"/>
        <v>300</v>
      </c>
      <c r="CC180" s="4">
        <v>0.75</v>
      </c>
      <c r="CD180" s="4">
        <f t="shared" si="1061"/>
        <v>75</v>
      </c>
      <c r="CE180" s="236">
        <f t="shared" si="1019"/>
        <v>0.75</v>
      </c>
      <c r="CF180" s="236">
        <f t="shared" si="1062"/>
        <v>75</v>
      </c>
      <c r="CG180" s="4">
        <v>1.5</v>
      </c>
      <c r="CH180" s="4">
        <f t="shared" si="1063"/>
        <v>150</v>
      </c>
      <c r="CI180" s="236">
        <f t="shared" si="1064"/>
        <v>1.5</v>
      </c>
      <c r="CJ180" s="236">
        <f t="shared" si="1065"/>
        <v>150</v>
      </c>
      <c r="CK180" s="4">
        <v>3.5</v>
      </c>
      <c r="CL180" s="4">
        <f t="shared" si="1066"/>
        <v>350</v>
      </c>
      <c r="CM180" s="236">
        <f t="shared" si="1067"/>
        <v>3.5</v>
      </c>
      <c r="CN180" s="236">
        <f t="shared" si="1068"/>
        <v>350</v>
      </c>
      <c r="CO180" s="201">
        <v>3</v>
      </c>
      <c r="CP180" s="4">
        <f t="shared" si="1069"/>
        <v>300</v>
      </c>
      <c r="CQ180" s="236">
        <f t="shared" si="1070"/>
        <v>3</v>
      </c>
      <c r="CR180" s="236">
        <f t="shared" si="1071"/>
        <v>300</v>
      </c>
      <c r="CS180" s="4">
        <v>9</v>
      </c>
      <c r="CT180" s="20">
        <f t="shared" si="1072"/>
        <v>900</v>
      </c>
      <c r="CU180" s="236">
        <f t="shared" si="1073"/>
        <v>9</v>
      </c>
      <c r="CV180" s="236">
        <f t="shared" si="1074"/>
        <v>900</v>
      </c>
      <c r="CW180" s="4"/>
      <c r="CX180" s="4"/>
      <c r="CY180" s="4"/>
      <c r="CZ180" s="4"/>
      <c r="DA180" s="4">
        <f t="shared" si="1020"/>
        <v>25</v>
      </c>
      <c r="DB180" s="4">
        <f t="shared" si="1021"/>
        <v>2500</v>
      </c>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row>
    <row r="181" spans="1:196" s="5" customFormat="1">
      <c r="A181" s="60" t="s">
        <v>236</v>
      </c>
      <c r="B181" s="60" t="s">
        <v>237</v>
      </c>
      <c r="C181" s="60" t="s">
        <v>3</v>
      </c>
      <c r="D181" s="60">
        <v>100</v>
      </c>
      <c r="E181" s="6"/>
      <c r="F181" s="67">
        <f t="shared" si="1022"/>
        <v>0</v>
      </c>
      <c r="G181" s="6"/>
      <c r="H181" s="67">
        <f t="shared" si="1023"/>
        <v>0</v>
      </c>
      <c r="I181" s="6"/>
      <c r="J181" s="67">
        <f t="shared" si="1024"/>
        <v>0</v>
      </c>
      <c r="K181" s="6"/>
      <c r="L181" s="67">
        <f t="shared" si="1025"/>
        <v>0</v>
      </c>
      <c r="M181" s="6"/>
      <c r="N181" s="67">
        <f t="shared" si="1026"/>
        <v>0</v>
      </c>
      <c r="O181" s="6"/>
      <c r="P181" s="67">
        <f t="shared" si="1027"/>
        <v>0</v>
      </c>
      <c r="Q181" s="6"/>
      <c r="R181" s="67">
        <f t="shared" si="1028"/>
        <v>0</v>
      </c>
      <c r="S181" s="6">
        <v>1</v>
      </c>
      <c r="T181" s="67">
        <f t="shared" si="1029"/>
        <v>100</v>
      </c>
      <c r="U181" s="6">
        <v>29</v>
      </c>
      <c r="V181" s="67">
        <f t="shared" si="1030"/>
        <v>2900</v>
      </c>
      <c r="W181" s="6"/>
      <c r="X181" s="67">
        <f t="shared" si="1031"/>
        <v>0</v>
      </c>
      <c r="Y181" s="6"/>
      <c r="Z181" s="67">
        <f t="shared" si="1032"/>
        <v>0</v>
      </c>
      <c r="AA181" s="6"/>
      <c r="AB181" s="67">
        <f t="shared" si="1033"/>
        <v>0</v>
      </c>
      <c r="AC181" s="62"/>
      <c r="AD181" s="67">
        <f t="shared" si="1034"/>
        <v>0</v>
      </c>
      <c r="AE181" s="62"/>
      <c r="AF181" s="67">
        <f t="shared" si="1035"/>
        <v>0</v>
      </c>
      <c r="AG181" s="62"/>
      <c r="AH181" s="67">
        <f t="shared" si="1036"/>
        <v>0</v>
      </c>
      <c r="AI181" s="62"/>
      <c r="AJ181" s="67">
        <f t="shared" si="1037"/>
        <v>0</v>
      </c>
      <c r="AK181" s="62"/>
      <c r="AL181" s="67">
        <f t="shared" si="1038"/>
        <v>0</v>
      </c>
      <c r="AM181" s="62"/>
      <c r="AN181" s="67">
        <f t="shared" si="1039"/>
        <v>0</v>
      </c>
      <c r="AO181" s="62"/>
      <c r="AP181" s="67">
        <f t="shared" si="1040"/>
        <v>0</v>
      </c>
      <c r="AQ181" s="62"/>
      <c r="AR181" s="67">
        <f t="shared" si="1041"/>
        <v>0</v>
      </c>
      <c r="AS181" s="62"/>
      <c r="AT181" s="67">
        <f t="shared" si="1042"/>
        <v>0</v>
      </c>
      <c r="AU181" s="62"/>
      <c r="AV181" s="67">
        <f t="shared" si="1043"/>
        <v>0</v>
      </c>
      <c r="AW181" s="62"/>
      <c r="AX181" s="67">
        <f t="shared" si="1044"/>
        <v>0</v>
      </c>
      <c r="AY181" s="62"/>
      <c r="AZ181" s="67">
        <f t="shared" si="1045"/>
        <v>0</v>
      </c>
      <c r="BA181" s="57"/>
      <c r="BB181" s="64">
        <f t="shared" si="1046"/>
        <v>30</v>
      </c>
      <c r="BC181" s="64">
        <f t="shared" si="1015"/>
        <v>3000</v>
      </c>
      <c r="BD181" s="4"/>
      <c r="BE181" s="4"/>
      <c r="BF181" s="4"/>
      <c r="BG181" s="236">
        <f t="shared" si="1047"/>
        <v>0</v>
      </c>
      <c r="BH181" s="236">
        <f t="shared" si="1048"/>
        <v>0</v>
      </c>
      <c r="BI181" s="4"/>
      <c r="BJ181" s="4">
        <f t="shared" si="1049"/>
        <v>0</v>
      </c>
      <c r="BK181" s="236">
        <f t="shared" si="1050"/>
        <v>0</v>
      </c>
      <c r="BL181" s="236">
        <f t="shared" si="1051"/>
        <v>0</v>
      </c>
      <c r="BM181" s="4"/>
      <c r="BN181" s="4">
        <f t="shared" si="1016"/>
        <v>0</v>
      </c>
      <c r="BO181" s="236">
        <f t="shared" si="1017"/>
        <v>0</v>
      </c>
      <c r="BP181" s="236">
        <f t="shared" si="1018"/>
        <v>0</v>
      </c>
      <c r="BQ181" s="4"/>
      <c r="BR181" s="4">
        <f t="shared" si="1052"/>
        <v>0</v>
      </c>
      <c r="BS181" s="236">
        <f t="shared" si="1053"/>
        <v>0</v>
      </c>
      <c r="BT181" s="236">
        <f t="shared" si="1054"/>
        <v>0</v>
      </c>
      <c r="BU181" s="4"/>
      <c r="BV181" s="4">
        <f t="shared" si="1055"/>
        <v>0</v>
      </c>
      <c r="BW181" s="236">
        <f t="shared" si="1056"/>
        <v>0</v>
      </c>
      <c r="BX181" s="236">
        <f t="shared" si="1057"/>
        <v>0</v>
      </c>
      <c r="BY181" s="4"/>
      <c r="BZ181" s="4">
        <f t="shared" si="1058"/>
        <v>0</v>
      </c>
      <c r="CA181" s="236">
        <f t="shared" si="1059"/>
        <v>0</v>
      </c>
      <c r="CB181" s="236">
        <f t="shared" si="1060"/>
        <v>0</v>
      </c>
      <c r="CC181" s="4"/>
      <c r="CD181" s="4">
        <f t="shared" si="1061"/>
        <v>0</v>
      </c>
      <c r="CE181" s="236">
        <f t="shared" si="1019"/>
        <v>0</v>
      </c>
      <c r="CF181" s="236">
        <f t="shared" si="1062"/>
        <v>0</v>
      </c>
      <c r="CG181" s="4"/>
      <c r="CH181" s="4">
        <f t="shared" si="1063"/>
        <v>0</v>
      </c>
      <c r="CI181" s="236">
        <f t="shared" si="1064"/>
        <v>1</v>
      </c>
      <c r="CJ181" s="236">
        <f t="shared" si="1065"/>
        <v>100</v>
      </c>
      <c r="CK181" s="4"/>
      <c r="CL181" s="4">
        <f t="shared" si="1066"/>
        <v>0</v>
      </c>
      <c r="CM181" s="236">
        <f t="shared" si="1067"/>
        <v>29</v>
      </c>
      <c r="CN181" s="236">
        <f t="shared" si="1068"/>
        <v>2900</v>
      </c>
      <c r="CO181" s="4"/>
      <c r="CP181" s="4">
        <f t="shared" si="1069"/>
        <v>0</v>
      </c>
      <c r="CQ181" s="236">
        <f t="shared" si="1070"/>
        <v>0</v>
      </c>
      <c r="CR181" s="236">
        <f t="shared" si="1071"/>
        <v>0</v>
      </c>
      <c r="CS181" s="4"/>
      <c r="CT181" s="20">
        <f t="shared" si="1072"/>
        <v>0</v>
      </c>
      <c r="CU181" s="236">
        <f t="shared" si="1073"/>
        <v>0</v>
      </c>
      <c r="CV181" s="236">
        <f t="shared" si="1074"/>
        <v>0</v>
      </c>
      <c r="CW181" s="4"/>
      <c r="CX181" s="4"/>
      <c r="CY181" s="4"/>
      <c r="CZ181" s="4"/>
      <c r="DA181" s="4">
        <f t="shared" si="1020"/>
        <v>0</v>
      </c>
      <c r="DB181" s="4">
        <f t="shared" si="1021"/>
        <v>0</v>
      </c>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row>
    <row r="182" spans="1:196" s="5" customFormat="1">
      <c r="A182" s="60"/>
      <c r="B182" s="60"/>
      <c r="C182" s="60" t="s">
        <v>3</v>
      </c>
      <c r="D182" s="60">
        <v>100</v>
      </c>
      <c r="E182" s="6"/>
      <c r="F182" s="67">
        <f t="shared" si="1022"/>
        <v>0</v>
      </c>
      <c r="G182" s="6"/>
      <c r="H182" s="67">
        <f t="shared" si="1023"/>
        <v>0</v>
      </c>
      <c r="I182" s="6"/>
      <c r="J182" s="67">
        <f t="shared" si="1024"/>
        <v>0</v>
      </c>
      <c r="K182" s="6"/>
      <c r="L182" s="67">
        <f t="shared" si="1025"/>
        <v>0</v>
      </c>
      <c r="M182" s="6"/>
      <c r="N182" s="67">
        <f t="shared" si="1026"/>
        <v>0</v>
      </c>
      <c r="O182" s="6"/>
      <c r="P182" s="67">
        <f t="shared" si="1027"/>
        <v>0</v>
      </c>
      <c r="Q182" s="6"/>
      <c r="R182" s="67">
        <f t="shared" si="1028"/>
        <v>0</v>
      </c>
      <c r="S182" s="6"/>
      <c r="T182" s="67">
        <f t="shared" si="1029"/>
        <v>0</v>
      </c>
      <c r="U182" s="6"/>
      <c r="V182" s="67">
        <f t="shared" si="1030"/>
        <v>0</v>
      </c>
      <c r="W182" s="6"/>
      <c r="X182" s="67">
        <f t="shared" si="1031"/>
        <v>0</v>
      </c>
      <c r="Y182" s="6"/>
      <c r="Z182" s="67">
        <f t="shared" si="1032"/>
        <v>0</v>
      </c>
      <c r="AA182" s="6"/>
      <c r="AB182" s="67">
        <f t="shared" si="1033"/>
        <v>0</v>
      </c>
      <c r="AC182" s="62"/>
      <c r="AD182" s="67">
        <f t="shared" si="1034"/>
        <v>0</v>
      </c>
      <c r="AE182" s="62"/>
      <c r="AF182" s="67">
        <f t="shared" si="1035"/>
        <v>0</v>
      </c>
      <c r="AG182" s="62"/>
      <c r="AH182" s="67">
        <f t="shared" si="1036"/>
        <v>0</v>
      </c>
      <c r="AI182" s="62"/>
      <c r="AJ182" s="67">
        <f t="shared" si="1037"/>
        <v>0</v>
      </c>
      <c r="AK182" s="62"/>
      <c r="AL182" s="67">
        <f t="shared" si="1038"/>
        <v>0</v>
      </c>
      <c r="AM182" s="62"/>
      <c r="AN182" s="67">
        <f t="shared" si="1039"/>
        <v>0</v>
      </c>
      <c r="AO182" s="62"/>
      <c r="AP182" s="67">
        <f t="shared" si="1040"/>
        <v>0</v>
      </c>
      <c r="AQ182" s="62"/>
      <c r="AR182" s="67">
        <f t="shared" si="1041"/>
        <v>0</v>
      </c>
      <c r="AS182" s="62"/>
      <c r="AT182" s="67">
        <f t="shared" si="1042"/>
        <v>0</v>
      </c>
      <c r="AU182" s="62"/>
      <c r="AV182" s="67">
        <f t="shared" si="1043"/>
        <v>0</v>
      </c>
      <c r="AW182" s="62"/>
      <c r="AX182" s="67">
        <f t="shared" si="1044"/>
        <v>0</v>
      </c>
      <c r="AY182" s="62"/>
      <c r="AZ182" s="67">
        <f t="shared" si="1045"/>
        <v>0</v>
      </c>
      <c r="BA182" s="57"/>
      <c r="BB182" s="64">
        <f t="shared" si="1046"/>
        <v>0</v>
      </c>
      <c r="BC182" s="64">
        <f t="shared" si="1015"/>
        <v>0</v>
      </c>
      <c r="BD182" s="4"/>
      <c r="BE182" s="4"/>
      <c r="BF182" s="4"/>
      <c r="BG182" s="236">
        <f t="shared" si="1047"/>
        <v>0</v>
      </c>
      <c r="BH182" s="236">
        <f t="shared" si="1048"/>
        <v>0</v>
      </c>
      <c r="BI182" s="4"/>
      <c r="BJ182" s="4">
        <f t="shared" si="1049"/>
        <v>0</v>
      </c>
      <c r="BK182" s="236">
        <f t="shared" si="1050"/>
        <v>0</v>
      </c>
      <c r="BL182" s="236">
        <f t="shared" si="1051"/>
        <v>0</v>
      </c>
      <c r="BM182" s="4"/>
      <c r="BN182" s="4">
        <f t="shared" si="1016"/>
        <v>0</v>
      </c>
      <c r="BO182" s="236">
        <f t="shared" si="1017"/>
        <v>0</v>
      </c>
      <c r="BP182" s="236">
        <f t="shared" si="1018"/>
        <v>0</v>
      </c>
      <c r="BQ182" s="4"/>
      <c r="BR182" s="4">
        <f t="shared" si="1052"/>
        <v>0</v>
      </c>
      <c r="BS182" s="236">
        <f t="shared" si="1053"/>
        <v>0</v>
      </c>
      <c r="BT182" s="236">
        <f t="shared" si="1054"/>
        <v>0</v>
      </c>
      <c r="BU182" s="4"/>
      <c r="BV182" s="4">
        <f t="shared" si="1055"/>
        <v>0</v>
      </c>
      <c r="BW182" s="236">
        <f t="shared" si="1056"/>
        <v>0</v>
      </c>
      <c r="BX182" s="236">
        <f t="shared" si="1057"/>
        <v>0</v>
      </c>
      <c r="BY182" s="4"/>
      <c r="BZ182" s="4">
        <f t="shared" si="1058"/>
        <v>0</v>
      </c>
      <c r="CA182" s="236">
        <f t="shared" si="1059"/>
        <v>0</v>
      </c>
      <c r="CB182" s="236">
        <f t="shared" si="1060"/>
        <v>0</v>
      </c>
      <c r="CC182" s="4"/>
      <c r="CD182" s="4">
        <f t="shared" si="1061"/>
        <v>0</v>
      </c>
      <c r="CE182" s="236">
        <f t="shared" si="1019"/>
        <v>0</v>
      </c>
      <c r="CF182" s="236">
        <f t="shared" si="1062"/>
        <v>0</v>
      </c>
      <c r="CG182" s="4"/>
      <c r="CH182" s="4">
        <f t="shared" si="1063"/>
        <v>0</v>
      </c>
      <c r="CI182" s="236">
        <f t="shared" si="1064"/>
        <v>0</v>
      </c>
      <c r="CJ182" s="236">
        <f t="shared" si="1065"/>
        <v>0</v>
      </c>
      <c r="CK182" s="4"/>
      <c r="CL182" s="4">
        <f t="shared" si="1066"/>
        <v>0</v>
      </c>
      <c r="CM182" s="236">
        <f t="shared" si="1067"/>
        <v>0</v>
      </c>
      <c r="CN182" s="236">
        <f t="shared" si="1068"/>
        <v>0</v>
      </c>
      <c r="CO182" s="4"/>
      <c r="CP182" s="4">
        <f t="shared" si="1069"/>
        <v>0</v>
      </c>
      <c r="CQ182" s="236">
        <f t="shared" si="1070"/>
        <v>0</v>
      </c>
      <c r="CR182" s="236">
        <f t="shared" si="1071"/>
        <v>0</v>
      </c>
      <c r="CS182" s="4"/>
      <c r="CT182" s="20">
        <f t="shared" si="1072"/>
        <v>0</v>
      </c>
      <c r="CU182" s="236">
        <f t="shared" si="1073"/>
        <v>0</v>
      </c>
      <c r="CV182" s="236">
        <f t="shared" si="1074"/>
        <v>0</v>
      </c>
      <c r="CW182" s="4"/>
      <c r="CX182" s="4"/>
      <c r="CY182" s="4"/>
      <c r="CZ182" s="4"/>
      <c r="DA182" s="4">
        <f t="shared" si="1020"/>
        <v>0</v>
      </c>
      <c r="DB182" s="4">
        <f t="shared" si="1021"/>
        <v>0</v>
      </c>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row>
    <row r="183" spans="1:196" s="5" customFormat="1">
      <c r="A183" s="60"/>
      <c r="B183" s="60"/>
      <c r="C183" s="60" t="s">
        <v>3</v>
      </c>
      <c r="D183" s="60">
        <v>100</v>
      </c>
      <c r="E183" s="6"/>
      <c r="F183" s="67">
        <f>SUM(E183*$D183)</f>
        <v>0</v>
      </c>
      <c r="G183" s="6"/>
      <c r="H183" s="67">
        <f t="shared" si="1023"/>
        <v>0</v>
      </c>
      <c r="I183" s="6"/>
      <c r="J183" s="67">
        <f t="shared" si="1024"/>
        <v>0</v>
      </c>
      <c r="K183" s="6"/>
      <c r="L183" s="67">
        <f>SUM(K183*$D183)</f>
        <v>0</v>
      </c>
      <c r="M183" s="6"/>
      <c r="N183" s="67">
        <f>SUM(M183*$D183)</f>
        <v>0</v>
      </c>
      <c r="O183" s="6"/>
      <c r="P183" s="67">
        <f>SUM(O183*$D183)</f>
        <v>0</v>
      </c>
      <c r="Q183" s="6"/>
      <c r="R183" s="67">
        <f>SUM(Q183*$D183)</f>
        <v>0</v>
      </c>
      <c r="S183" s="6"/>
      <c r="T183" s="67">
        <f>SUM(S183*$D183)</f>
        <v>0</v>
      </c>
      <c r="U183" s="6"/>
      <c r="V183" s="67">
        <f>SUM(U183*$D183)</f>
        <v>0</v>
      </c>
      <c r="W183" s="6"/>
      <c r="X183" s="67">
        <f>SUM(W183*$D183)</f>
        <v>0</v>
      </c>
      <c r="Y183" s="6"/>
      <c r="Z183" s="67">
        <f>SUM(Y183*$D183)</f>
        <v>0</v>
      </c>
      <c r="AA183" s="6"/>
      <c r="AB183" s="67">
        <f>SUM(AA183*$D183)</f>
        <v>0</v>
      </c>
      <c r="AC183" s="62"/>
      <c r="AD183" s="67">
        <f>SUM(AC183*$D183)</f>
        <v>0</v>
      </c>
      <c r="AE183" s="62"/>
      <c r="AF183" s="67">
        <f>SUM(AE183*$D183)</f>
        <v>0</v>
      </c>
      <c r="AG183" s="62"/>
      <c r="AH183" s="67">
        <f>SUM(AG183*$D183)</f>
        <v>0</v>
      </c>
      <c r="AI183" s="62"/>
      <c r="AJ183" s="67">
        <f>SUM(AI183*$D183)</f>
        <v>0</v>
      </c>
      <c r="AK183" s="62"/>
      <c r="AL183" s="67">
        <f>SUM(AK183*$D183)</f>
        <v>0</v>
      </c>
      <c r="AM183" s="62"/>
      <c r="AN183" s="67">
        <f>SUM(AM183*$D183)</f>
        <v>0</v>
      </c>
      <c r="AO183" s="62"/>
      <c r="AP183" s="67">
        <f>SUM(AO183*$D183)</f>
        <v>0</v>
      </c>
      <c r="AQ183" s="62"/>
      <c r="AR183" s="67">
        <f>SUM(AQ183*$D183)</f>
        <v>0</v>
      </c>
      <c r="AS183" s="62"/>
      <c r="AT183" s="67">
        <f>SUM(AS183*$D183)</f>
        <v>0</v>
      </c>
      <c r="AU183" s="62"/>
      <c r="AV183" s="67">
        <f>SUM(AU183*$D183)</f>
        <v>0</v>
      </c>
      <c r="AW183" s="62"/>
      <c r="AX183" s="67">
        <f>SUM(AW183*$D183)</f>
        <v>0</v>
      </c>
      <c r="AY183" s="62"/>
      <c r="AZ183" s="67">
        <f>SUM(AY183*$D183)</f>
        <v>0</v>
      </c>
      <c r="BA183" s="57"/>
      <c r="BB183" s="64">
        <f t="shared" si="1046"/>
        <v>0</v>
      </c>
      <c r="BC183" s="64">
        <f t="shared" si="1015"/>
        <v>0</v>
      </c>
      <c r="BD183" s="4"/>
      <c r="BE183" s="4"/>
      <c r="BF183" s="4"/>
      <c r="BG183" s="236">
        <f t="shared" si="1047"/>
        <v>0</v>
      </c>
      <c r="BH183" s="236">
        <f t="shared" si="1048"/>
        <v>0</v>
      </c>
      <c r="BI183" s="4"/>
      <c r="BJ183" s="4">
        <f t="shared" si="1049"/>
        <v>0</v>
      </c>
      <c r="BK183" s="236">
        <f t="shared" si="1050"/>
        <v>0</v>
      </c>
      <c r="BL183" s="236">
        <f t="shared" si="1051"/>
        <v>0</v>
      </c>
      <c r="BM183" s="4"/>
      <c r="BN183" s="4">
        <f t="shared" si="1016"/>
        <v>0</v>
      </c>
      <c r="BO183" s="236">
        <f t="shared" si="1017"/>
        <v>0</v>
      </c>
      <c r="BP183" s="236">
        <f t="shared" si="1018"/>
        <v>0</v>
      </c>
      <c r="BQ183" s="4"/>
      <c r="BR183" s="4">
        <f t="shared" si="1052"/>
        <v>0</v>
      </c>
      <c r="BS183" s="236">
        <f t="shared" si="1053"/>
        <v>0</v>
      </c>
      <c r="BT183" s="236">
        <f t="shared" si="1054"/>
        <v>0</v>
      </c>
      <c r="BU183" s="4"/>
      <c r="BV183" s="4">
        <f t="shared" si="1055"/>
        <v>0</v>
      </c>
      <c r="BW183" s="236">
        <f t="shared" si="1056"/>
        <v>0</v>
      </c>
      <c r="BX183" s="236">
        <f t="shared" si="1057"/>
        <v>0</v>
      </c>
      <c r="BY183" s="4"/>
      <c r="BZ183" s="4">
        <f t="shared" si="1058"/>
        <v>0</v>
      </c>
      <c r="CA183" s="236">
        <f t="shared" si="1059"/>
        <v>0</v>
      </c>
      <c r="CB183" s="236">
        <f t="shared" si="1060"/>
        <v>0</v>
      </c>
      <c r="CC183" s="4"/>
      <c r="CD183" s="4">
        <f t="shared" si="1061"/>
        <v>0</v>
      </c>
      <c r="CE183" s="236">
        <f t="shared" si="1019"/>
        <v>0</v>
      </c>
      <c r="CF183" s="236">
        <f t="shared" si="1062"/>
        <v>0</v>
      </c>
      <c r="CG183" s="4"/>
      <c r="CH183" s="4">
        <f t="shared" si="1063"/>
        <v>0</v>
      </c>
      <c r="CI183" s="236">
        <f t="shared" si="1064"/>
        <v>0</v>
      </c>
      <c r="CJ183" s="236">
        <f t="shared" si="1065"/>
        <v>0</v>
      </c>
      <c r="CK183" s="4"/>
      <c r="CL183" s="4">
        <f t="shared" si="1066"/>
        <v>0</v>
      </c>
      <c r="CM183" s="236">
        <f t="shared" si="1067"/>
        <v>0</v>
      </c>
      <c r="CN183" s="236">
        <f t="shared" si="1068"/>
        <v>0</v>
      </c>
      <c r="CO183" s="4"/>
      <c r="CP183" s="4">
        <f t="shared" si="1069"/>
        <v>0</v>
      </c>
      <c r="CQ183" s="236">
        <f t="shared" si="1070"/>
        <v>0</v>
      </c>
      <c r="CR183" s="236">
        <f t="shared" si="1071"/>
        <v>0</v>
      </c>
      <c r="CS183" s="4"/>
      <c r="CT183" s="20">
        <f t="shared" si="1072"/>
        <v>0</v>
      </c>
      <c r="CU183" s="236">
        <f t="shared" si="1073"/>
        <v>0</v>
      </c>
      <c r="CV183" s="236">
        <f t="shared" si="1074"/>
        <v>0</v>
      </c>
      <c r="CW183" s="4"/>
      <c r="CX183" s="4"/>
      <c r="CY183" s="4"/>
      <c r="CZ183" s="4"/>
      <c r="DA183" s="4">
        <f t="shared" si="1020"/>
        <v>0</v>
      </c>
      <c r="DB183" s="4">
        <f t="shared" si="1021"/>
        <v>0</v>
      </c>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row>
    <row r="184" spans="1:196" s="5" customFormat="1">
      <c r="A184" s="60"/>
      <c r="B184" s="60"/>
      <c r="C184" s="60" t="s">
        <v>3</v>
      </c>
      <c r="D184" s="60">
        <v>100</v>
      </c>
      <c r="E184" s="6"/>
      <c r="F184" s="67">
        <f t="shared" si="1022"/>
        <v>0</v>
      </c>
      <c r="G184" s="6"/>
      <c r="H184" s="67">
        <f t="shared" si="1023"/>
        <v>0</v>
      </c>
      <c r="I184" s="6"/>
      <c r="J184" s="67">
        <f t="shared" si="1024"/>
        <v>0</v>
      </c>
      <c r="K184" s="6"/>
      <c r="L184" s="67">
        <f t="shared" ref="L184:L199" si="1075">SUM(K184*$D184)</f>
        <v>0</v>
      </c>
      <c r="M184" s="6"/>
      <c r="N184" s="67">
        <f t="shared" ref="N184:N199" si="1076">SUM(M184*$D184)</f>
        <v>0</v>
      </c>
      <c r="O184" s="6"/>
      <c r="P184" s="67">
        <f t="shared" ref="P184:P199" si="1077">SUM(O184*$D184)</f>
        <v>0</v>
      </c>
      <c r="Q184" s="6"/>
      <c r="R184" s="67">
        <f t="shared" ref="R184:R199" si="1078">SUM(Q184*$D184)</f>
        <v>0</v>
      </c>
      <c r="S184" s="6"/>
      <c r="T184" s="67">
        <f t="shared" ref="T184:T199" si="1079">SUM(S184*$D184)</f>
        <v>0</v>
      </c>
      <c r="U184" s="6"/>
      <c r="V184" s="67">
        <f t="shared" ref="V184:V199" si="1080">SUM(U184*$D184)</f>
        <v>0</v>
      </c>
      <c r="W184" s="6"/>
      <c r="X184" s="67">
        <f t="shared" ref="X184:X199" si="1081">SUM(W184*$D184)</f>
        <v>0</v>
      </c>
      <c r="Y184" s="6"/>
      <c r="Z184" s="67">
        <f t="shared" ref="Z184:Z199" si="1082">SUM(Y184*$D184)</f>
        <v>0</v>
      </c>
      <c r="AA184" s="6"/>
      <c r="AB184" s="67">
        <f t="shared" ref="AB184:AB199" si="1083">SUM(AA184*$D184)</f>
        <v>0</v>
      </c>
      <c r="AC184" s="62"/>
      <c r="AD184" s="67">
        <f t="shared" ref="AD184:AD199" si="1084">SUM(AC184*$D184)</f>
        <v>0</v>
      </c>
      <c r="AE184" s="62"/>
      <c r="AF184" s="67">
        <f t="shared" ref="AF184:AF199" si="1085">SUM(AE184*$D184)</f>
        <v>0</v>
      </c>
      <c r="AG184" s="62"/>
      <c r="AH184" s="67">
        <f t="shared" ref="AH184:AH199" si="1086">SUM(AG184*$D184)</f>
        <v>0</v>
      </c>
      <c r="AI184" s="62"/>
      <c r="AJ184" s="67">
        <f t="shared" ref="AJ184:AJ199" si="1087">SUM(AI184*$D184)</f>
        <v>0</v>
      </c>
      <c r="AK184" s="62"/>
      <c r="AL184" s="67">
        <f t="shared" ref="AL184:AL199" si="1088">SUM(AK184*$D184)</f>
        <v>0</v>
      </c>
      <c r="AM184" s="62"/>
      <c r="AN184" s="67">
        <f t="shared" ref="AN184:AN199" si="1089">SUM(AM184*$D184)</f>
        <v>0</v>
      </c>
      <c r="AO184" s="62"/>
      <c r="AP184" s="67">
        <f t="shared" ref="AP184:AP199" si="1090">SUM(AO184*$D184)</f>
        <v>0</v>
      </c>
      <c r="AQ184" s="62"/>
      <c r="AR184" s="67">
        <f t="shared" ref="AR184:AR199" si="1091">SUM(AQ184*$D184)</f>
        <v>0</v>
      </c>
      <c r="AS184" s="62"/>
      <c r="AT184" s="67">
        <f t="shared" ref="AT184:AT199" si="1092">SUM(AS184*$D184)</f>
        <v>0</v>
      </c>
      <c r="AU184" s="62"/>
      <c r="AV184" s="67">
        <f t="shared" ref="AV184:AV199" si="1093">SUM(AU184*$D184)</f>
        <v>0</v>
      </c>
      <c r="AW184" s="62"/>
      <c r="AX184" s="67">
        <f t="shared" ref="AX184:AX199" si="1094">SUM(AW184*$D184)</f>
        <v>0</v>
      </c>
      <c r="AY184" s="62"/>
      <c r="AZ184" s="67">
        <f t="shared" ref="AZ184:AZ199" si="1095">SUM(AY184*$D184)</f>
        <v>0</v>
      </c>
      <c r="BA184" s="57"/>
      <c r="BB184" s="64">
        <f t="shared" si="1046"/>
        <v>0</v>
      </c>
      <c r="BC184" s="64">
        <f t="shared" si="1015"/>
        <v>0</v>
      </c>
      <c r="BD184" s="4"/>
      <c r="BE184" s="4"/>
      <c r="BF184" s="4"/>
      <c r="BG184" s="236">
        <f t="shared" si="1047"/>
        <v>0</v>
      </c>
      <c r="BH184" s="236">
        <f t="shared" si="1048"/>
        <v>0</v>
      </c>
      <c r="BI184" s="4"/>
      <c r="BJ184" s="4">
        <f t="shared" si="1049"/>
        <v>0</v>
      </c>
      <c r="BK184" s="236">
        <f t="shared" si="1050"/>
        <v>0</v>
      </c>
      <c r="BL184" s="236">
        <f t="shared" si="1051"/>
        <v>0</v>
      </c>
      <c r="BM184" s="4"/>
      <c r="BN184" s="4">
        <f t="shared" si="1016"/>
        <v>0</v>
      </c>
      <c r="BO184" s="236">
        <f t="shared" si="1017"/>
        <v>0</v>
      </c>
      <c r="BP184" s="236">
        <f t="shared" si="1018"/>
        <v>0</v>
      </c>
      <c r="BQ184" s="4"/>
      <c r="BR184" s="4">
        <f t="shared" si="1052"/>
        <v>0</v>
      </c>
      <c r="BS184" s="236">
        <f t="shared" si="1053"/>
        <v>0</v>
      </c>
      <c r="BT184" s="236">
        <f t="shared" si="1054"/>
        <v>0</v>
      </c>
      <c r="BU184" s="4"/>
      <c r="BV184" s="4">
        <f t="shared" si="1055"/>
        <v>0</v>
      </c>
      <c r="BW184" s="236">
        <f t="shared" si="1056"/>
        <v>0</v>
      </c>
      <c r="BX184" s="236">
        <f t="shared" si="1057"/>
        <v>0</v>
      </c>
      <c r="BY184" s="4"/>
      <c r="BZ184" s="4">
        <f t="shared" si="1058"/>
        <v>0</v>
      </c>
      <c r="CA184" s="236">
        <f t="shared" si="1059"/>
        <v>0</v>
      </c>
      <c r="CB184" s="236">
        <f t="shared" si="1060"/>
        <v>0</v>
      </c>
      <c r="CC184" s="4"/>
      <c r="CD184" s="4">
        <f t="shared" si="1061"/>
        <v>0</v>
      </c>
      <c r="CE184" s="236">
        <f t="shared" si="1019"/>
        <v>0</v>
      </c>
      <c r="CF184" s="236">
        <f t="shared" si="1062"/>
        <v>0</v>
      </c>
      <c r="CG184" s="4"/>
      <c r="CH184" s="4">
        <f t="shared" si="1063"/>
        <v>0</v>
      </c>
      <c r="CI184" s="236">
        <f t="shared" si="1064"/>
        <v>0</v>
      </c>
      <c r="CJ184" s="236">
        <f t="shared" si="1065"/>
        <v>0</v>
      </c>
      <c r="CK184" s="4"/>
      <c r="CL184" s="4">
        <f t="shared" si="1066"/>
        <v>0</v>
      </c>
      <c r="CM184" s="236">
        <f t="shared" si="1067"/>
        <v>0</v>
      </c>
      <c r="CN184" s="236">
        <f t="shared" si="1068"/>
        <v>0</v>
      </c>
      <c r="CO184" s="4"/>
      <c r="CP184" s="4">
        <f t="shared" si="1069"/>
        <v>0</v>
      </c>
      <c r="CQ184" s="236">
        <f t="shared" si="1070"/>
        <v>0</v>
      </c>
      <c r="CR184" s="236">
        <f t="shared" si="1071"/>
        <v>0</v>
      </c>
      <c r="CS184" s="4"/>
      <c r="CT184" s="20">
        <f t="shared" si="1072"/>
        <v>0</v>
      </c>
      <c r="CU184" s="236">
        <f t="shared" si="1073"/>
        <v>0</v>
      </c>
      <c r="CV184" s="236">
        <f t="shared" si="1074"/>
        <v>0</v>
      </c>
      <c r="CW184" s="4"/>
      <c r="CX184" s="4"/>
      <c r="CY184" s="4"/>
      <c r="CZ184" s="4"/>
      <c r="DA184" s="4">
        <f t="shared" si="1020"/>
        <v>0</v>
      </c>
      <c r="DB184" s="4">
        <f t="shared" si="1021"/>
        <v>0</v>
      </c>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row>
    <row r="185" spans="1:196" s="5" customFormat="1">
      <c r="A185" s="60"/>
      <c r="B185" s="60"/>
      <c r="C185" s="60" t="s">
        <v>3</v>
      </c>
      <c r="D185" s="60">
        <v>100</v>
      </c>
      <c r="E185" s="6"/>
      <c r="F185" s="67">
        <f t="shared" si="1022"/>
        <v>0</v>
      </c>
      <c r="G185" s="6"/>
      <c r="H185" s="67">
        <f t="shared" si="1023"/>
        <v>0</v>
      </c>
      <c r="I185" s="6"/>
      <c r="J185" s="67">
        <f t="shared" si="1024"/>
        <v>0</v>
      </c>
      <c r="K185" s="6"/>
      <c r="L185" s="67">
        <f t="shared" si="1075"/>
        <v>0</v>
      </c>
      <c r="M185" s="6"/>
      <c r="N185" s="67">
        <f t="shared" si="1076"/>
        <v>0</v>
      </c>
      <c r="O185" s="6"/>
      <c r="P185" s="67">
        <f t="shared" si="1077"/>
        <v>0</v>
      </c>
      <c r="Q185" s="6"/>
      <c r="R185" s="67">
        <f t="shared" si="1078"/>
        <v>0</v>
      </c>
      <c r="S185" s="6"/>
      <c r="T185" s="67">
        <f t="shared" si="1079"/>
        <v>0</v>
      </c>
      <c r="U185" s="6"/>
      <c r="V185" s="67">
        <f t="shared" si="1080"/>
        <v>0</v>
      </c>
      <c r="W185" s="6"/>
      <c r="X185" s="67">
        <f t="shared" si="1081"/>
        <v>0</v>
      </c>
      <c r="Y185" s="6"/>
      <c r="Z185" s="67">
        <f t="shared" si="1082"/>
        <v>0</v>
      </c>
      <c r="AA185" s="6"/>
      <c r="AB185" s="67">
        <f t="shared" si="1083"/>
        <v>0</v>
      </c>
      <c r="AC185" s="62"/>
      <c r="AD185" s="67">
        <f t="shared" si="1084"/>
        <v>0</v>
      </c>
      <c r="AE185" s="62"/>
      <c r="AF185" s="67">
        <f t="shared" si="1085"/>
        <v>0</v>
      </c>
      <c r="AG185" s="62"/>
      <c r="AH185" s="67">
        <f t="shared" si="1086"/>
        <v>0</v>
      </c>
      <c r="AI185" s="62"/>
      <c r="AJ185" s="67">
        <f t="shared" si="1087"/>
        <v>0</v>
      </c>
      <c r="AK185" s="62"/>
      <c r="AL185" s="67">
        <f t="shared" si="1088"/>
        <v>0</v>
      </c>
      <c r="AM185" s="62"/>
      <c r="AN185" s="67">
        <f t="shared" si="1089"/>
        <v>0</v>
      </c>
      <c r="AO185" s="62"/>
      <c r="AP185" s="67">
        <f t="shared" si="1090"/>
        <v>0</v>
      </c>
      <c r="AQ185" s="62"/>
      <c r="AR185" s="67">
        <f t="shared" si="1091"/>
        <v>0</v>
      </c>
      <c r="AS185" s="62"/>
      <c r="AT185" s="67">
        <f t="shared" si="1092"/>
        <v>0</v>
      </c>
      <c r="AU185" s="62"/>
      <c r="AV185" s="67">
        <f t="shared" si="1093"/>
        <v>0</v>
      </c>
      <c r="AW185" s="62"/>
      <c r="AX185" s="67">
        <f t="shared" si="1094"/>
        <v>0</v>
      </c>
      <c r="AY185" s="62"/>
      <c r="AZ185" s="67">
        <f t="shared" si="1095"/>
        <v>0</v>
      </c>
      <c r="BA185" s="57"/>
      <c r="BB185" s="64">
        <f t="shared" si="1046"/>
        <v>0</v>
      </c>
      <c r="BC185" s="64">
        <f t="shared" si="1015"/>
        <v>0</v>
      </c>
      <c r="BD185" s="4"/>
      <c r="BE185" s="4"/>
      <c r="BF185" s="4"/>
      <c r="BG185" s="236">
        <f t="shared" si="1047"/>
        <v>0</v>
      </c>
      <c r="BH185" s="236">
        <f t="shared" si="1048"/>
        <v>0</v>
      </c>
      <c r="BI185" s="4"/>
      <c r="BJ185" s="4">
        <f t="shared" si="1049"/>
        <v>0</v>
      </c>
      <c r="BK185" s="236">
        <f t="shared" si="1050"/>
        <v>0</v>
      </c>
      <c r="BL185" s="236">
        <f t="shared" si="1051"/>
        <v>0</v>
      </c>
      <c r="BM185" s="4"/>
      <c r="BN185" s="4">
        <f t="shared" si="1016"/>
        <v>0</v>
      </c>
      <c r="BO185" s="236">
        <f t="shared" si="1017"/>
        <v>0</v>
      </c>
      <c r="BP185" s="236">
        <f t="shared" si="1018"/>
        <v>0</v>
      </c>
      <c r="BQ185" s="4"/>
      <c r="BR185" s="4">
        <f t="shared" si="1052"/>
        <v>0</v>
      </c>
      <c r="BS185" s="236">
        <f t="shared" si="1053"/>
        <v>0</v>
      </c>
      <c r="BT185" s="236">
        <f t="shared" si="1054"/>
        <v>0</v>
      </c>
      <c r="BU185" s="4"/>
      <c r="BV185" s="4">
        <f t="shared" si="1055"/>
        <v>0</v>
      </c>
      <c r="BW185" s="236">
        <f t="shared" si="1056"/>
        <v>0</v>
      </c>
      <c r="BX185" s="236">
        <f t="shared" si="1057"/>
        <v>0</v>
      </c>
      <c r="BY185" s="4"/>
      <c r="BZ185" s="4">
        <f t="shared" si="1058"/>
        <v>0</v>
      </c>
      <c r="CA185" s="236">
        <f t="shared" si="1059"/>
        <v>0</v>
      </c>
      <c r="CB185" s="236">
        <f t="shared" si="1060"/>
        <v>0</v>
      </c>
      <c r="CC185" s="4"/>
      <c r="CD185" s="4">
        <f t="shared" si="1061"/>
        <v>0</v>
      </c>
      <c r="CE185" s="236">
        <f t="shared" si="1019"/>
        <v>0</v>
      </c>
      <c r="CF185" s="236">
        <f t="shared" si="1062"/>
        <v>0</v>
      </c>
      <c r="CG185" s="4"/>
      <c r="CH185" s="4">
        <f t="shared" si="1063"/>
        <v>0</v>
      </c>
      <c r="CI185" s="236">
        <f t="shared" si="1064"/>
        <v>0</v>
      </c>
      <c r="CJ185" s="236">
        <f t="shared" si="1065"/>
        <v>0</v>
      </c>
      <c r="CK185" s="4"/>
      <c r="CL185" s="4">
        <f t="shared" si="1066"/>
        <v>0</v>
      </c>
      <c r="CM185" s="236">
        <f t="shared" si="1067"/>
        <v>0</v>
      </c>
      <c r="CN185" s="236">
        <f t="shared" si="1068"/>
        <v>0</v>
      </c>
      <c r="CO185" s="4"/>
      <c r="CP185" s="4">
        <f t="shared" si="1069"/>
        <v>0</v>
      </c>
      <c r="CQ185" s="236">
        <f t="shared" si="1070"/>
        <v>0</v>
      </c>
      <c r="CR185" s="236">
        <f t="shared" si="1071"/>
        <v>0</v>
      </c>
      <c r="CS185" s="4"/>
      <c r="CT185" s="20">
        <f t="shared" si="1072"/>
        <v>0</v>
      </c>
      <c r="CU185" s="236">
        <f t="shared" si="1073"/>
        <v>0</v>
      </c>
      <c r="CV185" s="236">
        <f t="shared" si="1074"/>
        <v>0</v>
      </c>
      <c r="CW185" s="4"/>
      <c r="CX185" s="4"/>
      <c r="CY185" s="4"/>
      <c r="CZ185" s="4"/>
      <c r="DA185" s="4">
        <f t="shared" si="1020"/>
        <v>0</v>
      </c>
      <c r="DB185" s="4">
        <f t="shared" si="1021"/>
        <v>0</v>
      </c>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row>
    <row r="186" spans="1:196" s="5" customFormat="1">
      <c r="A186" s="60"/>
      <c r="B186" s="60"/>
      <c r="C186" s="60" t="s">
        <v>3</v>
      </c>
      <c r="D186" s="60">
        <v>100</v>
      </c>
      <c r="E186" s="6"/>
      <c r="F186" s="67">
        <f t="shared" si="1022"/>
        <v>0</v>
      </c>
      <c r="G186" s="6"/>
      <c r="H186" s="67">
        <f t="shared" si="1023"/>
        <v>0</v>
      </c>
      <c r="I186" s="6"/>
      <c r="J186" s="67">
        <f t="shared" si="1024"/>
        <v>0</v>
      </c>
      <c r="K186" s="6"/>
      <c r="L186" s="67">
        <f t="shared" si="1075"/>
        <v>0</v>
      </c>
      <c r="M186" s="6"/>
      <c r="N186" s="67">
        <f t="shared" si="1076"/>
        <v>0</v>
      </c>
      <c r="O186" s="6"/>
      <c r="P186" s="67">
        <f t="shared" si="1077"/>
        <v>0</v>
      </c>
      <c r="Q186" s="6"/>
      <c r="R186" s="67">
        <f t="shared" si="1078"/>
        <v>0</v>
      </c>
      <c r="S186" s="6"/>
      <c r="T186" s="67">
        <f t="shared" si="1079"/>
        <v>0</v>
      </c>
      <c r="U186" s="6"/>
      <c r="V186" s="67">
        <f t="shared" si="1080"/>
        <v>0</v>
      </c>
      <c r="W186" s="6"/>
      <c r="X186" s="67">
        <f t="shared" si="1081"/>
        <v>0</v>
      </c>
      <c r="Y186" s="6"/>
      <c r="Z186" s="67">
        <f t="shared" si="1082"/>
        <v>0</v>
      </c>
      <c r="AA186" s="6"/>
      <c r="AB186" s="67">
        <f t="shared" si="1083"/>
        <v>0</v>
      </c>
      <c r="AC186" s="62"/>
      <c r="AD186" s="67">
        <f t="shared" si="1084"/>
        <v>0</v>
      </c>
      <c r="AE186" s="62"/>
      <c r="AF186" s="67">
        <f t="shared" si="1085"/>
        <v>0</v>
      </c>
      <c r="AG186" s="62"/>
      <c r="AH186" s="67">
        <f t="shared" si="1086"/>
        <v>0</v>
      </c>
      <c r="AI186" s="62"/>
      <c r="AJ186" s="67">
        <f t="shared" si="1087"/>
        <v>0</v>
      </c>
      <c r="AK186" s="62"/>
      <c r="AL186" s="67">
        <f t="shared" si="1088"/>
        <v>0</v>
      </c>
      <c r="AM186" s="62"/>
      <c r="AN186" s="67">
        <f t="shared" si="1089"/>
        <v>0</v>
      </c>
      <c r="AO186" s="62"/>
      <c r="AP186" s="67">
        <f t="shared" si="1090"/>
        <v>0</v>
      </c>
      <c r="AQ186" s="62"/>
      <c r="AR186" s="67">
        <f t="shared" si="1091"/>
        <v>0</v>
      </c>
      <c r="AS186" s="62"/>
      <c r="AT186" s="67">
        <f t="shared" si="1092"/>
        <v>0</v>
      </c>
      <c r="AU186" s="62"/>
      <c r="AV186" s="67">
        <f t="shared" si="1093"/>
        <v>0</v>
      </c>
      <c r="AW186" s="62"/>
      <c r="AX186" s="67">
        <f t="shared" si="1094"/>
        <v>0</v>
      </c>
      <c r="AY186" s="62"/>
      <c r="AZ186" s="67">
        <f t="shared" si="1095"/>
        <v>0</v>
      </c>
      <c r="BA186" s="57"/>
      <c r="BB186" s="64">
        <f t="shared" si="1046"/>
        <v>0</v>
      </c>
      <c r="BC186" s="64">
        <f t="shared" si="1015"/>
        <v>0</v>
      </c>
      <c r="BD186" s="4"/>
      <c r="BE186" s="4"/>
      <c r="BF186" s="4"/>
      <c r="BG186" s="236">
        <f t="shared" si="1047"/>
        <v>0</v>
      </c>
      <c r="BH186" s="236">
        <f t="shared" si="1048"/>
        <v>0</v>
      </c>
      <c r="BI186" s="4"/>
      <c r="BJ186" s="4">
        <f t="shared" si="1049"/>
        <v>0</v>
      </c>
      <c r="BK186" s="236">
        <f t="shared" si="1050"/>
        <v>0</v>
      </c>
      <c r="BL186" s="236">
        <f t="shared" si="1051"/>
        <v>0</v>
      </c>
      <c r="BM186" s="4"/>
      <c r="BN186" s="4">
        <f t="shared" si="1016"/>
        <v>0</v>
      </c>
      <c r="BO186" s="236">
        <f t="shared" si="1017"/>
        <v>0</v>
      </c>
      <c r="BP186" s="236">
        <f t="shared" si="1018"/>
        <v>0</v>
      </c>
      <c r="BQ186" s="4"/>
      <c r="BR186" s="4">
        <f t="shared" si="1052"/>
        <v>0</v>
      </c>
      <c r="BS186" s="236">
        <f t="shared" si="1053"/>
        <v>0</v>
      </c>
      <c r="BT186" s="236">
        <f t="shared" si="1054"/>
        <v>0</v>
      </c>
      <c r="BU186" s="4"/>
      <c r="BV186" s="4">
        <f t="shared" si="1055"/>
        <v>0</v>
      </c>
      <c r="BW186" s="236">
        <f t="shared" si="1056"/>
        <v>0</v>
      </c>
      <c r="BX186" s="236">
        <f t="shared" si="1057"/>
        <v>0</v>
      </c>
      <c r="BY186" s="4"/>
      <c r="BZ186" s="4">
        <f t="shared" si="1058"/>
        <v>0</v>
      </c>
      <c r="CA186" s="236">
        <f t="shared" si="1059"/>
        <v>0</v>
      </c>
      <c r="CB186" s="236">
        <f t="shared" si="1060"/>
        <v>0</v>
      </c>
      <c r="CC186" s="4"/>
      <c r="CD186" s="4">
        <f t="shared" si="1061"/>
        <v>0</v>
      </c>
      <c r="CE186" s="236">
        <f t="shared" si="1019"/>
        <v>0</v>
      </c>
      <c r="CF186" s="236">
        <f t="shared" si="1062"/>
        <v>0</v>
      </c>
      <c r="CG186" s="4"/>
      <c r="CH186" s="4">
        <f t="shared" si="1063"/>
        <v>0</v>
      </c>
      <c r="CI186" s="236">
        <f t="shared" si="1064"/>
        <v>0</v>
      </c>
      <c r="CJ186" s="236">
        <f t="shared" si="1065"/>
        <v>0</v>
      </c>
      <c r="CK186" s="4"/>
      <c r="CL186" s="4">
        <f t="shared" si="1066"/>
        <v>0</v>
      </c>
      <c r="CM186" s="236">
        <f t="shared" si="1067"/>
        <v>0</v>
      </c>
      <c r="CN186" s="236">
        <f t="shared" si="1068"/>
        <v>0</v>
      </c>
      <c r="CO186" s="4"/>
      <c r="CP186" s="4">
        <f t="shared" si="1069"/>
        <v>0</v>
      </c>
      <c r="CQ186" s="236">
        <f t="shared" si="1070"/>
        <v>0</v>
      </c>
      <c r="CR186" s="236">
        <f t="shared" si="1071"/>
        <v>0</v>
      </c>
      <c r="CS186" s="4"/>
      <c r="CT186" s="20">
        <f t="shared" si="1072"/>
        <v>0</v>
      </c>
      <c r="CU186" s="236">
        <f t="shared" si="1073"/>
        <v>0</v>
      </c>
      <c r="CV186" s="236">
        <f t="shared" si="1074"/>
        <v>0</v>
      </c>
      <c r="CW186" s="4"/>
      <c r="CX186" s="4"/>
      <c r="CY186" s="4"/>
      <c r="CZ186" s="4"/>
      <c r="DA186" s="4">
        <f t="shared" si="1020"/>
        <v>0</v>
      </c>
      <c r="DB186" s="4">
        <f t="shared" si="1021"/>
        <v>0</v>
      </c>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row>
    <row r="187" spans="1:196" s="5" customFormat="1">
      <c r="A187" s="60"/>
      <c r="B187" s="60"/>
      <c r="C187" s="60" t="s">
        <v>3</v>
      </c>
      <c r="D187" s="60">
        <v>100</v>
      </c>
      <c r="E187" s="6"/>
      <c r="F187" s="67">
        <f t="shared" si="1022"/>
        <v>0</v>
      </c>
      <c r="G187" s="6"/>
      <c r="H187" s="67">
        <f t="shared" si="1023"/>
        <v>0</v>
      </c>
      <c r="I187" s="6"/>
      <c r="J187" s="67">
        <f t="shared" si="1024"/>
        <v>0</v>
      </c>
      <c r="K187" s="6"/>
      <c r="L187" s="67">
        <f t="shared" si="1075"/>
        <v>0</v>
      </c>
      <c r="M187" s="6"/>
      <c r="N187" s="67">
        <f t="shared" si="1076"/>
        <v>0</v>
      </c>
      <c r="O187" s="6"/>
      <c r="P187" s="67">
        <f t="shared" si="1077"/>
        <v>0</v>
      </c>
      <c r="Q187" s="6"/>
      <c r="R187" s="67">
        <f t="shared" si="1078"/>
        <v>0</v>
      </c>
      <c r="S187" s="6"/>
      <c r="T187" s="67">
        <f t="shared" si="1079"/>
        <v>0</v>
      </c>
      <c r="U187" s="6"/>
      <c r="V187" s="67">
        <f t="shared" si="1080"/>
        <v>0</v>
      </c>
      <c r="W187" s="6"/>
      <c r="X187" s="67">
        <f t="shared" si="1081"/>
        <v>0</v>
      </c>
      <c r="Y187" s="6"/>
      <c r="Z187" s="67">
        <f t="shared" si="1082"/>
        <v>0</v>
      </c>
      <c r="AA187" s="6"/>
      <c r="AB187" s="67">
        <f t="shared" si="1083"/>
        <v>0</v>
      </c>
      <c r="AC187" s="62"/>
      <c r="AD187" s="67">
        <f t="shared" si="1084"/>
        <v>0</v>
      </c>
      <c r="AE187" s="62"/>
      <c r="AF187" s="67">
        <f t="shared" si="1085"/>
        <v>0</v>
      </c>
      <c r="AG187" s="62"/>
      <c r="AH187" s="67">
        <f t="shared" si="1086"/>
        <v>0</v>
      </c>
      <c r="AI187" s="62"/>
      <c r="AJ187" s="67">
        <f t="shared" si="1087"/>
        <v>0</v>
      </c>
      <c r="AK187" s="62"/>
      <c r="AL187" s="67">
        <f t="shared" si="1088"/>
        <v>0</v>
      </c>
      <c r="AM187" s="62"/>
      <c r="AN187" s="67">
        <f t="shared" si="1089"/>
        <v>0</v>
      </c>
      <c r="AO187" s="62"/>
      <c r="AP187" s="67">
        <f t="shared" si="1090"/>
        <v>0</v>
      </c>
      <c r="AQ187" s="62"/>
      <c r="AR187" s="67">
        <f t="shared" si="1091"/>
        <v>0</v>
      </c>
      <c r="AS187" s="62"/>
      <c r="AT187" s="67">
        <f t="shared" si="1092"/>
        <v>0</v>
      </c>
      <c r="AU187" s="62"/>
      <c r="AV187" s="67">
        <f t="shared" si="1093"/>
        <v>0</v>
      </c>
      <c r="AW187" s="62"/>
      <c r="AX187" s="67">
        <f t="shared" si="1094"/>
        <v>0</v>
      </c>
      <c r="AY187" s="62"/>
      <c r="AZ187" s="67">
        <f t="shared" si="1095"/>
        <v>0</v>
      </c>
      <c r="BA187" s="57"/>
      <c r="BB187" s="64">
        <f t="shared" si="1046"/>
        <v>0</v>
      </c>
      <c r="BC187" s="64">
        <f t="shared" si="1015"/>
        <v>0</v>
      </c>
      <c r="BD187" s="4"/>
      <c r="BE187" s="4"/>
      <c r="BF187" s="4"/>
      <c r="BG187" s="236">
        <f t="shared" si="1047"/>
        <v>0</v>
      </c>
      <c r="BH187" s="236">
        <f t="shared" si="1048"/>
        <v>0</v>
      </c>
      <c r="BI187" s="4"/>
      <c r="BJ187" s="4">
        <f t="shared" si="1049"/>
        <v>0</v>
      </c>
      <c r="BK187" s="236">
        <f t="shared" si="1050"/>
        <v>0</v>
      </c>
      <c r="BL187" s="236">
        <f t="shared" si="1051"/>
        <v>0</v>
      </c>
      <c r="BM187" s="4"/>
      <c r="BN187" s="4">
        <f t="shared" si="1016"/>
        <v>0</v>
      </c>
      <c r="BO187" s="236">
        <f t="shared" si="1017"/>
        <v>0</v>
      </c>
      <c r="BP187" s="236">
        <f t="shared" si="1018"/>
        <v>0</v>
      </c>
      <c r="BQ187" s="4"/>
      <c r="BR187" s="4">
        <f t="shared" si="1052"/>
        <v>0</v>
      </c>
      <c r="BS187" s="236">
        <f t="shared" si="1053"/>
        <v>0</v>
      </c>
      <c r="BT187" s="236">
        <f t="shared" si="1054"/>
        <v>0</v>
      </c>
      <c r="BU187" s="4"/>
      <c r="BV187" s="4">
        <f t="shared" si="1055"/>
        <v>0</v>
      </c>
      <c r="BW187" s="236">
        <f t="shared" si="1056"/>
        <v>0</v>
      </c>
      <c r="BX187" s="236">
        <f t="shared" si="1057"/>
        <v>0</v>
      </c>
      <c r="BY187" s="4"/>
      <c r="BZ187" s="4">
        <f t="shared" si="1058"/>
        <v>0</v>
      </c>
      <c r="CA187" s="236">
        <f t="shared" si="1059"/>
        <v>0</v>
      </c>
      <c r="CB187" s="236">
        <f t="shared" si="1060"/>
        <v>0</v>
      </c>
      <c r="CC187" s="4"/>
      <c r="CD187" s="4">
        <f t="shared" si="1061"/>
        <v>0</v>
      </c>
      <c r="CE187" s="236">
        <f t="shared" si="1019"/>
        <v>0</v>
      </c>
      <c r="CF187" s="236">
        <f t="shared" si="1062"/>
        <v>0</v>
      </c>
      <c r="CG187" s="4"/>
      <c r="CH187" s="4">
        <f t="shared" si="1063"/>
        <v>0</v>
      </c>
      <c r="CI187" s="236">
        <f t="shared" si="1064"/>
        <v>0</v>
      </c>
      <c r="CJ187" s="236">
        <f t="shared" si="1065"/>
        <v>0</v>
      </c>
      <c r="CK187" s="4"/>
      <c r="CL187" s="4">
        <f t="shared" si="1066"/>
        <v>0</v>
      </c>
      <c r="CM187" s="236">
        <f t="shared" si="1067"/>
        <v>0</v>
      </c>
      <c r="CN187" s="236">
        <f t="shared" si="1068"/>
        <v>0</v>
      </c>
      <c r="CO187" s="4"/>
      <c r="CP187" s="4">
        <f t="shared" si="1069"/>
        <v>0</v>
      </c>
      <c r="CQ187" s="236">
        <f t="shared" si="1070"/>
        <v>0</v>
      </c>
      <c r="CR187" s="236">
        <f t="shared" si="1071"/>
        <v>0</v>
      </c>
      <c r="CS187" s="4"/>
      <c r="CT187" s="20">
        <f t="shared" si="1072"/>
        <v>0</v>
      </c>
      <c r="CU187" s="236">
        <f t="shared" si="1073"/>
        <v>0</v>
      </c>
      <c r="CV187" s="236">
        <f t="shared" si="1074"/>
        <v>0</v>
      </c>
      <c r="CW187" s="4"/>
      <c r="CX187" s="4"/>
      <c r="CY187" s="4"/>
      <c r="CZ187" s="4"/>
      <c r="DA187" s="4">
        <f t="shared" si="1020"/>
        <v>0</v>
      </c>
      <c r="DB187" s="4">
        <f t="shared" si="1021"/>
        <v>0</v>
      </c>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row>
    <row r="188" spans="1:196" s="5" customFormat="1">
      <c r="A188" s="60" t="s">
        <v>159</v>
      </c>
      <c r="B188" s="60" t="s">
        <v>160</v>
      </c>
      <c r="C188" s="60" t="s">
        <v>8</v>
      </c>
      <c r="D188" s="60">
        <v>75</v>
      </c>
      <c r="E188" s="6"/>
      <c r="F188" s="67">
        <f t="shared" si="1022"/>
        <v>0</v>
      </c>
      <c r="G188" s="6"/>
      <c r="H188" s="67">
        <f t="shared" si="1023"/>
        <v>0</v>
      </c>
      <c r="I188" s="6"/>
      <c r="J188" s="67">
        <f t="shared" si="1024"/>
        <v>0</v>
      </c>
      <c r="K188" s="6"/>
      <c r="L188" s="67">
        <f t="shared" si="1075"/>
        <v>0</v>
      </c>
      <c r="M188" s="6">
        <v>0.5</v>
      </c>
      <c r="N188" s="67">
        <f t="shared" si="1076"/>
        <v>37.5</v>
      </c>
      <c r="O188" s="6"/>
      <c r="P188" s="67">
        <f t="shared" si="1077"/>
        <v>0</v>
      </c>
      <c r="Q188" s="6"/>
      <c r="R188" s="67">
        <f t="shared" si="1078"/>
        <v>0</v>
      </c>
      <c r="S188" s="6"/>
      <c r="T188" s="67">
        <f t="shared" si="1079"/>
        <v>0</v>
      </c>
      <c r="U188" s="6"/>
      <c r="V188" s="67">
        <f t="shared" si="1080"/>
        <v>0</v>
      </c>
      <c r="W188" s="6"/>
      <c r="X188" s="67">
        <f t="shared" si="1081"/>
        <v>0</v>
      </c>
      <c r="Y188" s="6"/>
      <c r="Z188" s="67">
        <f t="shared" si="1082"/>
        <v>0</v>
      </c>
      <c r="AA188" s="6"/>
      <c r="AB188" s="67">
        <f t="shared" si="1083"/>
        <v>0</v>
      </c>
      <c r="AC188" s="62"/>
      <c r="AD188" s="67">
        <f t="shared" si="1084"/>
        <v>0</v>
      </c>
      <c r="AE188" s="62"/>
      <c r="AF188" s="67">
        <f t="shared" si="1085"/>
        <v>0</v>
      </c>
      <c r="AG188" s="62"/>
      <c r="AH188" s="67">
        <f t="shared" si="1086"/>
        <v>0</v>
      </c>
      <c r="AI188" s="62"/>
      <c r="AJ188" s="67">
        <f t="shared" si="1087"/>
        <v>0</v>
      </c>
      <c r="AK188" s="62"/>
      <c r="AL188" s="67">
        <f t="shared" si="1088"/>
        <v>0</v>
      </c>
      <c r="AM188" s="62"/>
      <c r="AN188" s="67">
        <f t="shared" si="1089"/>
        <v>0</v>
      </c>
      <c r="AO188" s="62"/>
      <c r="AP188" s="67">
        <f t="shared" si="1090"/>
        <v>0</v>
      </c>
      <c r="AQ188" s="62"/>
      <c r="AR188" s="67">
        <f t="shared" si="1091"/>
        <v>0</v>
      </c>
      <c r="AS188" s="62"/>
      <c r="AT188" s="67">
        <f t="shared" si="1092"/>
        <v>0</v>
      </c>
      <c r="AU188" s="62"/>
      <c r="AV188" s="67">
        <f t="shared" si="1093"/>
        <v>0</v>
      </c>
      <c r="AW188" s="62"/>
      <c r="AX188" s="67">
        <f t="shared" si="1094"/>
        <v>0</v>
      </c>
      <c r="AY188" s="62"/>
      <c r="AZ188" s="67">
        <f t="shared" si="1095"/>
        <v>0</v>
      </c>
      <c r="BA188" s="57"/>
      <c r="BB188" s="64">
        <f t="shared" si="1046"/>
        <v>0.5</v>
      </c>
      <c r="BC188" s="64">
        <f t="shared" si="1015"/>
        <v>37.5</v>
      </c>
      <c r="BD188" s="4"/>
      <c r="BE188" s="4"/>
      <c r="BF188" s="4"/>
      <c r="BG188" s="236">
        <f t="shared" si="1047"/>
        <v>0</v>
      </c>
      <c r="BH188" s="236">
        <f t="shared" si="1048"/>
        <v>0</v>
      </c>
      <c r="BI188" s="4"/>
      <c r="BJ188" s="4">
        <f t="shared" si="1049"/>
        <v>0</v>
      </c>
      <c r="BK188" s="236">
        <f t="shared" si="1050"/>
        <v>0</v>
      </c>
      <c r="BL188" s="236">
        <f t="shared" si="1051"/>
        <v>0</v>
      </c>
      <c r="BM188" s="4"/>
      <c r="BN188" s="4">
        <f t="shared" si="1016"/>
        <v>0</v>
      </c>
      <c r="BO188" s="236">
        <f t="shared" si="1017"/>
        <v>0</v>
      </c>
      <c r="BP188" s="236">
        <f t="shared" si="1018"/>
        <v>0</v>
      </c>
      <c r="BQ188" s="4"/>
      <c r="BR188" s="4">
        <f t="shared" si="1052"/>
        <v>0</v>
      </c>
      <c r="BS188" s="236">
        <f t="shared" si="1053"/>
        <v>0</v>
      </c>
      <c r="BT188" s="236">
        <f t="shared" si="1054"/>
        <v>0</v>
      </c>
      <c r="BU188" s="4"/>
      <c r="BV188" s="4">
        <f t="shared" si="1055"/>
        <v>0</v>
      </c>
      <c r="BW188" s="236">
        <f t="shared" si="1056"/>
        <v>0.5</v>
      </c>
      <c r="BX188" s="236">
        <f t="shared" si="1057"/>
        <v>37.5</v>
      </c>
      <c r="BY188" s="4"/>
      <c r="BZ188" s="4">
        <f t="shared" si="1058"/>
        <v>0</v>
      </c>
      <c r="CA188" s="236">
        <f t="shared" si="1059"/>
        <v>0</v>
      </c>
      <c r="CB188" s="236">
        <f t="shared" si="1060"/>
        <v>0</v>
      </c>
      <c r="CC188" s="4"/>
      <c r="CD188" s="4">
        <f t="shared" si="1061"/>
        <v>0</v>
      </c>
      <c r="CE188" s="236">
        <f t="shared" si="1019"/>
        <v>0</v>
      </c>
      <c r="CF188" s="236">
        <f t="shared" si="1062"/>
        <v>0</v>
      </c>
      <c r="CG188" s="4"/>
      <c r="CH188" s="4">
        <f t="shared" si="1063"/>
        <v>0</v>
      </c>
      <c r="CI188" s="236">
        <f t="shared" si="1064"/>
        <v>0</v>
      </c>
      <c r="CJ188" s="236">
        <f t="shared" si="1065"/>
        <v>0</v>
      </c>
      <c r="CK188" s="4"/>
      <c r="CL188" s="4">
        <f t="shared" si="1066"/>
        <v>0</v>
      </c>
      <c r="CM188" s="236">
        <f t="shared" si="1067"/>
        <v>0</v>
      </c>
      <c r="CN188" s="236">
        <f t="shared" si="1068"/>
        <v>0</v>
      </c>
      <c r="CO188" s="4"/>
      <c r="CP188" s="4">
        <f t="shared" si="1069"/>
        <v>0</v>
      </c>
      <c r="CQ188" s="236">
        <f t="shared" si="1070"/>
        <v>0</v>
      </c>
      <c r="CR188" s="236">
        <f t="shared" si="1071"/>
        <v>0</v>
      </c>
      <c r="CS188" s="4"/>
      <c r="CT188" s="20">
        <f t="shared" si="1072"/>
        <v>0</v>
      </c>
      <c r="CU188" s="236">
        <f t="shared" si="1073"/>
        <v>0</v>
      </c>
      <c r="CV188" s="236">
        <f t="shared" si="1074"/>
        <v>0</v>
      </c>
      <c r="CW188" s="4"/>
      <c r="CX188" s="4"/>
      <c r="CY188" s="4"/>
      <c r="CZ188" s="4"/>
      <c r="DA188" s="4">
        <f t="shared" si="1020"/>
        <v>0</v>
      </c>
      <c r="DB188" s="4">
        <f t="shared" si="1021"/>
        <v>0</v>
      </c>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row>
    <row r="189" spans="1:196" s="5" customFormat="1">
      <c r="A189" s="60" t="s">
        <v>154</v>
      </c>
      <c r="B189" s="60" t="s">
        <v>155</v>
      </c>
      <c r="C189" s="60" t="s">
        <v>8</v>
      </c>
      <c r="D189" s="60">
        <v>75</v>
      </c>
      <c r="E189" s="6"/>
      <c r="F189" s="67">
        <f t="shared" si="1022"/>
        <v>0</v>
      </c>
      <c r="G189" s="6"/>
      <c r="H189" s="67">
        <f t="shared" si="1023"/>
        <v>0</v>
      </c>
      <c r="I189" s="6"/>
      <c r="J189" s="67">
        <f t="shared" si="1024"/>
        <v>0</v>
      </c>
      <c r="K189" s="6"/>
      <c r="L189" s="67">
        <f t="shared" si="1075"/>
        <v>0</v>
      </c>
      <c r="M189" s="6"/>
      <c r="N189" s="67">
        <f t="shared" si="1076"/>
        <v>0</v>
      </c>
      <c r="O189" s="6"/>
      <c r="P189" s="67">
        <f t="shared" si="1077"/>
        <v>0</v>
      </c>
      <c r="Q189" s="6"/>
      <c r="R189" s="67">
        <f t="shared" si="1078"/>
        <v>0</v>
      </c>
      <c r="S189" s="6"/>
      <c r="T189" s="67">
        <f t="shared" si="1079"/>
        <v>0</v>
      </c>
      <c r="U189" s="6"/>
      <c r="V189" s="67">
        <f t="shared" si="1080"/>
        <v>0</v>
      </c>
      <c r="W189" s="6"/>
      <c r="X189" s="67">
        <f t="shared" si="1081"/>
        <v>0</v>
      </c>
      <c r="Y189" s="6"/>
      <c r="Z189" s="67">
        <f t="shared" si="1082"/>
        <v>0</v>
      </c>
      <c r="AA189" s="6"/>
      <c r="AB189" s="67">
        <f t="shared" si="1083"/>
        <v>0</v>
      </c>
      <c r="AC189" s="62"/>
      <c r="AD189" s="67">
        <f t="shared" si="1084"/>
        <v>0</v>
      </c>
      <c r="AE189" s="62"/>
      <c r="AF189" s="67">
        <f t="shared" si="1085"/>
        <v>0</v>
      </c>
      <c r="AG189" s="62"/>
      <c r="AH189" s="67">
        <f t="shared" si="1086"/>
        <v>0</v>
      </c>
      <c r="AI189" s="62"/>
      <c r="AJ189" s="67">
        <f t="shared" si="1087"/>
        <v>0</v>
      </c>
      <c r="AK189" s="62"/>
      <c r="AL189" s="67">
        <f t="shared" si="1088"/>
        <v>0</v>
      </c>
      <c r="AM189" s="62"/>
      <c r="AN189" s="67">
        <f t="shared" si="1089"/>
        <v>0</v>
      </c>
      <c r="AO189" s="62"/>
      <c r="AP189" s="67">
        <f t="shared" si="1090"/>
        <v>0</v>
      </c>
      <c r="AQ189" s="62"/>
      <c r="AR189" s="67">
        <f t="shared" si="1091"/>
        <v>0</v>
      </c>
      <c r="AS189" s="62"/>
      <c r="AT189" s="67">
        <f t="shared" si="1092"/>
        <v>0</v>
      </c>
      <c r="AU189" s="62"/>
      <c r="AV189" s="67">
        <f t="shared" si="1093"/>
        <v>0</v>
      </c>
      <c r="AW189" s="62"/>
      <c r="AX189" s="67">
        <f t="shared" si="1094"/>
        <v>0</v>
      </c>
      <c r="AY189" s="62"/>
      <c r="AZ189" s="67">
        <f t="shared" si="1095"/>
        <v>0</v>
      </c>
      <c r="BA189" s="57"/>
      <c r="BB189" s="64">
        <f t="shared" si="1046"/>
        <v>0</v>
      </c>
      <c r="BC189" s="64">
        <f t="shared" si="1015"/>
        <v>0</v>
      </c>
      <c r="BD189" s="4"/>
      <c r="BE189" s="4"/>
      <c r="BF189" s="4"/>
      <c r="BG189" s="236">
        <f t="shared" si="1047"/>
        <v>0</v>
      </c>
      <c r="BH189" s="236">
        <f t="shared" si="1048"/>
        <v>0</v>
      </c>
      <c r="BI189" s="4"/>
      <c r="BJ189" s="4">
        <f t="shared" si="1049"/>
        <v>0</v>
      </c>
      <c r="BK189" s="236">
        <f t="shared" si="1050"/>
        <v>0</v>
      </c>
      <c r="BL189" s="236">
        <f t="shared" si="1051"/>
        <v>0</v>
      </c>
      <c r="BM189" s="4"/>
      <c r="BN189" s="4">
        <f t="shared" si="1016"/>
        <v>0</v>
      </c>
      <c r="BO189" s="236">
        <f t="shared" si="1017"/>
        <v>0</v>
      </c>
      <c r="BP189" s="236">
        <f t="shared" si="1018"/>
        <v>0</v>
      </c>
      <c r="BQ189" s="4"/>
      <c r="BR189" s="4">
        <f t="shared" si="1052"/>
        <v>0</v>
      </c>
      <c r="BS189" s="236">
        <f t="shared" si="1053"/>
        <v>0</v>
      </c>
      <c r="BT189" s="236">
        <f t="shared" si="1054"/>
        <v>0</v>
      </c>
      <c r="BU189" s="4"/>
      <c r="BV189" s="4">
        <f t="shared" si="1055"/>
        <v>0</v>
      </c>
      <c r="BW189" s="236">
        <f t="shared" si="1056"/>
        <v>0</v>
      </c>
      <c r="BX189" s="236">
        <f t="shared" si="1057"/>
        <v>0</v>
      </c>
      <c r="BY189" s="4"/>
      <c r="BZ189" s="4">
        <f t="shared" si="1058"/>
        <v>0</v>
      </c>
      <c r="CA189" s="236">
        <f t="shared" si="1059"/>
        <v>0</v>
      </c>
      <c r="CB189" s="236">
        <f t="shared" si="1060"/>
        <v>0</v>
      </c>
      <c r="CC189" s="4"/>
      <c r="CD189" s="4">
        <f t="shared" si="1061"/>
        <v>0</v>
      </c>
      <c r="CE189" s="236">
        <f t="shared" si="1019"/>
        <v>0</v>
      </c>
      <c r="CF189" s="236">
        <f t="shared" si="1062"/>
        <v>0</v>
      </c>
      <c r="CG189" s="4"/>
      <c r="CH189" s="4">
        <f t="shared" si="1063"/>
        <v>0</v>
      </c>
      <c r="CI189" s="236">
        <f t="shared" si="1064"/>
        <v>0</v>
      </c>
      <c r="CJ189" s="236">
        <f t="shared" si="1065"/>
        <v>0</v>
      </c>
      <c r="CK189" s="4"/>
      <c r="CL189" s="4">
        <f t="shared" si="1066"/>
        <v>0</v>
      </c>
      <c r="CM189" s="236">
        <f t="shared" si="1067"/>
        <v>0</v>
      </c>
      <c r="CN189" s="236">
        <f t="shared" si="1068"/>
        <v>0</v>
      </c>
      <c r="CO189" s="201">
        <v>0.5</v>
      </c>
      <c r="CP189" s="4">
        <f t="shared" si="1069"/>
        <v>37.5</v>
      </c>
      <c r="CQ189" s="236">
        <f t="shared" si="1070"/>
        <v>0.5</v>
      </c>
      <c r="CR189" s="236">
        <f t="shared" si="1071"/>
        <v>37.5</v>
      </c>
      <c r="CS189" s="4">
        <v>0.5</v>
      </c>
      <c r="CT189" s="20">
        <f t="shared" si="1072"/>
        <v>37.5</v>
      </c>
      <c r="CU189" s="236">
        <f t="shared" si="1073"/>
        <v>0.5</v>
      </c>
      <c r="CV189" s="236">
        <f t="shared" si="1074"/>
        <v>37.5</v>
      </c>
      <c r="CW189" s="4"/>
      <c r="CX189" s="4"/>
      <c r="CY189" s="4"/>
      <c r="CZ189" s="4"/>
      <c r="DA189" s="4">
        <f t="shared" si="1020"/>
        <v>1</v>
      </c>
      <c r="DB189" s="4">
        <f t="shared" si="1021"/>
        <v>75</v>
      </c>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row>
    <row r="190" spans="1:196" s="5" customFormat="1">
      <c r="A190" s="60" t="s">
        <v>238</v>
      </c>
      <c r="B190" s="60" t="s">
        <v>239</v>
      </c>
      <c r="C190" s="60" t="s">
        <v>8</v>
      </c>
      <c r="D190" s="60">
        <v>75</v>
      </c>
      <c r="E190" s="6"/>
      <c r="F190" s="67">
        <f t="shared" si="1022"/>
        <v>0</v>
      </c>
      <c r="G190" s="6"/>
      <c r="H190" s="67">
        <f t="shared" si="1023"/>
        <v>0</v>
      </c>
      <c r="I190" s="6"/>
      <c r="J190" s="67">
        <f t="shared" si="1024"/>
        <v>0</v>
      </c>
      <c r="K190" s="6"/>
      <c r="L190" s="67">
        <f t="shared" si="1075"/>
        <v>0</v>
      </c>
      <c r="M190" s="6"/>
      <c r="N190" s="67">
        <f t="shared" si="1076"/>
        <v>0</v>
      </c>
      <c r="O190" s="6"/>
      <c r="P190" s="67">
        <f t="shared" si="1077"/>
        <v>0</v>
      </c>
      <c r="Q190" s="6"/>
      <c r="R190" s="67">
        <f t="shared" si="1078"/>
        <v>0</v>
      </c>
      <c r="S190" s="6"/>
      <c r="T190" s="67">
        <f t="shared" si="1079"/>
        <v>0</v>
      </c>
      <c r="U190" s="6"/>
      <c r="V190" s="67">
        <f t="shared" si="1080"/>
        <v>0</v>
      </c>
      <c r="W190" s="6"/>
      <c r="X190" s="67">
        <f t="shared" si="1081"/>
        <v>0</v>
      </c>
      <c r="Y190" s="6"/>
      <c r="Z190" s="67">
        <f t="shared" si="1082"/>
        <v>0</v>
      </c>
      <c r="AA190" s="6"/>
      <c r="AB190" s="67">
        <f t="shared" si="1083"/>
        <v>0</v>
      </c>
      <c r="AC190" s="62"/>
      <c r="AD190" s="67">
        <f t="shared" si="1084"/>
        <v>0</v>
      </c>
      <c r="AE190" s="62"/>
      <c r="AF190" s="67">
        <f t="shared" si="1085"/>
        <v>0</v>
      </c>
      <c r="AG190" s="62"/>
      <c r="AH190" s="67">
        <f t="shared" si="1086"/>
        <v>0</v>
      </c>
      <c r="AI190" s="62"/>
      <c r="AJ190" s="67">
        <f t="shared" si="1087"/>
        <v>0</v>
      </c>
      <c r="AK190" s="62"/>
      <c r="AL190" s="67">
        <f t="shared" si="1088"/>
        <v>0</v>
      </c>
      <c r="AM190" s="62"/>
      <c r="AN190" s="67">
        <f t="shared" si="1089"/>
        <v>0</v>
      </c>
      <c r="AO190" s="62"/>
      <c r="AP190" s="67">
        <f t="shared" si="1090"/>
        <v>0</v>
      </c>
      <c r="AQ190" s="62"/>
      <c r="AR190" s="67">
        <f t="shared" si="1091"/>
        <v>0</v>
      </c>
      <c r="AS190" s="62"/>
      <c r="AT190" s="67">
        <f t="shared" si="1092"/>
        <v>0</v>
      </c>
      <c r="AU190" s="62"/>
      <c r="AV190" s="67">
        <f t="shared" si="1093"/>
        <v>0</v>
      </c>
      <c r="AW190" s="62"/>
      <c r="AX190" s="67">
        <f t="shared" si="1094"/>
        <v>0</v>
      </c>
      <c r="AY190" s="62"/>
      <c r="AZ190" s="67">
        <f t="shared" si="1095"/>
        <v>0</v>
      </c>
      <c r="BA190" s="57"/>
      <c r="BB190" s="64">
        <f t="shared" si="1046"/>
        <v>0</v>
      </c>
      <c r="BC190" s="64">
        <f t="shared" si="1015"/>
        <v>0</v>
      </c>
      <c r="BD190" s="4"/>
      <c r="BE190" s="4"/>
      <c r="BF190" s="4"/>
      <c r="BG190" s="236">
        <f t="shared" si="1047"/>
        <v>0</v>
      </c>
      <c r="BH190" s="236">
        <f t="shared" si="1048"/>
        <v>0</v>
      </c>
      <c r="BI190" s="4"/>
      <c r="BJ190" s="4">
        <f t="shared" si="1049"/>
        <v>0</v>
      </c>
      <c r="BK190" s="236">
        <f t="shared" si="1050"/>
        <v>0</v>
      </c>
      <c r="BL190" s="236">
        <f t="shared" si="1051"/>
        <v>0</v>
      </c>
      <c r="BM190" s="4"/>
      <c r="BN190" s="4">
        <f t="shared" si="1016"/>
        <v>0</v>
      </c>
      <c r="BO190" s="236">
        <f t="shared" si="1017"/>
        <v>0</v>
      </c>
      <c r="BP190" s="236">
        <f t="shared" si="1018"/>
        <v>0</v>
      </c>
      <c r="BQ190" s="4"/>
      <c r="BR190" s="4">
        <f t="shared" si="1052"/>
        <v>0</v>
      </c>
      <c r="BS190" s="236">
        <f t="shared" si="1053"/>
        <v>0</v>
      </c>
      <c r="BT190" s="236">
        <f t="shared" si="1054"/>
        <v>0</v>
      </c>
      <c r="BU190" s="4"/>
      <c r="BV190" s="4">
        <f t="shared" si="1055"/>
        <v>0</v>
      </c>
      <c r="BW190" s="236">
        <f t="shared" si="1056"/>
        <v>0</v>
      </c>
      <c r="BX190" s="236">
        <f t="shared" si="1057"/>
        <v>0</v>
      </c>
      <c r="BY190" s="4"/>
      <c r="BZ190" s="4">
        <f t="shared" si="1058"/>
        <v>0</v>
      </c>
      <c r="CA190" s="236">
        <f t="shared" si="1059"/>
        <v>0</v>
      </c>
      <c r="CB190" s="236">
        <f t="shared" si="1060"/>
        <v>0</v>
      </c>
      <c r="CC190" s="4"/>
      <c r="CD190" s="4">
        <f t="shared" si="1061"/>
        <v>0</v>
      </c>
      <c r="CE190" s="236">
        <f t="shared" si="1019"/>
        <v>0</v>
      </c>
      <c r="CF190" s="236">
        <f t="shared" si="1062"/>
        <v>0</v>
      </c>
      <c r="CG190" s="4"/>
      <c r="CH190" s="4">
        <f t="shared" si="1063"/>
        <v>0</v>
      </c>
      <c r="CI190" s="236">
        <f t="shared" si="1064"/>
        <v>0</v>
      </c>
      <c r="CJ190" s="236">
        <f t="shared" si="1065"/>
        <v>0</v>
      </c>
      <c r="CK190" s="4"/>
      <c r="CL190" s="4">
        <f t="shared" si="1066"/>
        <v>0</v>
      </c>
      <c r="CM190" s="236">
        <f t="shared" si="1067"/>
        <v>0</v>
      </c>
      <c r="CN190" s="236">
        <f t="shared" si="1068"/>
        <v>0</v>
      </c>
      <c r="CO190" s="4"/>
      <c r="CP190" s="4">
        <f t="shared" si="1069"/>
        <v>0</v>
      </c>
      <c r="CQ190" s="236">
        <f t="shared" si="1070"/>
        <v>0</v>
      </c>
      <c r="CR190" s="236">
        <f t="shared" si="1071"/>
        <v>0</v>
      </c>
      <c r="CS190" s="4">
        <v>5</v>
      </c>
      <c r="CT190" s="20">
        <f t="shared" si="1072"/>
        <v>375</v>
      </c>
      <c r="CU190" s="236">
        <f t="shared" si="1073"/>
        <v>5</v>
      </c>
      <c r="CV190" s="236">
        <f t="shared" si="1074"/>
        <v>375</v>
      </c>
      <c r="CW190" s="4"/>
      <c r="CX190" s="4"/>
      <c r="CY190" s="4"/>
      <c r="CZ190" s="4"/>
      <c r="DA190" s="4">
        <f t="shared" si="1020"/>
        <v>5</v>
      </c>
      <c r="DB190" s="4">
        <f t="shared" si="1021"/>
        <v>375</v>
      </c>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row>
    <row r="191" spans="1:196" s="5" customFormat="1">
      <c r="A191" s="60"/>
      <c r="B191" s="60"/>
      <c r="C191" s="60" t="s">
        <v>8</v>
      </c>
      <c r="D191" s="60">
        <v>75</v>
      </c>
      <c r="E191" s="6"/>
      <c r="F191" s="67">
        <f t="shared" si="1022"/>
        <v>0</v>
      </c>
      <c r="G191" s="6"/>
      <c r="H191" s="67">
        <f t="shared" si="1023"/>
        <v>0</v>
      </c>
      <c r="I191" s="6"/>
      <c r="J191" s="67">
        <f t="shared" si="1024"/>
        <v>0</v>
      </c>
      <c r="K191" s="6"/>
      <c r="L191" s="67">
        <f t="shared" si="1075"/>
        <v>0</v>
      </c>
      <c r="M191" s="6"/>
      <c r="N191" s="67">
        <f t="shared" si="1076"/>
        <v>0</v>
      </c>
      <c r="O191" s="6"/>
      <c r="P191" s="67">
        <f t="shared" si="1077"/>
        <v>0</v>
      </c>
      <c r="Q191" s="6"/>
      <c r="R191" s="67">
        <f t="shared" si="1078"/>
        <v>0</v>
      </c>
      <c r="S191" s="6"/>
      <c r="T191" s="67">
        <f t="shared" si="1079"/>
        <v>0</v>
      </c>
      <c r="U191" s="6"/>
      <c r="V191" s="67">
        <f t="shared" si="1080"/>
        <v>0</v>
      </c>
      <c r="W191" s="6"/>
      <c r="X191" s="67">
        <f t="shared" si="1081"/>
        <v>0</v>
      </c>
      <c r="Y191" s="6"/>
      <c r="Z191" s="67">
        <f t="shared" si="1082"/>
        <v>0</v>
      </c>
      <c r="AA191" s="6"/>
      <c r="AB191" s="67">
        <f t="shared" si="1083"/>
        <v>0</v>
      </c>
      <c r="AC191" s="62"/>
      <c r="AD191" s="67">
        <f t="shared" si="1084"/>
        <v>0</v>
      </c>
      <c r="AE191" s="62"/>
      <c r="AF191" s="67">
        <f t="shared" si="1085"/>
        <v>0</v>
      </c>
      <c r="AG191" s="62"/>
      <c r="AH191" s="67">
        <f t="shared" si="1086"/>
        <v>0</v>
      </c>
      <c r="AI191" s="62"/>
      <c r="AJ191" s="67">
        <f t="shared" si="1087"/>
        <v>0</v>
      </c>
      <c r="AK191" s="62"/>
      <c r="AL191" s="67">
        <f t="shared" si="1088"/>
        <v>0</v>
      </c>
      <c r="AM191" s="62"/>
      <c r="AN191" s="67">
        <f t="shared" si="1089"/>
        <v>0</v>
      </c>
      <c r="AO191" s="62"/>
      <c r="AP191" s="67">
        <f t="shared" si="1090"/>
        <v>0</v>
      </c>
      <c r="AQ191" s="62"/>
      <c r="AR191" s="67">
        <f t="shared" si="1091"/>
        <v>0</v>
      </c>
      <c r="AS191" s="62"/>
      <c r="AT191" s="67">
        <f t="shared" si="1092"/>
        <v>0</v>
      </c>
      <c r="AU191" s="62"/>
      <c r="AV191" s="67">
        <f t="shared" si="1093"/>
        <v>0</v>
      </c>
      <c r="AW191" s="62"/>
      <c r="AX191" s="67">
        <f t="shared" si="1094"/>
        <v>0</v>
      </c>
      <c r="AY191" s="62"/>
      <c r="AZ191" s="67">
        <f t="shared" si="1095"/>
        <v>0</v>
      </c>
      <c r="BA191" s="57"/>
      <c r="BB191" s="64">
        <f t="shared" si="1046"/>
        <v>0</v>
      </c>
      <c r="BC191" s="64">
        <f t="shared" si="1015"/>
        <v>0</v>
      </c>
      <c r="BD191" s="4"/>
      <c r="BE191" s="4"/>
      <c r="BF191" s="4"/>
      <c r="BG191" s="236">
        <f t="shared" si="1047"/>
        <v>0</v>
      </c>
      <c r="BH191" s="236">
        <f t="shared" si="1048"/>
        <v>0</v>
      </c>
      <c r="BI191" s="4"/>
      <c r="BJ191" s="4">
        <f t="shared" si="1049"/>
        <v>0</v>
      </c>
      <c r="BK191" s="236">
        <f t="shared" si="1050"/>
        <v>0</v>
      </c>
      <c r="BL191" s="236">
        <f t="shared" si="1051"/>
        <v>0</v>
      </c>
      <c r="BM191" s="4"/>
      <c r="BN191" s="4">
        <f t="shared" si="1016"/>
        <v>0</v>
      </c>
      <c r="BO191" s="236">
        <f t="shared" si="1017"/>
        <v>0</v>
      </c>
      <c r="BP191" s="236">
        <f t="shared" si="1018"/>
        <v>0</v>
      </c>
      <c r="BQ191" s="4"/>
      <c r="BR191" s="4">
        <f t="shared" si="1052"/>
        <v>0</v>
      </c>
      <c r="BS191" s="236">
        <f t="shared" si="1053"/>
        <v>0</v>
      </c>
      <c r="BT191" s="236">
        <f t="shared" si="1054"/>
        <v>0</v>
      </c>
      <c r="BU191" s="4"/>
      <c r="BV191" s="4">
        <f t="shared" si="1055"/>
        <v>0</v>
      </c>
      <c r="BW191" s="236">
        <f t="shared" si="1056"/>
        <v>0</v>
      </c>
      <c r="BX191" s="236">
        <f t="shared" si="1057"/>
        <v>0</v>
      </c>
      <c r="BY191" s="4"/>
      <c r="BZ191" s="4">
        <f t="shared" si="1058"/>
        <v>0</v>
      </c>
      <c r="CA191" s="236">
        <f t="shared" si="1059"/>
        <v>0</v>
      </c>
      <c r="CB191" s="236">
        <f t="shared" si="1060"/>
        <v>0</v>
      </c>
      <c r="CC191" s="4"/>
      <c r="CD191" s="4">
        <f t="shared" si="1061"/>
        <v>0</v>
      </c>
      <c r="CE191" s="236">
        <f t="shared" si="1019"/>
        <v>0</v>
      </c>
      <c r="CF191" s="236">
        <f t="shared" si="1062"/>
        <v>0</v>
      </c>
      <c r="CG191" s="4"/>
      <c r="CH191" s="4">
        <f t="shared" si="1063"/>
        <v>0</v>
      </c>
      <c r="CI191" s="236">
        <f t="shared" si="1064"/>
        <v>0</v>
      </c>
      <c r="CJ191" s="236">
        <f t="shared" si="1065"/>
        <v>0</v>
      </c>
      <c r="CK191" s="4"/>
      <c r="CL191" s="4">
        <f t="shared" si="1066"/>
        <v>0</v>
      </c>
      <c r="CM191" s="236">
        <f t="shared" si="1067"/>
        <v>0</v>
      </c>
      <c r="CN191" s="236">
        <f t="shared" si="1068"/>
        <v>0</v>
      </c>
      <c r="CO191" s="4"/>
      <c r="CP191" s="4">
        <f t="shared" si="1069"/>
        <v>0</v>
      </c>
      <c r="CQ191" s="236">
        <f t="shared" si="1070"/>
        <v>0</v>
      </c>
      <c r="CR191" s="236">
        <f t="shared" si="1071"/>
        <v>0</v>
      </c>
      <c r="CS191" s="4"/>
      <c r="CT191" s="20">
        <f t="shared" si="1072"/>
        <v>0</v>
      </c>
      <c r="CU191" s="236">
        <f t="shared" si="1073"/>
        <v>0</v>
      </c>
      <c r="CV191" s="236">
        <f t="shared" si="1074"/>
        <v>0</v>
      </c>
      <c r="CW191" s="4"/>
      <c r="CX191" s="4"/>
      <c r="CY191" s="4"/>
      <c r="CZ191" s="4"/>
      <c r="DA191" s="4">
        <f t="shared" si="1020"/>
        <v>0</v>
      </c>
      <c r="DB191" s="4">
        <f t="shared" si="1021"/>
        <v>0</v>
      </c>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row>
    <row r="192" spans="1:196" s="5" customFormat="1">
      <c r="A192" s="60"/>
      <c r="B192" s="60"/>
      <c r="C192" s="60" t="s">
        <v>8</v>
      </c>
      <c r="D192" s="60">
        <v>75</v>
      </c>
      <c r="E192" s="6"/>
      <c r="F192" s="67">
        <f t="shared" si="1022"/>
        <v>0</v>
      </c>
      <c r="G192" s="6"/>
      <c r="H192" s="67">
        <f t="shared" si="1023"/>
        <v>0</v>
      </c>
      <c r="I192" s="6"/>
      <c r="J192" s="67">
        <f t="shared" si="1024"/>
        <v>0</v>
      </c>
      <c r="K192" s="6"/>
      <c r="L192" s="67">
        <f t="shared" si="1075"/>
        <v>0</v>
      </c>
      <c r="M192" s="6"/>
      <c r="N192" s="67">
        <f t="shared" si="1076"/>
        <v>0</v>
      </c>
      <c r="O192" s="6"/>
      <c r="P192" s="67">
        <f t="shared" si="1077"/>
        <v>0</v>
      </c>
      <c r="Q192" s="6"/>
      <c r="R192" s="67">
        <f t="shared" si="1078"/>
        <v>0</v>
      </c>
      <c r="S192" s="6"/>
      <c r="T192" s="67">
        <f t="shared" si="1079"/>
        <v>0</v>
      </c>
      <c r="U192" s="6"/>
      <c r="V192" s="67">
        <f t="shared" si="1080"/>
        <v>0</v>
      </c>
      <c r="W192" s="6"/>
      <c r="X192" s="67">
        <f t="shared" si="1081"/>
        <v>0</v>
      </c>
      <c r="Y192" s="6"/>
      <c r="Z192" s="67">
        <f t="shared" si="1082"/>
        <v>0</v>
      </c>
      <c r="AA192" s="6"/>
      <c r="AB192" s="67">
        <f t="shared" si="1083"/>
        <v>0</v>
      </c>
      <c r="AC192" s="62"/>
      <c r="AD192" s="67">
        <f t="shared" si="1084"/>
        <v>0</v>
      </c>
      <c r="AE192" s="62"/>
      <c r="AF192" s="67">
        <f t="shared" si="1085"/>
        <v>0</v>
      </c>
      <c r="AG192" s="62"/>
      <c r="AH192" s="67">
        <f t="shared" si="1086"/>
        <v>0</v>
      </c>
      <c r="AI192" s="62"/>
      <c r="AJ192" s="67">
        <f t="shared" si="1087"/>
        <v>0</v>
      </c>
      <c r="AK192" s="62"/>
      <c r="AL192" s="67">
        <f t="shared" si="1088"/>
        <v>0</v>
      </c>
      <c r="AM192" s="62"/>
      <c r="AN192" s="67">
        <f t="shared" si="1089"/>
        <v>0</v>
      </c>
      <c r="AO192" s="62"/>
      <c r="AP192" s="67">
        <f t="shared" si="1090"/>
        <v>0</v>
      </c>
      <c r="AQ192" s="62"/>
      <c r="AR192" s="67">
        <f t="shared" si="1091"/>
        <v>0</v>
      </c>
      <c r="AS192" s="62"/>
      <c r="AT192" s="67">
        <f t="shared" si="1092"/>
        <v>0</v>
      </c>
      <c r="AU192" s="62"/>
      <c r="AV192" s="67">
        <f t="shared" si="1093"/>
        <v>0</v>
      </c>
      <c r="AW192" s="62"/>
      <c r="AX192" s="67">
        <f t="shared" si="1094"/>
        <v>0</v>
      </c>
      <c r="AY192" s="62"/>
      <c r="AZ192" s="67">
        <f t="shared" si="1095"/>
        <v>0</v>
      </c>
      <c r="BA192" s="57"/>
      <c r="BB192" s="64">
        <f t="shared" si="1046"/>
        <v>0</v>
      </c>
      <c r="BC192" s="64">
        <f t="shared" si="1015"/>
        <v>0</v>
      </c>
      <c r="BD192" s="4"/>
      <c r="BE192" s="4"/>
      <c r="BF192" s="4"/>
      <c r="BG192" s="236">
        <f t="shared" si="1047"/>
        <v>0</v>
      </c>
      <c r="BH192" s="236">
        <f t="shared" si="1048"/>
        <v>0</v>
      </c>
      <c r="BI192" s="4"/>
      <c r="BJ192" s="4">
        <f t="shared" si="1049"/>
        <v>0</v>
      </c>
      <c r="BK192" s="236">
        <f t="shared" si="1050"/>
        <v>0</v>
      </c>
      <c r="BL192" s="236">
        <f t="shared" si="1051"/>
        <v>0</v>
      </c>
      <c r="BM192" s="4"/>
      <c r="BN192" s="4">
        <f t="shared" si="1016"/>
        <v>0</v>
      </c>
      <c r="BO192" s="236">
        <f t="shared" si="1017"/>
        <v>0</v>
      </c>
      <c r="BP192" s="236">
        <f t="shared" si="1018"/>
        <v>0</v>
      </c>
      <c r="BQ192" s="4"/>
      <c r="BR192" s="4">
        <f t="shared" si="1052"/>
        <v>0</v>
      </c>
      <c r="BS192" s="236">
        <f t="shared" si="1053"/>
        <v>0</v>
      </c>
      <c r="BT192" s="236">
        <f t="shared" si="1054"/>
        <v>0</v>
      </c>
      <c r="BU192" s="4"/>
      <c r="BV192" s="4">
        <f t="shared" si="1055"/>
        <v>0</v>
      </c>
      <c r="BW192" s="236">
        <f t="shared" si="1056"/>
        <v>0</v>
      </c>
      <c r="BX192" s="236">
        <f t="shared" si="1057"/>
        <v>0</v>
      </c>
      <c r="BY192" s="4"/>
      <c r="BZ192" s="4">
        <f t="shared" si="1058"/>
        <v>0</v>
      </c>
      <c r="CA192" s="236">
        <f t="shared" si="1059"/>
        <v>0</v>
      </c>
      <c r="CB192" s="236">
        <f t="shared" si="1060"/>
        <v>0</v>
      </c>
      <c r="CC192" s="4"/>
      <c r="CD192" s="4">
        <f t="shared" si="1061"/>
        <v>0</v>
      </c>
      <c r="CE192" s="236">
        <f t="shared" si="1019"/>
        <v>0</v>
      </c>
      <c r="CF192" s="236">
        <f t="shared" si="1062"/>
        <v>0</v>
      </c>
      <c r="CG192" s="4"/>
      <c r="CH192" s="4">
        <f t="shared" si="1063"/>
        <v>0</v>
      </c>
      <c r="CI192" s="236">
        <f t="shared" si="1064"/>
        <v>0</v>
      </c>
      <c r="CJ192" s="236">
        <f t="shared" si="1065"/>
        <v>0</v>
      </c>
      <c r="CK192" s="4"/>
      <c r="CL192" s="4">
        <f t="shared" si="1066"/>
        <v>0</v>
      </c>
      <c r="CM192" s="236">
        <f t="shared" si="1067"/>
        <v>0</v>
      </c>
      <c r="CN192" s="236">
        <f t="shared" si="1068"/>
        <v>0</v>
      </c>
      <c r="CO192" s="4"/>
      <c r="CP192" s="4">
        <f t="shared" si="1069"/>
        <v>0</v>
      </c>
      <c r="CQ192" s="236">
        <f t="shared" si="1070"/>
        <v>0</v>
      </c>
      <c r="CR192" s="236">
        <f t="shared" si="1071"/>
        <v>0</v>
      </c>
      <c r="CS192" s="4"/>
      <c r="CT192" s="20">
        <f t="shared" si="1072"/>
        <v>0</v>
      </c>
      <c r="CU192" s="236">
        <f t="shared" si="1073"/>
        <v>0</v>
      </c>
      <c r="CV192" s="236">
        <f t="shared" si="1074"/>
        <v>0</v>
      </c>
      <c r="CW192" s="4"/>
      <c r="CX192" s="4"/>
      <c r="CY192" s="4"/>
      <c r="CZ192" s="4"/>
      <c r="DA192" s="4">
        <f t="shared" si="1020"/>
        <v>0</v>
      </c>
      <c r="DB192" s="4">
        <f t="shared" si="1021"/>
        <v>0</v>
      </c>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row>
    <row r="193" spans="1:196" s="5" customFormat="1">
      <c r="A193" s="60"/>
      <c r="B193" s="60"/>
      <c r="C193" s="60" t="s">
        <v>9</v>
      </c>
      <c r="D193" s="60">
        <v>60</v>
      </c>
      <c r="E193" s="6"/>
      <c r="F193" s="67">
        <f t="shared" si="1022"/>
        <v>0</v>
      </c>
      <c r="G193" s="6"/>
      <c r="H193" s="67">
        <f t="shared" si="1023"/>
        <v>0</v>
      </c>
      <c r="I193" s="6"/>
      <c r="J193" s="67">
        <f t="shared" si="1024"/>
        <v>0</v>
      </c>
      <c r="K193" s="6"/>
      <c r="L193" s="67">
        <f t="shared" si="1075"/>
        <v>0</v>
      </c>
      <c r="M193" s="6"/>
      <c r="N193" s="67">
        <f t="shared" si="1076"/>
        <v>0</v>
      </c>
      <c r="O193" s="6"/>
      <c r="P193" s="67">
        <f t="shared" si="1077"/>
        <v>0</v>
      </c>
      <c r="Q193" s="6"/>
      <c r="R193" s="67">
        <f t="shared" si="1078"/>
        <v>0</v>
      </c>
      <c r="S193" s="6"/>
      <c r="T193" s="67">
        <f t="shared" si="1079"/>
        <v>0</v>
      </c>
      <c r="U193" s="6"/>
      <c r="V193" s="67">
        <f t="shared" si="1080"/>
        <v>0</v>
      </c>
      <c r="W193" s="6"/>
      <c r="X193" s="67">
        <f t="shared" si="1081"/>
        <v>0</v>
      </c>
      <c r="Y193" s="6"/>
      <c r="Z193" s="67">
        <f t="shared" si="1082"/>
        <v>0</v>
      </c>
      <c r="AA193" s="6"/>
      <c r="AB193" s="67">
        <f t="shared" si="1083"/>
        <v>0</v>
      </c>
      <c r="AC193" s="62"/>
      <c r="AD193" s="67">
        <f t="shared" si="1084"/>
        <v>0</v>
      </c>
      <c r="AE193" s="62"/>
      <c r="AF193" s="67">
        <f t="shared" si="1085"/>
        <v>0</v>
      </c>
      <c r="AG193" s="62"/>
      <c r="AH193" s="67">
        <f t="shared" si="1086"/>
        <v>0</v>
      </c>
      <c r="AI193" s="62"/>
      <c r="AJ193" s="67">
        <f t="shared" si="1087"/>
        <v>0</v>
      </c>
      <c r="AK193" s="62"/>
      <c r="AL193" s="67">
        <f t="shared" si="1088"/>
        <v>0</v>
      </c>
      <c r="AM193" s="62"/>
      <c r="AN193" s="67">
        <f t="shared" si="1089"/>
        <v>0</v>
      </c>
      <c r="AO193" s="62"/>
      <c r="AP193" s="67">
        <f t="shared" si="1090"/>
        <v>0</v>
      </c>
      <c r="AQ193" s="62"/>
      <c r="AR193" s="67">
        <f t="shared" si="1091"/>
        <v>0</v>
      </c>
      <c r="AS193" s="62"/>
      <c r="AT193" s="67">
        <f t="shared" si="1092"/>
        <v>0</v>
      </c>
      <c r="AU193" s="62"/>
      <c r="AV193" s="67">
        <f t="shared" si="1093"/>
        <v>0</v>
      </c>
      <c r="AW193" s="62"/>
      <c r="AX193" s="67">
        <f t="shared" si="1094"/>
        <v>0</v>
      </c>
      <c r="AY193" s="62"/>
      <c r="AZ193" s="67">
        <f t="shared" si="1095"/>
        <v>0</v>
      </c>
      <c r="BA193" s="57"/>
      <c r="BB193" s="64">
        <f t="shared" si="1046"/>
        <v>0</v>
      </c>
      <c r="BC193" s="64">
        <f t="shared" si="1015"/>
        <v>0</v>
      </c>
      <c r="BD193" s="4"/>
      <c r="BE193" s="4"/>
      <c r="BF193" s="4"/>
      <c r="BG193" s="236">
        <f t="shared" si="1047"/>
        <v>0</v>
      </c>
      <c r="BH193" s="236">
        <f t="shared" si="1048"/>
        <v>0</v>
      </c>
      <c r="BI193" s="4"/>
      <c r="BJ193" s="4">
        <f t="shared" si="1049"/>
        <v>0</v>
      </c>
      <c r="BK193" s="236">
        <f t="shared" si="1050"/>
        <v>0</v>
      </c>
      <c r="BL193" s="236">
        <f t="shared" si="1051"/>
        <v>0</v>
      </c>
      <c r="BM193" s="4"/>
      <c r="BN193" s="4">
        <f t="shared" si="1016"/>
        <v>0</v>
      </c>
      <c r="BO193" s="236">
        <f t="shared" si="1017"/>
        <v>0</v>
      </c>
      <c r="BP193" s="236">
        <f t="shared" si="1018"/>
        <v>0</v>
      </c>
      <c r="BQ193" s="4"/>
      <c r="BR193" s="4">
        <f t="shared" si="1052"/>
        <v>0</v>
      </c>
      <c r="BS193" s="236">
        <f t="shared" si="1053"/>
        <v>0</v>
      </c>
      <c r="BT193" s="236">
        <f t="shared" si="1054"/>
        <v>0</v>
      </c>
      <c r="BU193" s="4"/>
      <c r="BV193" s="4">
        <f t="shared" si="1055"/>
        <v>0</v>
      </c>
      <c r="BW193" s="236">
        <f t="shared" si="1056"/>
        <v>0</v>
      </c>
      <c r="BX193" s="236">
        <f t="shared" si="1057"/>
        <v>0</v>
      </c>
      <c r="BY193" s="4"/>
      <c r="BZ193" s="4">
        <f t="shared" si="1058"/>
        <v>0</v>
      </c>
      <c r="CA193" s="236">
        <f t="shared" si="1059"/>
        <v>0</v>
      </c>
      <c r="CB193" s="236">
        <f t="shared" si="1060"/>
        <v>0</v>
      </c>
      <c r="CC193" s="4"/>
      <c r="CD193" s="4">
        <f t="shared" si="1061"/>
        <v>0</v>
      </c>
      <c r="CE193" s="236">
        <f t="shared" si="1019"/>
        <v>0</v>
      </c>
      <c r="CF193" s="236">
        <f t="shared" si="1062"/>
        <v>0</v>
      </c>
      <c r="CG193" s="4"/>
      <c r="CH193" s="4">
        <f t="shared" si="1063"/>
        <v>0</v>
      </c>
      <c r="CI193" s="236">
        <f t="shared" si="1064"/>
        <v>0</v>
      </c>
      <c r="CJ193" s="236">
        <f t="shared" si="1065"/>
        <v>0</v>
      </c>
      <c r="CK193" s="4"/>
      <c r="CL193" s="4">
        <f t="shared" si="1066"/>
        <v>0</v>
      </c>
      <c r="CM193" s="236">
        <f t="shared" si="1067"/>
        <v>0</v>
      </c>
      <c r="CN193" s="236">
        <f t="shared" si="1068"/>
        <v>0</v>
      </c>
      <c r="CO193" s="4"/>
      <c r="CP193" s="4">
        <f t="shared" si="1069"/>
        <v>0</v>
      </c>
      <c r="CQ193" s="236">
        <f t="shared" si="1070"/>
        <v>0</v>
      </c>
      <c r="CR193" s="236">
        <f t="shared" si="1071"/>
        <v>0</v>
      </c>
      <c r="CS193" s="4"/>
      <c r="CT193" s="20">
        <f t="shared" si="1072"/>
        <v>0</v>
      </c>
      <c r="CU193" s="236">
        <f t="shared" si="1073"/>
        <v>0</v>
      </c>
      <c r="CV193" s="236">
        <f t="shared" si="1074"/>
        <v>0</v>
      </c>
      <c r="CW193" s="4"/>
      <c r="CX193" s="4"/>
      <c r="CY193" s="4"/>
      <c r="CZ193" s="4"/>
      <c r="DA193" s="4">
        <f t="shared" si="1020"/>
        <v>0</v>
      </c>
      <c r="DB193" s="4">
        <f t="shared" si="1021"/>
        <v>0</v>
      </c>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row>
    <row r="194" spans="1:196" s="5" customFormat="1">
      <c r="A194" s="60"/>
      <c r="B194" s="60"/>
      <c r="C194" s="60" t="s">
        <v>9</v>
      </c>
      <c r="D194" s="60">
        <v>60</v>
      </c>
      <c r="E194" s="6"/>
      <c r="F194" s="67">
        <f t="shared" si="1022"/>
        <v>0</v>
      </c>
      <c r="G194" s="6"/>
      <c r="H194" s="67">
        <f t="shared" si="1023"/>
        <v>0</v>
      </c>
      <c r="I194" s="6"/>
      <c r="J194" s="67">
        <f t="shared" si="1024"/>
        <v>0</v>
      </c>
      <c r="K194" s="6"/>
      <c r="L194" s="67">
        <f t="shared" si="1075"/>
        <v>0</v>
      </c>
      <c r="M194" s="6"/>
      <c r="N194" s="67">
        <f t="shared" si="1076"/>
        <v>0</v>
      </c>
      <c r="O194" s="6"/>
      <c r="P194" s="67">
        <f t="shared" si="1077"/>
        <v>0</v>
      </c>
      <c r="Q194" s="6"/>
      <c r="R194" s="67">
        <f t="shared" si="1078"/>
        <v>0</v>
      </c>
      <c r="S194" s="6"/>
      <c r="T194" s="67">
        <f t="shared" si="1079"/>
        <v>0</v>
      </c>
      <c r="U194" s="6"/>
      <c r="V194" s="67">
        <f t="shared" si="1080"/>
        <v>0</v>
      </c>
      <c r="W194" s="6"/>
      <c r="X194" s="67">
        <f t="shared" si="1081"/>
        <v>0</v>
      </c>
      <c r="Y194" s="6"/>
      <c r="Z194" s="67">
        <f t="shared" si="1082"/>
        <v>0</v>
      </c>
      <c r="AA194" s="6"/>
      <c r="AB194" s="67">
        <f t="shared" si="1083"/>
        <v>0</v>
      </c>
      <c r="AC194" s="62"/>
      <c r="AD194" s="67">
        <f t="shared" si="1084"/>
        <v>0</v>
      </c>
      <c r="AE194" s="62"/>
      <c r="AF194" s="67">
        <f t="shared" si="1085"/>
        <v>0</v>
      </c>
      <c r="AG194" s="62"/>
      <c r="AH194" s="67">
        <f t="shared" si="1086"/>
        <v>0</v>
      </c>
      <c r="AI194" s="62"/>
      <c r="AJ194" s="67">
        <f t="shared" si="1087"/>
        <v>0</v>
      </c>
      <c r="AK194" s="62"/>
      <c r="AL194" s="67">
        <f t="shared" si="1088"/>
        <v>0</v>
      </c>
      <c r="AM194" s="62"/>
      <c r="AN194" s="67">
        <f t="shared" si="1089"/>
        <v>0</v>
      </c>
      <c r="AO194" s="62"/>
      <c r="AP194" s="67">
        <f t="shared" si="1090"/>
        <v>0</v>
      </c>
      <c r="AQ194" s="62"/>
      <c r="AR194" s="67">
        <f t="shared" si="1091"/>
        <v>0</v>
      </c>
      <c r="AS194" s="62"/>
      <c r="AT194" s="67">
        <f t="shared" si="1092"/>
        <v>0</v>
      </c>
      <c r="AU194" s="62"/>
      <c r="AV194" s="67">
        <f t="shared" si="1093"/>
        <v>0</v>
      </c>
      <c r="AW194" s="62"/>
      <c r="AX194" s="67">
        <f t="shared" si="1094"/>
        <v>0</v>
      </c>
      <c r="AY194" s="62"/>
      <c r="AZ194" s="67">
        <f t="shared" si="1095"/>
        <v>0</v>
      </c>
      <c r="BA194" s="57"/>
      <c r="BB194" s="64">
        <f t="shared" si="1046"/>
        <v>0</v>
      </c>
      <c r="BC194" s="64">
        <f t="shared" si="1015"/>
        <v>0</v>
      </c>
      <c r="BD194" s="4"/>
      <c r="BE194" s="4"/>
      <c r="BF194" s="4"/>
      <c r="BG194" s="236">
        <f t="shared" si="1047"/>
        <v>0</v>
      </c>
      <c r="BH194" s="236">
        <f t="shared" si="1048"/>
        <v>0</v>
      </c>
      <c r="BI194" s="4"/>
      <c r="BJ194" s="4">
        <f t="shared" si="1049"/>
        <v>0</v>
      </c>
      <c r="BK194" s="236">
        <f t="shared" si="1050"/>
        <v>0</v>
      </c>
      <c r="BL194" s="236">
        <f t="shared" si="1051"/>
        <v>0</v>
      </c>
      <c r="BM194" s="4"/>
      <c r="BN194" s="4">
        <f t="shared" si="1016"/>
        <v>0</v>
      </c>
      <c r="BO194" s="236">
        <f t="shared" si="1017"/>
        <v>0</v>
      </c>
      <c r="BP194" s="236">
        <f t="shared" si="1018"/>
        <v>0</v>
      </c>
      <c r="BQ194" s="4"/>
      <c r="BR194" s="4">
        <f t="shared" si="1052"/>
        <v>0</v>
      </c>
      <c r="BS194" s="236">
        <f t="shared" si="1053"/>
        <v>0</v>
      </c>
      <c r="BT194" s="236">
        <f t="shared" si="1054"/>
        <v>0</v>
      </c>
      <c r="BU194" s="4"/>
      <c r="BV194" s="4">
        <f t="shared" si="1055"/>
        <v>0</v>
      </c>
      <c r="BW194" s="236">
        <f t="shared" si="1056"/>
        <v>0</v>
      </c>
      <c r="BX194" s="236">
        <f t="shared" si="1057"/>
        <v>0</v>
      </c>
      <c r="BY194" s="4"/>
      <c r="BZ194" s="4">
        <f t="shared" si="1058"/>
        <v>0</v>
      </c>
      <c r="CA194" s="236">
        <f t="shared" si="1059"/>
        <v>0</v>
      </c>
      <c r="CB194" s="236">
        <f t="shared" si="1060"/>
        <v>0</v>
      </c>
      <c r="CC194" s="4"/>
      <c r="CD194" s="4">
        <f t="shared" si="1061"/>
        <v>0</v>
      </c>
      <c r="CE194" s="236">
        <f t="shared" si="1019"/>
        <v>0</v>
      </c>
      <c r="CF194" s="236">
        <f t="shared" si="1062"/>
        <v>0</v>
      </c>
      <c r="CG194" s="4"/>
      <c r="CH194" s="4">
        <f t="shared" si="1063"/>
        <v>0</v>
      </c>
      <c r="CI194" s="236">
        <f t="shared" si="1064"/>
        <v>0</v>
      </c>
      <c r="CJ194" s="236">
        <f t="shared" si="1065"/>
        <v>0</v>
      </c>
      <c r="CK194" s="4"/>
      <c r="CL194" s="4">
        <f t="shared" si="1066"/>
        <v>0</v>
      </c>
      <c r="CM194" s="236">
        <f t="shared" si="1067"/>
        <v>0</v>
      </c>
      <c r="CN194" s="236">
        <f t="shared" si="1068"/>
        <v>0</v>
      </c>
      <c r="CO194" s="4"/>
      <c r="CP194" s="4">
        <f t="shared" si="1069"/>
        <v>0</v>
      </c>
      <c r="CQ194" s="236">
        <f t="shared" si="1070"/>
        <v>0</v>
      </c>
      <c r="CR194" s="236">
        <f t="shared" si="1071"/>
        <v>0</v>
      </c>
      <c r="CS194" s="4"/>
      <c r="CT194" s="20">
        <f t="shared" si="1072"/>
        <v>0</v>
      </c>
      <c r="CU194" s="236">
        <f t="shared" si="1073"/>
        <v>0</v>
      </c>
      <c r="CV194" s="236">
        <f t="shared" si="1074"/>
        <v>0</v>
      </c>
      <c r="CW194" s="4"/>
      <c r="CX194" s="4"/>
      <c r="CY194" s="4"/>
      <c r="CZ194" s="4"/>
      <c r="DA194" s="4">
        <f t="shared" si="1020"/>
        <v>0</v>
      </c>
      <c r="DB194" s="4">
        <f t="shared" si="1021"/>
        <v>0</v>
      </c>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row>
    <row r="195" spans="1:196" s="5" customFormat="1">
      <c r="A195" s="60"/>
      <c r="B195" s="60"/>
      <c r="C195" s="60" t="s">
        <v>9</v>
      </c>
      <c r="D195" s="60">
        <v>60</v>
      </c>
      <c r="E195" s="6"/>
      <c r="F195" s="67">
        <f t="shared" si="1022"/>
        <v>0</v>
      </c>
      <c r="G195" s="6"/>
      <c r="H195" s="67">
        <f t="shared" si="1023"/>
        <v>0</v>
      </c>
      <c r="I195" s="6"/>
      <c r="J195" s="67">
        <f t="shared" si="1024"/>
        <v>0</v>
      </c>
      <c r="K195" s="6"/>
      <c r="L195" s="67">
        <f t="shared" si="1075"/>
        <v>0</v>
      </c>
      <c r="M195" s="6"/>
      <c r="N195" s="67">
        <f t="shared" si="1076"/>
        <v>0</v>
      </c>
      <c r="O195" s="6"/>
      <c r="P195" s="67">
        <f t="shared" si="1077"/>
        <v>0</v>
      </c>
      <c r="Q195" s="6"/>
      <c r="R195" s="67">
        <f t="shared" si="1078"/>
        <v>0</v>
      </c>
      <c r="S195" s="6"/>
      <c r="T195" s="67">
        <f t="shared" si="1079"/>
        <v>0</v>
      </c>
      <c r="U195" s="6"/>
      <c r="V195" s="67">
        <f t="shared" si="1080"/>
        <v>0</v>
      </c>
      <c r="W195" s="6"/>
      <c r="X195" s="67">
        <f t="shared" si="1081"/>
        <v>0</v>
      </c>
      <c r="Y195" s="6"/>
      <c r="Z195" s="67">
        <f t="shared" si="1082"/>
        <v>0</v>
      </c>
      <c r="AA195" s="6"/>
      <c r="AB195" s="67">
        <f t="shared" si="1083"/>
        <v>0</v>
      </c>
      <c r="AC195" s="62"/>
      <c r="AD195" s="67">
        <f t="shared" si="1084"/>
        <v>0</v>
      </c>
      <c r="AE195" s="62"/>
      <c r="AF195" s="67">
        <f t="shared" si="1085"/>
        <v>0</v>
      </c>
      <c r="AG195" s="62"/>
      <c r="AH195" s="67">
        <f t="shared" si="1086"/>
        <v>0</v>
      </c>
      <c r="AI195" s="62"/>
      <c r="AJ195" s="67">
        <f t="shared" si="1087"/>
        <v>0</v>
      </c>
      <c r="AK195" s="62"/>
      <c r="AL195" s="67">
        <f t="shared" si="1088"/>
        <v>0</v>
      </c>
      <c r="AM195" s="62"/>
      <c r="AN195" s="67">
        <f t="shared" si="1089"/>
        <v>0</v>
      </c>
      <c r="AO195" s="62"/>
      <c r="AP195" s="67">
        <f t="shared" si="1090"/>
        <v>0</v>
      </c>
      <c r="AQ195" s="62"/>
      <c r="AR195" s="67">
        <f t="shared" si="1091"/>
        <v>0</v>
      </c>
      <c r="AS195" s="62"/>
      <c r="AT195" s="67">
        <f t="shared" si="1092"/>
        <v>0</v>
      </c>
      <c r="AU195" s="62"/>
      <c r="AV195" s="67">
        <f t="shared" si="1093"/>
        <v>0</v>
      </c>
      <c r="AW195" s="62"/>
      <c r="AX195" s="67">
        <f t="shared" si="1094"/>
        <v>0</v>
      </c>
      <c r="AY195" s="62"/>
      <c r="AZ195" s="67">
        <f t="shared" si="1095"/>
        <v>0</v>
      </c>
      <c r="BA195" s="57"/>
      <c r="BB195" s="64">
        <f t="shared" si="1046"/>
        <v>0</v>
      </c>
      <c r="BC195" s="64">
        <f t="shared" si="1015"/>
        <v>0</v>
      </c>
      <c r="BD195" s="4"/>
      <c r="BE195" s="4"/>
      <c r="BF195" s="4"/>
      <c r="BG195" s="236">
        <f t="shared" si="1047"/>
        <v>0</v>
      </c>
      <c r="BH195" s="236">
        <f t="shared" si="1048"/>
        <v>0</v>
      </c>
      <c r="BI195" s="4"/>
      <c r="BJ195" s="4">
        <f t="shared" si="1049"/>
        <v>0</v>
      </c>
      <c r="BK195" s="236">
        <f t="shared" si="1050"/>
        <v>0</v>
      </c>
      <c r="BL195" s="236">
        <f t="shared" si="1051"/>
        <v>0</v>
      </c>
      <c r="BM195" s="4"/>
      <c r="BN195" s="4">
        <f t="shared" si="1016"/>
        <v>0</v>
      </c>
      <c r="BO195" s="236">
        <f t="shared" si="1017"/>
        <v>0</v>
      </c>
      <c r="BP195" s="236">
        <f t="shared" si="1018"/>
        <v>0</v>
      </c>
      <c r="BQ195" s="4"/>
      <c r="BR195" s="4">
        <f t="shared" si="1052"/>
        <v>0</v>
      </c>
      <c r="BS195" s="236">
        <f t="shared" si="1053"/>
        <v>0</v>
      </c>
      <c r="BT195" s="236">
        <f t="shared" si="1054"/>
        <v>0</v>
      </c>
      <c r="BU195" s="4"/>
      <c r="BV195" s="4">
        <f t="shared" si="1055"/>
        <v>0</v>
      </c>
      <c r="BW195" s="236">
        <f t="shared" si="1056"/>
        <v>0</v>
      </c>
      <c r="BX195" s="236">
        <f t="shared" si="1057"/>
        <v>0</v>
      </c>
      <c r="BY195" s="4"/>
      <c r="BZ195" s="4">
        <f t="shared" si="1058"/>
        <v>0</v>
      </c>
      <c r="CA195" s="236">
        <f t="shared" si="1059"/>
        <v>0</v>
      </c>
      <c r="CB195" s="236">
        <f t="shared" si="1060"/>
        <v>0</v>
      </c>
      <c r="CC195" s="4"/>
      <c r="CD195" s="4">
        <f t="shared" si="1061"/>
        <v>0</v>
      </c>
      <c r="CE195" s="236">
        <f t="shared" si="1019"/>
        <v>0</v>
      </c>
      <c r="CF195" s="236">
        <f t="shared" si="1062"/>
        <v>0</v>
      </c>
      <c r="CG195" s="4"/>
      <c r="CH195" s="4">
        <f t="shared" si="1063"/>
        <v>0</v>
      </c>
      <c r="CI195" s="236">
        <f t="shared" si="1064"/>
        <v>0</v>
      </c>
      <c r="CJ195" s="236">
        <f t="shared" si="1065"/>
        <v>0</v>
      </c>
      <c r="CK195" s="4"/>
      <c r="CL195" s="4">
        <f t="shared" si="1066"/>
        <v>0</v>
      </c>
      <c r="CM195" s="236">
        <f t="shared" si="1067"/>
        <v>0</v>
      </c>
      <c r="CN195" s="236">
        <f t="shared" si="1068"/>
        <v>0</v>
      </c>
      <c r="CO195" s="4"/>
      <c r="CP195" s="4">
        <f t="shared" si="1069"/>
        <v>0</v>
      </c>
      <c r="CQ195" s="236">
        <f t="shared" si="1070"/>
        <v>0</v>
      </c>
      <c r="CR195" s="236">
        <f t="shared" si="1071"/>
        <v>0</v>
      </c>
      <c r="CS195" s="4"/>
      <c r="CT195" s="20">
        <f t="shared" si="1072"/>
        <v>0</v>
      </c>
      <c r="CU195" s="236">
        <f t="shared" si="1073"/>
        <v>0</v>
      </c>
      <c r="CV195" s="236">
        <f t="shared" si="1074"/>
        <v>0</v>
      </c>
      <c r="CW195" s="4"/>
      <c r="CX195" s="4"/>
      <c r="CY195" s="4"/>
      <c r="CZ195" s="4"/>
      <c r="DA195" s="4">
        <f t="shared" si="1020"/>
        <v>0</v>
      </c>
      <c r="DB195" s="4">
        <f t="shared" si="1021"/>
        <v>0</v>
      </c>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row>
    <row r="196" spans="1:196" s="5" customFormat="1">
      <c r="A196" s="60" t="s">
        <v>127</v>
      </c>
      <c r="B196" s="60" t="s">
        <v>128</v>
      </c>
      <c r="C196" s="60" t="s">
        <v>10</v>
      </c>
      <c r="D196" s="60">
        <v>35</v>
      </c>
      <c r="E196" s="6">
        <v>0.25</v>
      </c>
      <c r="F196" s="67">
        <f t="shared" si="1022"/>
        <v>8.75</v>
      </c>
      <c r="G196" s="6"/>
      <c r="H196" s="67">
        <f t="shared" si="1023"/>
        <v>0</v>
      </c>
      <c r="I196" s="6">
        <v>51.25</v>
      </c>
      <c r="J196" s="67">
        <f t="shared" si="1024"/>
        <v>1793.75</v>
      </c>
      <c r="K196" s="246">
        <v>61.25</v>
      </c>
      <c r="L196" s="67">
        <f t="shared" si="1075"/>
        <v>2143.75</v>
      </c>
      <c r="M196" s="6">
        <v>11.5</v>
      </c>
      <c r="N196" s="67">
        <f t="shared" si="1076"/>
        <v>402.5</v>
      </c>
      <c r="O196" s="6">
        <v>45</v>
      </c>
      <c r="P196" s="67">
        <f t="shared" si="1077"/>
        <v>1575</v>
      </c>
      <c r="Q196" s="6">
        <v>17.5</v>
      </c>
      <c r="R196" s="67">
        <f t="shared" si="1078"/>
        <v>612.5</v>
      </c>
      <c r="S196" s="6">
        <v>63.5</v>
      </c>
      <c r="T196" s="67">
        <f t="shared" si="1079"/>
        <v>2222.5</v>
      </c>
      <c r="U196" s="6">
        <v>34.5</v>
      </c>
      <c r="V196" s="67">
        <f t="shared" si="1080"/>
        <v>1207.5</v>
      </c>
      <c r="W196" s="6"/>
      <c r="X196" s="67">
        <f t="shared" si="1081"/>
        <v>0</v>
      </c>
      <c r="Y196" s="6"/>
      <c r="Z196" s="67">
        <f t="shared" si="1082"/>
        <v>0</v>
      </c>
      <c r="AA196" s="6"/>
      <c r="AB196" s="67">
        <f t="shared" si="1083"/>
        <v>0</v>
      </c>
      <c r="AC196" s="62"/>
      <c r="AD196" s="67">
        <f t="shared" si="1084"/>
        <v>0</v>
      </c>
      <c r="AE196" s="62"/>
      <c r="AF196" s="67">
        <f t="shared" si="1085"/>
        <v>0</v>
      </c>
      <c r="AG196" s="62"/>
      <c r="AH196" s="67">
        <f t="shared" si="1086"/>
        <v>0</v>
      </c>
      <c r="AI196" s="62"/>
      <c r="AJ196" s="67">
        <f t="shared" si="1087"/>
        <v>0</v>
      </c>
      <c r="AK196" s="62"/>
      <c r="AL196" s="67">
        <f t="shared" si="1088"/>
        <v>0</v>
      </c>
      <c r="AM196" s="62"/>
      <c r="AN196" s="67">
        <f t="shared" si="1089"/>
        <v>0</v>
      </c>
      <c r="AO196" s="62"/>
      <c r="AP196" s="67">
        <f t="shared" si="1090"/>
        <v>0</v>
      </c>
      <c r="AQ196" s="62"/>
      <c r="AR196" s="67">
        <f t="shared" si="1091"/>
        <v>0</v>
      </c>
      <c r="AS196" s="62"/>
      <c r="AT196" s="67">
        <f t="shared" si="1092"/>
        <v>0</v>
      </c>
      <c r="AU196" s="62"/>
      <c r="AV196" s="67">
        <f t="shared" si="1093"/>
        <v>0</v>
      </c>
      <c r="AW196" s="62"/>
      <c r="AX196" s="67">
        <f t="shared" si="1094"/>
        <v>0</v>
      </c>
      <c r="AY196" s="62"/>
      <c r="AZ196" s="67">
        <f t="shared" si="1095"/>
        <v>0</v>
      </c>
      <c r="BA196" s="57"/>
      <c r="BB196" s="64">
        <f t="shared" si="1046"/>
        <v>284.75</v>
      </c>
      <c r="BC196" s="64">
        <f t="shared" si="1015"/>
        <v>9966.25</v>
      </c>
      <c r="BD196" s="4"/>
      <c r="BE196" s="4"/>
      <c r="BF196" s="4"/>
      <c r="BG196" s="236">
        <f t="shared" si="1047"/>
        <v>0.25</v>
      </c>
      <c r="BH196" s="236">
        <f t="shared" si="1048"/>
        <v>8.75</v>
      </c>
      <c r="BI196" s="4"/>
      <c r="BJ196" s="4">
        <f t="shared" si="1049"/>
        <v>0</v>
      </c>
      <c r="BK196" s="236">
        <f t="shared" si="1050"/>
        <v>0</v>
      </c>
      <c r="BL196" s="236">
        <f t="shared" si="1051"/>
        <v>0</v>
      </c>
      <c r="BM196" s="4"/>
      <c r="BN196" s="4">
        <f t="shared" si="1016"/>
        <v>0</v>
      </c>
      <c r="BO196" s="236">
        <f t="shared" si="1017"/>
        <v>51.25</v>
      </c>
      <c r="BP196" s="236">
        <f t="shared" si="1018"/>
        <v>1793.75</v>
      </c>
      <c r="BQ196" s="4"/>
      <c r="BR196" s="4">
        <f t="shared" si="1052"/>
        <v>0</v>
      </c>
      <c r="BS196" s="236">
        <f t="shared" si="1053"/>
        <v>61.25</v>
      </c>
      <c r="BT196" s="236">
        <f t="shared" si="1054"/>
        <v>2143.75</v>
      </c>
      <c r="BU196" s="4"/>
      <c r="BV196" s="4">
        <f t="shared" si="1055"/>
        <v>0</v>
      </c>
      <c r="BW196" s="236">
        <f t="shared" si="1056"/>
        <v>11.5</v>
      </c>
      <c r="BX196" s="236">
        <f t="shared" si="1057"/>
        <v>402.5</v>
      </c>
      <c r="BY196" s="4"/>
      <c r="BZ196" s="4">
        <f t="shared" si="1058"/>
        <v>0</v>
      </c>
      <c r="CA196" s="236">
        <f t="shared" si="1059"/>
        <v>45</v>
      </c>
      <c r="CB196" s="236">
        <f t="shared" si="1060"/>
        <v>1575</v>
      </c>
      <c r="CC196" s="4"/>
      <c r="CD196" s="4">
        <f t="shared" si="1061"/>
        <v>0</v>
      </c>
      <c r="CE196" s="236">
        <f t="shared" si="1019"/>
        <v>17.5</v>
      </c>
      <c r="CF196" s="236">
        <f t="shared" si="1062"/>
        <v>612.5</v>
      </c>
      <c r="CG196" s="4"/>
      <c r="CH196" s="4">
        <f t="shared" si="1063"/>
        <v>0</v>
      </c>
      <c r="CI196" s="236">
        <f t="shared" si="1064"/>
        <v>63.5</v>
      </c>
      <c r="CJ196" s="236">
        <f t="shared" si="1065"/>
        <v>2222.5</v>
      </c>
      <c r="CK196" s="4"/>
      <c r="CL196" s="4">
        <f t="shared" si="1066"/>
        <v>0</v>
      </c>
      <c r="CM196" s="236">
        <f t="shared" si="1067"/>
        <v>34.5</v>
      </c>
      <c r="CN196" s="236">
        <f t="shared" si="1068"/>
        <v>1207.5</v>
      </c>
      <c r="CO196" s="4"/>
      <c r="CP196" s="4">
        <f t="shared" si="1069"/>
        <v>0</v>
      </c>
      <c r="CQ196" s="236">
        <f t="shared" si="1070"/>
        <v>0</v>
      </c>
      <c r="CR196" s="236">
        <f t="shared" si="1071"/>
        <v>0</v>
      </c>
      <c r="CS196" s="4"/>
      <c r="CT196" s="20">
        <f t="shared" si="1072"/>
        <v>0</v>
      </c>
      <c r="CU196" s="236">
        <f t="shared" si="1073"/>
        <v>0</v>
      </c>
      <c r="CV196" s="236">
        <f t="shared" si="1074"/>
        <v>0</v>
      </c>
      <c r="CW196" s="4"/>
      <c r="CX196" s="4"/>
      <c r="CY196" s="4"/>
      <c r="CZ196" s="4"/>
      <c r="DA196" s="4">
        <f t="shared" si="1020"/>
        <v>0</v>
      </c>
      <c r="DB196" s="4">
        <f t="shared" si="1021"/>
        <v>0</v>
      </c>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row>
    <row r="197" spans="1:196" s="5" customFormat="1">
      <c r="A197" s="60" t="s">
        <v>161</v>
      </c>
      <c r="B197" s="60" t="s">
        <v>162</v>
      </c>
      <c r="C197" s="60" t="s">
        <v>10</v>
      </c>
      <c r="D197" s="60">
        <v>35</v>
      </c>
      <c r="E197" s="6"/>
      <c r="F197" s="67">
        <f t="shared" si="1022"/>
        <v>0</v>
      </c>
      <c r="G197" s="6"/>
      <c r="H197" s="67">
        <f t="shared" si="1023"/>
        <v>0</v>
      </c>
      <c r="I197" s="6"/>
      <c r="J197" s="67">
        <f t="shared" si="1024"/>
        <v>0</v>
      </c>
      <c r="K197" s="6"/>
      <c r="L197" s="67">
        <f t="shared" si="1075"/>
        <v>0</v>
      </c>
      <c r="M197" s="6">
        <v>0.5</v>
      </c>
      <c r="N197" s="67">
        <f t="shared" si="1076"/>
        <v>17.5</v>
      </c>
      <c r="O197" s="6"/>
      <c r="P197" s="67">
        <f t="shared" si="1077"/>
        <v>0</v>
      </c>
      <c r="Q197" s="6"/>
      <c r="R197" s="67">
        <f t="shared" si="1078"/>
        <v>0</v>
      </c>
      <c r="S197" s="6"/>
      <c r="T197" s="67">
        <f t="shared" si="1079"/>
        <v>0</v>
      </c>
      <c r="U197" s="6"/>
      <c r="V197" s="67">
        <f t="shared" si="1080"/>
        <v>0</v>
      </c>
      <c r="W197" s="6"/>
      <c r="X197" s="67">
        <f t="shared" si="1081"/>
        <v>0</v>
      </c>
      <c r="Y197" s="6">
        <v>75.25</v>
      </c>
      <c r="Z197" s="67">
        <f t="shared" si="1082"/>
        <v>2633.75</v>
      </c>
      <c r="AA197" s="6"/>
      <c r="AB197" s="67">
        <f t="shared" si="1083"/>
        <v>0</v>
      </c>
      <c r="AC197" s="62"/>
      <c r="AD197" s="67">
        <f t="shared" si="1084"/>
        <v>0</v>
      </c>
      <c r="AE197" s="62"/>
      <c r="AF197" s="67">
        <f t="shared" si="1085"/>
        <v>0</v>
      </c>
      <c r="AG197" s="62"/>
      <c r="AH197" s="67">
        <f t="shared" si="1086"/>
        <v>0</v>
      </c>
      <c r="AI197" s="62"/>
      <c r="AJ197" s="67">
        <f t="shared" si="1087"/>
        <v>0</v>
      </c>
      <c r="AK197" s="62"/>
      <c r="AL197" s="67">
        <f t="shared" si="1088"/>
        <v>0</v>
      </c>
      <c r="AM197" s="62"/>
      <c r="AN197" s="67">
        <f t="shared" si="1089"/>
        <v>0</v>
      </c>
      <c r="AO197" s="62"/>
      <c r="AP197" s="67">
        <f t="shared" si="1090"/>
        <v>0</v>
      </c>
      <c r="AQ197" s="62"/>
      <c r="AR197" s="67">
        <f t="shared" si="1091"/>
        <v>0</v>
      </c>
      <c r="AS197" s="62"/>
      <c r="AT197" s="67">
        <f t="shared" si="1092"/>
        <v>0</v>
      </c>
      <c r="AU197" s="62"/>
      <c r="AV197" s="67">
        <f t="shared" si="1093"/>
        <v>0</v>
      </c>
      <c r="AW197" s="62"/>
      <c r="AX197" s="67">
        <f t="shared" si="1094"/>
        <v>0</v>
      </c>
      <c r="AY197" s="62"/>
      <c r="AZ197" s="67">
        <f t="shared" si="1095"/>
        <v>0</v>
      </c>
      <c r="BA197" s="57"/>
      <c r="BB197" s="64">
        <f t="shared" si="1046"/>
        <v>75.75</v>
      </c>
      <c r="BC197" s="64">
        <f t="shared" si="1015"/>
        <v>2651.25</v>
      </c>
      <c r="BD197" s="4"/>
      <c r="BE197" s="4"/>
      <c r="BF197" s="4"/>
      <c r="BG197" s="236">
        <f t="shared" si="1047"/>
        <v>0</v>
      </c>
      <c r="BH197" s="236">
        <f t="shared" si="1048"/>
        <v>0</v>
      </c>
      <c r="BI197" s="4"/>
      <c r="BJ197" s="4">
        <f t="shared" si="1049"/>
        <v>0</v>
      </c>
      <c r="BK197" s="236">
        <f t="shared" si="1050"/>
        <v>0</v>
      </c>
      <c r="BL197" s="236">
        <f t="shared" si="1051"/>
        <v>0</v>
      </c>
      <c r="BM197" s="4"/>
      <c r="BN197" s="4">
        <f t="shared" si="1016"/>
        <v>0</v>
      </c>
      <c r="BO197" s="236">
        <f t="shared" si="1017"/>
        <v>0</v>
      </c>
      <c r="BP197" s="236">
        <f t="shared" si="1018"/>
        <v>0</v>
      </c>
      <c r="BQ197" s="4"/>
      <c r="BR197" s="4">
        <f t="shared" si="1052"/>
        <v>0</v>
      </c>
      <c r="BS197" s="236">
        <f t="shared" si="1053"/>
        <v>0</v>
      </c>
      <c r="BT197" s="236">
        <f t="shared" si="1054"/>
        <v>0</v>
      </c>
      <c r="BU197" s="4"/>
      <c r="BV197" s="4">
        <f t="shared" si="1055"/>
        <v>0</v>
      </c>
      <c r="BW197" s="236">
        <f t="shared" si="1056"/>
        <v>0.5</v>
      </c>
      <c r="BX197" s="236">
        <f t="shared" si="1057"/>
        <v>17.5</v>
      </c>
      <c r="BY197" s="4"/>
      <c r="BZ197" s="4">
        <f t="shared" si="1058"/>
        <v>0</v>
      </c>
      <c r="CA197" s="236">
        <f t="shared" si="1059"/>
        <v>0</v>
      </c>
      <c r="CB197" s="236">
        <f t="shared" si="1060"/>
        <v>0</v>
      </c>
      <c r="CC197" s="4"/>
      <c r="CD197" s="4">
        <f t="shared" si="1061"/>
        <v>0</v>
      </c>
      <c r="CE197" s="236">
        <f t="shared" si="1019"/>
        <v>0</v>
      </c>
      <c r="CF197" s="236">
        <f t="shared" si="1062"/>
        <v>0</v>
      </c>
      <c r="CG197" s="4"/>
      <c r="CH197" s="4">
        <f t="shared" si="1063"/>
        <v>0</v>
      </c>
      <c r="CI197" s="236">
        <f t="shared" si="1064"/>
        <v>0</v>
      </c>
      <c r="CJ197" s="236">
        <f t="shared" si="1065"/>
        <v>0</v>
      </c>
      <c r="CK197" s="4"/>
      <c r="CL197" s="4">
        <f t="shared" si="1066"/>
        <v>0</v>
      </c>
      <c r="CM197" s="236">
        <f t="shared" si="1067"/>
        <v>0</v>
      </c>
      <c r="CN197" s="236">
        <f t="shared" si="1068"/>
        <v>0</v>
      </c>
      <c r="CO197" s="4"/>
      <c r="CP197" s="4">
        <f t="shared" si="1069"/>
        <v>0</v>
      </c>
      <c r="CQ197" s="236">
        <f t="shared" si="1070"/>
        <v>0</v>
      </c>
      <c r="CR197" s="236">
        <f t="shared" si="1071"/>
        <v>0</v>
      </c>
      <c r="CS197" s="4"/>
      <c r="CT197" s="20">
        <f t="shared" si="1072"/>
        <v>0</v>
      </c>
      <c r="CU197" s="236">
        <f t="shared" si="1073"/>
        <v>75.25</v>
      </c>
      <c r="CV197" s="236">
        <f t="shared" si="1074"/>
        <v>2633.75</v>
      </c>
      <c r="CW197" s="4"/>
      <c r="CX197" s="4"/>
      <c r="CY197" s="4"/>
      <c r="CZ197" s="4"/>
      <c r="DA197" s="4">
        <f t="shared" si="1020"/>
        <v>0</v>
      </c>
      <c r="DB197" s="4">
        <f t="shared" si="1021"/>
        <v>0</v>
      </c>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row>
    <row r="198" spans="1:196" s="5" customFormat="1">
      <c r="A198" s="60"/>
      <c r="B198" s="60"/>
      <c r="C198" s="60" t="s">
        <v>10</v>
      </c>
      <c r="D198" s="60">
        <v>35</v>
      </c>
      <c r="E198" s="6"/>
      <c r="F198" s="67">
        <f t="shared" si="1022"/>
        <v>0</v>
      </c>
      <c r="G198" s="6"/>
      <c r="H198" s="67">
        <f t="shared" si="1023"/>
        <v>0</v>
      </c>
      <c r="I198" s="6"/>
      <c r="J198" s="67">
        <f t="shared" si="1024"/>
        <v>0</v>
      </c>
      <c r="K198" s="6"/>
      <c r="L198" s="67">
        <f t="shared" si="1075"/>
        <v>0</v>
      </c>
      <c r="M198" s="6"/>
      <c r="N198" s="67">
        <f t="shared" si="1076"/>
        <v>0</v>
      </c>
      <c r="O198" s="6"/>
      <c r="P198" s="67">
        <f t="shared" si="1077"/>
        <v>0</v>
      </c>
      <c r="Q198" s="6"/>
      <c r="R198" s="67">
        <f t="shared" si="1078"/>
        <v>0</v>
      </c>
      <c r="S198" s="6"/>
      <c r="T198" s="67">
        <f t="shared" si="1079"/>
        <v>0</v>
      </c>
      <c r="U198" s="6"/>
      <c r="V198" s="67">
        <f t="shared" si="1080"/>
        <v>0</v>
      </c>
      <c r="W198" s="6"/>
      <c r="X198" s="67">
        <f t="shared" si="1081"/>
        <v>0</v>
      </c>
      <c r="Y198" s="6"/>
      <c r="Z198" s="67">
        <f t="shared" si="1082"/>
        <v>0</v>
      </c>
      <c r="AA198" s="6"/>
      <c r="AB198" s="67">
        <f t="shared" si="1083"/>
        <v>0</v>
      </c>
      <c r="AC198" s="62"/>
      <c r="AD198" s="67">
        <f t="shared" si="1084"/>
        <v>0</v>
      </c>
      <c r="AE198" s="62"/>
      <c r="AF198" s="67">
        <f t="shared" si="1085"/>
        <v>0</v>
      </c>
      <c r="AG198" s="62"/>
      <c r="AH198" s="67">
        <f t="shared" si="1086"/>
        <v>0</v>
      </c>
      <c r="AI198" s="62"/>
      <c r="AJ198" s="67">
        <f t="shared" si="1087"/>
        <v>0</v>
      </c>
      <c r="AK198" s="62"/>
      <c r="AL198" s="67">
        <f t="shared" si="1088"/>
        <v>0</v>
      </c>
      <c r="AM198" s="62"/>
      <c r="AN198" s="67">
        <f t="shared" si="1089"/>
        <v>0</v>
      </c>
      <c r="AO198" s="62"/>
      <c r="AP198" s="67">
        <f t="shared" si="1090"/>
        <v>0</v>
      </c>
      <c r="AQ198" s="62"/>
      <c r="AR198" s="67">
        <f t="shared" si="1091"/>
        <v>0</v>
      </c>
      <c r="AS198" s="62"/>
      <c r="AT198" s="67">
        <f t="shared" si="1092"/>
        <v>0</v>
      </c>
      <c r="AU198" s="62"/>
      <c r="AV198" s="67">
        <f t="shared" si="1093"/>
        <v>0</v>
      </c>
      <c r="AW198" s="62"/>
      <c r="AX198" s="67">
        <f t="shared" si="1094"/>
        <v>0</v>
      </c>
      <c r="AY198" s="62"/>
      <c r="AZ198" s="67">
        <f t="shared" si="1095"/>
        <v>0</v>
      </c>
      <c r="BA198" s="57"/>
      <c r="BB198" s="64">
        <f t="shared" si="1046"/>
        <v>0</v>
      </c>
      <c r="BC198" s="64">
        <f t="shared" si="1015"/>
        <v>0</v>
      </c>
      <c r="BD198" s="4"/>
      <c r="BE198" s="4"/>
      <c r="BF198" s="4"/>
      <c r="BG198" s="236">
        <f t="shared" si="1047"/>
        <v>0</v>
      </c>
      <c r="BH198" s="236">
        <f t="shared" si="1048"/>
        <v>0</v>
      </c>
      <c r="BI198" s="4"/>
      <c r="BJ198" s="4">
        <f t="shared" si="1049"/>
        <v>0</v>
      </c>
      <c r="BK198" s="236">
        <f t="shared" si="1050"/>
        <v>0</v>
      </c>
      <c r="BL198" s="236">
        <f t="shared" si="1051"/>
        <v>0</v>
      </c>
      <c r="BM198" s="4"/>
      <c r="BN198" s="4">
        <f t="shared" si="1016"/>
        <v>0</v>
      </c>
      <c r="BO198" s="236">
        <f t="shared" si="1017"/>
        <v>0</v>
      </c>
      <c r="BP198" s="236">
        <f t="shared" si="1018"/>
        <v>0</v>
      </c>
      <c r="BQ198" s="4"/>
      <c r="BR198" s="4">
        <f t="shared" si="1052"/>
        <v>0</v>
      </c>
      <c r="BS198" s="236">
        <f t="shared" si="1053"/>
        <v>0</v>
      </c>
      <c r="BT198" s="236">
        <f t="shared" si="1054"/>
        <v>0</v>
      </c>
      <c r="BU198" s="4"/>
      <c r="BV198" s="4">
        <f t="shared" si="1055"/>
        <v>0</v>
      </c>
      <c r="BW198" s="236">
        <f t="shared" si="1056"/>
        <v>0</v>
      </c>
      <c r="BX198" s="236">
        <f t="shared" si="1057"/>
        <v>0</v>
      </c>
      <c r="BY198" s="4"/>
      <c r="BZ198" s="4">
        <f t="shared" si="1058"/>
        <v>0</v>
      </c>
      <c r="CA198" s="236">
        <f t="shared" si="1059"/>
        <v>0</v>
      </c>
      <c r="CB198" s="236">
        <f t="shared" si="1060"/>
        <v>0</v>
      </c>
      <c r="CC198" s="4"/>
      <c r="CD198" s="4">
        <f t="shared" si="1061"/>
        <v>0</v>
      </c>
      <c r="CE198" s="236">
        <f t="shared" si="1019"/>
        <v>0</v>
      </c>
      <c r="CF198" s="236">
        <f t="shared" si="1062"/>
        <v>0</v>
      </c>
      <c r="CG198" s="4"/>
      <c r="CH198" s="4">
        <f t="shared" si="1063"/>
        <v>0</v>
      </c>
      <c r="CI198" s="236">
        <f t="shared" si="1064"/>
        <v>0</v>
      </c>
      <c r="CJ198" s="236">
        <f t="shared" si="1065"/>
        <v>0</v>
      </c>
      <c r="CK198" s="4"/>
      <c r="CL198" s="4">
        <f t="shared" si="1066"/>
        <v>0</v>
      </c>
      <c r="CM198" s="236">
        <f t="shared" si="1067"/>
        <v>0</v>
      </c>
      <c r="CN198" s="236">
        <f t="shared" si="1068"/>
        <v>0</v>
      </c>
      <c r="CO198" s="4"/>
      <c r="CP198" s="4">
        <f t="shared" si="1069"/>
        <v>0</v>
      </c>
      <c r="CQ198" s="236">
        <f t="shared" si="1070"/>
        <v>0</v>
      </c>
      <c r="CR198" s="236">
        <f t="shared" si="1071"/>
        <v>0</v>
      </c>
      <c r="CS198" s="4"/>
      <c r="CT198" s="20">
        <f t="shared" si="1072"/>
        <v>0</v>
      </c>
      <c r="CU198" s="236">
        <f t="shared" si="1073"/>
        <v>0</v>
      </c>
      <c r="CV198" s="236">
        <f t="shared" si="1074"/>
        <v>0</v>
      </c>
      <c r="CW198" s="4"/>
      <c r="CX198" s="4"/>
      <c r="CY198" s="4"/>
      <c r="CZ198" s="4"/>
      <c r="DA198" s="4">
        <f t="shared" si="1020"/>
        <v>0</v>
      </c>
      <c r="DB198" s="4">
        <f t="shared" si="1021"/>
        <v>0</v>
      </c>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row>
    <row r="199" spans="1:196" s="5" customFormat="1">
      <c r="A199" s="60"/>
      <c r="B199" s="60"/>
      <c r="C199" s="60" t="s">
        <v>10</v>
      </c>
      <c r="D199" s="60">
        <v>35</v>
      </c>
      <c r="E199" s="6"/>
      <c r="F199" s="67">
        <f t="shared" si="1022"/>
        <v>0</v>
      </c>
      <c r="G199" s="6"/>
      <c r="H199" s="67">
        <f t="shared" si="1023"/>
        <v>0</v>
      </c>
      <c r="I199" s="6"/>
      <c r="J199" s="67">
        <f t="shared" si="1024"/>
        <v>0</v>
      </c>
      <c r="K199" s="6"/>
      <c r="L199" s="67">
        <f t="shared" si="1075"/>
        <v>0</v>
      </c>
      <c r="M199" s="6"/>
      <c r="N199" s="67">
        <f t="shared" si="1076"/>
        <v>0</v>
      </c>
      <c r="O199" s="6"/>
      <c r="P199" s="67">
        <f t="shared" si="1077"/>
        <v>0</v>
      </c>
      <c r="Q199" s="6"/>
      <c r="R199" s="67">
        <f t="shared" si="1078"/>
        <v>0</v>
      </c>
      <c r="S199" s="6"/>
      <c r="T199" s="67">
        <f t="shared" si="1079"/>
        <v>0</v>
      </c>
      <c r="U199" s="6"/>
      <c r="V199" s="67">
        <f t="shared" si="1080"/>
        <v>0</v>
      </c>
      <c r="W199" s="6"/>
      <c r="X199" s="67">
        <f t="shared" si="1081"/>
        <v>0</v>
      </c>
      <c r="Y199" s="6"/>
      <c r="Z199" s="67">
        <f t="shared" si="1082"/>
        <v>0</v>
      </c>
      <c r="AA199" s="6"/>
      <c r="AB199" s="67">
        <f t="shared" si="1083"/>
        <v>0</v>
      </c>
      <c r="AC199" s="62"/>
      <c r="AD199" s="67">
        <f t="shared" si="1084"/>
        <v>0</v>
      </c>
      <c r="AE199" s="62"/>
      <c r="AF199" s="67">
        <f t="shared" si="1085"/>
        <v>0</v>
      </c>
      <c r="AG199" s="62"/>
      <c r="AH199" s="67">
        <f t="shared" si="1086"/>
        <v>0</v>
      </c>
      <c r="AI199" s="62"/>
      <c r="AJ199" s="67">
        <f t="shared" si="1087"/>
        <v>0</v>
      </c>
      <c r="AK199" s="62"/>
      <c r="AL199" s="67">
        <f t="shared" si="1088"/>
        <v>0</v>
      </c>
      <c r="AM199" s="62"/>
      <c r="AN199" s="67">
        <f t="shared" si="1089"/>
        <v>0</v>
      </c>
      <c r="AO199" s="62"/>
      <c r="AP199" s="67">
        <f t="shared" si="1090"/>
        <v>0</v>
      </c>
      <c r="AQ199" s="62"/>
      <c r="AR199" s="67">
        <f t="shared" si="1091"/>
        <v>0</v>
      </c>
      <c r="AS199" s="62"/>
      <c r="AT199" s="67">
        <f t="shared" si="1092"/>
        <v>0</v>
      </c>
      <c r="AU199" s="62"/>
      <c r="AV199" s="67">
        <f t="shared" si="1093"/>
        <v>0</v>
      </c>
      <c r="AW199" s="62"/>
      <c r="AX199" s="67">
        <f t="shared" si="1094"/>
        <v>0</v>
      </c>
      <c r="AY199" s="62"/>
      <c r="AZ199" s="67">
        <f t="shared" si="1095"/>
        <v>0</v>
      </c>
      <c r="BA199" s="57"/>
      <c r="BB199" s="64">
        <f t="shared" si="1046"/>
        <v>0</v>
      </c>
      <c r="BC199" s="64">
        <f t="shared" si="1015"/>
        <v>0</v>
      </c>
      <c r="BD199" s="4"/>
      <c r="BE199" s="4"/>
      <c r="BF199" s="4"/>
      <c r="BG199" s="236">
        <f t="shared" si="1047"/>
        <v>0</v>
      </c>
      <c r="BH199" s="236">
        <f t="shared" si="1048"/>
        <v>0</v>
      </c>
      <c r="BI199" s="4"/>
      <c r="BJ199" s="4">
        <f t="shared" si="1049"/>
        <v>0</v>
      </c>
      <c r="BK199" s="236">
        <f t="shared" si="1050"/>
        <v>0</v>
      </c>
      <c r="BL199" s="236">
        <f t="shared" si="1051"/>
        <v>0</v>
      </c>
      <c r="BM199" s="4"/>
      <c r="BN199" s="4">
        <f t="shared" si="1016"/>
        <v>0</v>
      </c>
      <c r="BO199" s="236">
        <f t="shared" si="1017"/>
        <v>0</v>
      </c>
      <c r="BP199" s="236">
        <f t="shared" si="1018"/>
        <v>0</v>
      </c>
      <c r="BQ199" s="4"/>
      <c r="BR199" s="4">
        <f t="shared" si="1052"/>
        <v>0</v>
      </c>
      <c r="BS199" s="236">
        <f t="shared" si="1053"/>
        <v>0</v>
      </c>
      <c r="BT199" s="236">
        <f t="shared" si="1054"/>
        <v>0</v>
      </c>
      <c r="BU199" s="4"/>
      <c r="BV199" s="4">
        <f t="shared" si="1055"/>
        <v>0</v>
      </c>
      <c r="BW199" s="236">
        <f t="shared" si="1056"/>
        <v>0</v>
      </c>
      <c r="BX199" s="236">
        <f t="shared" si="1057"/>
        <v>0</v>
      </c>
      <c r="BY199" s="4"/>
      <c r="BZ199" s="4">
        <f t="shared" si="1058"/>
        <v>0</v>
      </c>
      <c r="CA199" s="236">
        <f t="shared" si="1059"/>
        <v>0</v>
      </c>
      <c r="CB199" s="236">
        <f t="shared" si="1060"/>
        <v>0</v>
      </c>
      <c r="CC199" s="4"/>
      <c r="CD199" s="4">
        <f t="shared" si="1061"/>
        <v>0</v>
      </c>
      <c r="CE199" s="236">
        <f t="shared" si="1019"/>
        <v>0</v>
      </c>
      <c r="CF199" s="236">
        <f t="shared" si="1062"/>
        <v>0</v>
      </c>
      <c r="CG199" s="4"/>
      <c r="CH199" s="4">
        <f t="shared" si="1063"/>
        <v>0</v>
      </c>
      <c r="CI199" s="236">
        <f t="shared" si="1064"/>
        <v>0</v>
      </c>
      <c r="CJ199" s="236">
        <f t="shared" si="1065"/>
        <v>0</v>
      </c>
      <c r="CK199" s="4"/>
      <c r="CL199" s="4">
        <f t="shared" si="1066"/>
        <v>0</v>
      </c>
      <c r="CM199" s="236">
        <f t="shared" si="1067"/>
        <v>0</v>
      </c>
      <c r="CN199" s="236">
        <f t="shared" si="1068"/>
        <v>0</v>
      </c>
      <c r="CO199" s="4"/>
      <c r="CP199" s="4">
        <f t="shared" si="1069"/>
        <v>0</v>
      </c>
      <c r="CQ199" s="236">
        <f t="shared" si="1070"/>
        <v>0</v>
      </c>
      <c r="CR199" s="236">
        <f t="shared" si="1071"/>
        <v>0</v>
      </c>
      <c r="CS199" s="4"/>
      <c r="CT199" s="20">
        <f t="shared" si="1072"/>
        <v>0</v>
      </c>
      <c r="CU199" s="236">
        <f t="shared" si="1073"/>
        <v>0</v>
      </c>
      <c r="CV199" s="236">
        <f t="shared" si="1074"/>
        <v>0</v>
      </c>
      <c r="CW199" s="4"/>
      <c r="CX199" s="4"/>
      <c r="CY199" s="4"/>
      <c r="CZ199" s="4"/>
      <c r="DA199" s="4">
        <f t="shared" si="1020"/>
        <v>0</v>
      </c>
      <c r="DB199" s="4">
        <f t="shared" si="1021"/>
        <v>0</v>
      </c>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row>
    <row r="200" spans="1:196" s="5" customFormat="1">
      <c r="A200" s="19"/>
      <c r="B200" s="19"/>
      <c r="C200" s="19"/>
      <c r="D200" s="19"/>
      <c r="E200" s="19"/>
      <c r="F200" s="19"/>
      <c r="G200" s="19"/>
      <c r="H200" s="19"/>
      <c r="I200" s="19"/>
      <c r="J200" s="19"/>
      <c r="K200" s="58"/>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58"/>
      <c r="AJ200" s="19"/>
      <c r="AK200" s="19"/>
      <c r="AL200" s="19"/>
      <c r="AM200" s="19"/>
      <c r="AN200" s="19"/>
      <c r="AO200" s="19"/>
      <c r="AP200" s="19"/>
      <c r="AQ200" s="19"/>
      <c r="AR200" s="19"/>
      <c r="AS200" s="19"/>
      <c r="AT200" s="19"/>
      <c r="AU200" s="19"/>
      <c r="AV200" s="19"/>
      <c r="AW200" s="19"/>
      <c r="AX200" s="19"/>
      <c r="AY200" s="19"/>
      <c r="AZ200" s="19"/>
      <c r="BA200" s="19"/>
      <c r="BB200" s="17"/>
      <c r="BC200" s="17"/>
      <c r="BD200" s="4"/>
      <c r="BE200" s="4"/>
      <c r="BF200" s="4"/>
      <c r="BG200" s="236">
        <f t="shared" si="1047"/>
        <v>0</v>
      </c>
      <c r="BH200" s="236">
        <f t="shared" si="1048"/>
        <v>0</v>
      </c>
      <c r="BI200" s="4"/>
      <c r="BJ200" s="4">
        <f t="shared" si="1049"/>
        <v>0</v>
      </c>
      <c r="BK200" s="236">
        <f t="shared" si="1050"/>
        <v>0</v>
      </c>
      <c r="BL200" s="236">
        <f t="shared" si="1051"/>
        <v>0</v>
      </c>
      <c r="BM200" s="4"/>
      <c r="BN200" s="4">
        <f t="shared" si="1016"/>
        <v>0</v>
      </c>
      <c r="BO200" s="236">
        <f t="shared" si="1017"/>
        <v>0</v>
      </c>
      <c r="BP200" s="236">
        <f t="shared" si="1018"/>
        <v>0</v>
      </c>
      <c r="BQ200" s="4"/>
      <c r="BR200" s="4">
        <f t="shared" si="1052"/>
        <v>0</v>
      </c>
      <c r="BS200" s="236">
        <f t="shared" si="1053"/>
        <v>0</v>
      </c>
      <c r="BT200" s="236">
        <f t="shared" si="1054"/>
        <v>0</v>
      </c>
      <c r="BU200" s="4"/>
      <c r="BV200" s="4">
        <f t="shared" si="1055"/>
        <v>0</v>
      </c>
      <c r="BW200" s="236">
        <f t="shared" si="1056"/>
        <v>0</v>
      </c>
      <c r="BX200" s="236">
        <f t="shared" si="1057"/>
        <v>0</v>
      </c>
      <c r="BY200" s="4"/>
      <c r="BZ200" s="4">
        <f t="shared" si="1058"/>
        <v>0</v>
      </c>
      <c r="CA200" s="236">
        <f t="shared" si="1059"/>
        <v>0</v>
      </c>
      <c r="CB200" s="236">
        <f t="shared" si="1060"/>
        <v>0</v>
      </c>
      <c r="CC200" s="4"/>
      <c r="CD200" s="4">
        <f t="shared" si="1061"/>
        <v>0</v>
      </c>
      <c r="CE200" s="236">
        <f t="shared" si="1019"/>
        <v>0</v>
      </c>
      <c r="CF200" s="236">
        <f t="shared" si="1062"/>
        <v>0</v>
      </c>
      <c r="CG200" s="4"/>
      <c r="CH200" s="4">
        <f t="shared" si="1063"/>
        <v>0</v>
      </c>
      <c r="CI200" s="236">
        <f t="shared" si="1064"/>
        <v>0</v>
      </c>
      <c r="CJ200" s="236">
        <f t="shared" si="1065"/>
        <v>0</v>
      </c>
      <c r="CK200" s="4"/>
      <c r="CL200" s="4">
        <f t="shared" si="1066"/>
        <v>0</v>
      </c>
      <c r="CM200" s="236">
        <f t="shared" si="1067"/>
        <v>0</v>
      </c>
      <c r="CN200" s="236">
        <f t="shared" si="1068"/>
        <v>0</v>
      </c>
      <c r="CO200" s="4"/>
      <c r="CP200" s="4">
        <f t="shared" si="1069"/>
        <v>0</v>
      </c>
      <c r="CQ200" s="236">
        <f t="shared" si="1070"/>
        <v>0</v>
      </c>
      <c r="CR200" s="236">
        <f t="shared" si="1071"/>
        <v>0</v>
      </c>
      <c r="CS200" s="4"/>
      <c r="CT200" s="20">
        <f t="shared" si="1072"/>
        <v>0</v>
      </c>
      <c r="CU200" s="236">
        <f t="shared" si="1073"/>
        <v>0</v>
      </c>
      <c r="CV200" s="236">
        <f t="shared" si="1074"/>
        <v>0</v>
      </c>
      <c r="CW200" s="4"/>
      <c r="CX200" s="4"/>
      <c r="CY200" s="4"/>
      <c r="CZ200" s="4"/>
      <c r="DA200" s="4">
        <f t="shared" si="1020"/>
        <v>0</v>
      </c>
      <c r="DB200" s="4">
        <f t="shared" si="1021"/>
        <v>0</v>
      </c>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row>
    <row r="201" spans="1:196" s="5" customForma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59"/>
      <c r="AD201" s="19"/>
      <c r="AE201" s="59"/>
      <c r="AF201" s="19"/>
      <c r="AG201" s="59"/>
      <c r="AH201" s="19"/>
      <c r="AI201" s="59"/>
      <c r="AJ201" s="19"/>
      <c r="AK201" s="59"/>
      <c r="AL201" s="19"/>
      <c r="AM201" s="59"/>
      <c r="AN201" s="19"/>
      <c r="AO201" s="59"/>
      <c r="AP201" s="19"/>
      <c r="AQ201" s="59"/>
      <c r="AR201" s="19"/>
      <c r="AS201" s="59"/>
      <c r="AT201" s="19"/>
      <c r="AU201" s="59"/>
      <c r="AV201" s="19"/>
      <c r="AW201" s="59"/>
      <c r="AX201" s="19"/>
      <c r="AY201" s="59"/>
      <c r="AZ201" s="19"/>
      <c r="BA201" s="19"/>
      <c r="BB201" s="17"/>
      <c r="BC201" s="17"/>
      <c r="BD201" s="66"/>
      <c r="BE201" s="4"/>
      <c r="BF201" s="4"/>
      <c r="BG201" s="236">
        <f t="shared" si="1047"/>
        <v>0</v>
      </c>
      <c r="BH201" s="236">
        <f t="shared" si="1048"/>
        <v>0</v>
      </c>
      <c r="BI201" s="4"/>
      <c r="BJ201" s="4">
        <f t="shared" si="1049"/>
        <v>0</v>
      </c>
      <c r="BK201" s="236">
        <f t="shared" si="1050"/>
        <v>0</v>
      </c>
      <c r="BL201" s="236">
        <f t="shared" si="1051"/>
        <v>0</v>
      </c>
      <c r="BM201" s="4"/>
      <c r="BN201" s="4">
        <f t="shared" si="1016"/>
        <v>0</v>
      </c>
      <c r="BO201" s="236">
        <f t="shared" si="1017"/>
        <v>0</v>
      </c>
      <c r="BP201" s="236">
        <f t="shared" si="1018"/>
        <v>0</v>
      </c>
      <c r="BQ201" s="4"/>
      <c r="BR201" s="4">
        <f t="shared" si="1052"/>
        <v>0</v>
      </c>
      <c r="BS201" s="236">
        <f t="shared" si="1053"/>
        <v>0</v>
      </c>
      <c r="BT201" s="236">
        <f t="shared" si="1054"/>
        <v>0</v>
      </c>
      <c r="BU201" s="4"/>
      <c r="BV201" s="4">
        <f t="shared" si="1055"/>
        <v>0</v>
      </c>
      <c r="BW201" s="236">
        <f t="shared" si="1056"/>
        <v>0</v>
      </c>
      <c r="BX201" s="236">
        <f t="shared" si="1057"/>
        <v>0</v>
      </c>
      <c r="BY201" s="4"/>
      <c r="BZ201" s="4">
        <f t="shared" si="1058"/>
        <v>0</v>
      </c>
      <c r="CA201" s="236">
        <f t="shared" si="1059"/>
        <v>0</v>
      </c>
      <c r="CB201" s="236">
        <f t="shared" si="1060"/>
        <v>0</v>
      </c>
      <c r="CC201" s="4"/>
      <c r="CD201" s="4">
        <f t="shared" si="1061"/>
        <v>0</v>
      </c>
      <c r="CE201" s="236">
        <f t="shared" si="1019"/>
        <v>0</v>
      </c>
      <c r="CF201" s="236">
        <f t="shared" si="1062"/>
        <v>0</v>
      </c>
      <c r="CG201" s="4"/>
      <c r="CH201" s="4">
        <f t="shared" si="1063"/>
        <v>0</v>
      </c>
      <c r="CI201" s="236">
        <f t="shared" si="1064"/>
        <v>0</v>
      </c>
      <c r="CJ201" s="236">
        <f t="shared" si="1065"/>
        <v>0</v>
      </c>
      <c r="CK201" s="4"/>
      <c r="CL201" s="4">
        <f t="shared" si="1066"/>
        <v>0</v>
      </c>
      <c r="CM201" s="236">
        <f t="shared" si="1067"/>
        <v>0</v>
      </c>
      <c r="CN201" s="236">
        <f t="shared" si="1068"/>
        <v>0</v>
      </c>
      <c r="CO201" s="4"/>
      <c r="CP201" s="4">
        <f t="shared" si="1069"/>
        <v>0</v>
      </c>
      <c r="CQ201" s="236">
        <f t="shared" si="1070"/>
        <v>0</v>
      </c>
      <c r="CR201" s="236">
        <f t="shared" si="1071"/>
        <v>0</v>
      </c>
      <c r="CS201" s="4"/>
      <c r="CT201" s="20">
        <f t="shared" si="1072"/>
        <v>0</v>
      </c>
      <c r="CU201" s="236">
        <f t="shared" si="1073"/>
        <v>0</v>
      </c>
      <c r="CV201" s="236">
        <f t="shared" si="1074"/>
        <v>0</v>
      </c>
      <c r="CW201" s="4"/>
      <c r="CX201" s="4"/>
      <c r="CY201" s="4"/>
      <c r="CZ201" s="4"/>
      <c r="DA201" s="4">
        <f t="shared" si="1020"/>
        <v>0</v>
      </c>
      <c r="DB201" s="4">
        <f t="shared" si="1021"/>
        <v>0</v>
      </c>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row>
    <row r="202" spans="1:196" s="14" customFormat="1" ht="48">
      <c r="A202" s="68"/>
      <c r="B202" s="68" t="s">
        <v>80</v>
      </c>
      <c r="C202" s="68"/>
      <c r="D202" s="68"/>
      <c r="E202" s="68">
        <f t="shared" ref="E202:AZ202" si="1096">SUM(E169:E199)</f>
        <v>22</v>
      </c>
      <c r="F202" s="247">
        <f t="shared" si="1096"/>
        <v>3053.75</v>
      </c>
      <c r="G202" s="68">
        <f t="shared" si="1096"/>
        <v>11.5</v>
      </c>
      <c r="H202" s="247">
        <f t="shared" si="1096"/>
        <v>1610</v>
      </c>
      <c r="I202" s="68">
        <f t="shared" si="1096"/>
        <v>66.75</v>
      </c>
      <c r="J202" s="247">
        <f t="shared" si="1096"/>
        <v>3923.75</v>
      </c>
      <c r="K202" s="68">
        <f t="shared" si="1096"/>
        <v>75.75</v>
      </c>
      <c r="L202" s="247">
        <f t="shared" si="1096"/>
        <v>4173.75</v>
      </c>
      <c r="M202" s="68">
        <f t="shared" si="1096"/>
        <v>22.5</v>
      </c>
      <c r="N202" s="153">
        <f t="shared" si="1096"/>
        <v>1857.5</v>
      </c>
      <c r="O202" s="68">
        <f t="shared" si="1096"/>
        <v>57.5</v>
      </c>
      <c r="P202" s="153">
        <f t="shared" si="1096"/>
        <v>3149</v>
      </c>
      <c r="Q202" s="68">
        <f t="shared" si="1096"/>
        <v>28.5</v>
      </c>
      <c r="R202" s="153">
        <f t="shared" si="1096"/>
        <v>1910.5</v>
      </c>
      <c r="S202" s="68">
        <f t="shared" si="1096"/>
        <v>79.5</v>
      </c>
      <c r="T202" s="153">
        <f t="shared" si="1096"/>
        <v>4092.5</v>
      </c>
      <c r="U202" s="68">
        <f t="shared" si="1096"/>
        <v>76.5</v>
      </c>
      <c r="V202" s="153">
        <f t="shared" si="1096"/>
        <v>5641.5</v>
      </c>
      <c r="W202" s="68">
        <f t="shared" si="1096"/>
        <v>37</v>
      </c>
      <c r="X202" s="153">
        <f t="shared" si="1096"/>
        <v>4366</v>
      </c>
      <c r="Y202" s="68">
        <f t="shared" si="1096"/>
        <v>92.25</v>
      </c>
      <c r="Z202" s="153">
        <f t="shared" si="1096"/>
        <v>4639.75</v>
      </c>
      <c r="AA202" s="68">
        <f t="shared" si="1096"/>
        <v>0</v>
      </c>
      <c r="AB202" s="68">
        <f t="shared" si="1096"/>
        <v>0</v>
      </c>
      <c r="AC202" s="68">
        <f t="shared" si="1096"/>
        <v>0</v>
      </c>
      <c r="AD202" s="68">
        <f t="shared" si="1096"/>
        <v>0</v>
      </c>
      <c r="AE202" s="68">
        <f t="shared" si="1096"/>
        <v>0</v>
      </c>
      <c r="AF202" s="68">
        <f t="shared" si="1096"/>
        <v>0</v>
      </c>
      <c r="AG202" s="68">
        <f t="shared" si="1096"/>
        <v>0</v>
      </c>
      <c r="AH202" s="68">
        <f t="shared" si="1096"/>
        <v>0</v>
      </c>
      <c r="AI202" s="68">
        <f t="shared" si="1096"/>
        <v>0</v>
      </c>
      <c r="AJ202" s="68">
        <f t="shared" si="1096"/>
        <v>0</v>
      </c>
      <c r="AK202" s="68">
        <f t="shared" si="1096"/>
        <v>0</v>
      </c>
      <c r="AL202" s="68">
        <f t="shared" si="1096"/>
        <v>0</v>
      </c>
      <c r="AM202" s="68">
        <f t="shared" si="1096"/>
        <v>0</v>
      </c>
      <c r="AN202" s="68">
        <f t="shared" si="1096"/>
        <v>0</v>
      </c>
      <c r="AO202" s="68">
        <f t="shared" si="1096"/>
        <v>0</v>
      </c>
      <c r="AP202" s="68">
        <f t="shared" si="1096"/>
        <v>0</v>
      </c>
      <c r="AQ202" s="68">
        <f t="shared" si="1096"/>
        <v>0</v>
      </c>
      <c r="AR202" s="68">
        <f t="shared" si="1096"/>
        <v>0</v>
      </c>
      <c r="AS202" s="68">
        <f t="shared" si="1096"/>
        <v>0</v>
      </c>
      <c r="AT202" s="68">
        <f t="shared" si="1096"/>
        <v>0</v>
      </c>
      <c r="AU202" s="68">
        <f t="shared" si="1096"/>
        <v>0</v>
      </c>
      <c r="AV202" s="68">
        <f t="shared" si="1096"/>
        <v>0</v>
      </c>
      <c r="AW202" s="68">
        <f t="shared" si="1096"/>
        <v>0</v>
      </c>
      <c r="AX202" s="68">
        <f t="shared" si="1096"/>
        <v>0</v>
      </c>
      <c r="AY202" s="68">
        <f t="shared" si="1096"/>
        <v>0</v>
      </c>
      <c r="AZ202" s="68">
        <f t="shared" si="1096"/>
        <v>0</v>
      </c>
      <c r="BA202" s="68"/>
      <c r="BB202" s="69">
        <f>SUM(BB169:BB199)</f>
        <v>569.75</v>
      </c>
      <c r="BC202" s="69">
        <f>SUM(BC169:BC199)</f>
        <v>38418</v>
      </c>
      <c r="BD202" s="70" t="s">
        <v>80</v>
      </c>
      <c r="BE202" s="153">
        <f>SUM(BE169:BE201)</f>
        <v>9.75</v>
      </c>
      <c r="BF202" s="153">
        <f t="shared" ref="BF202:BN202" si="1097">SUM(BF169:BF201)</f>
        <v>1365</v>
      </c>
      <c r="BG202" s="153">
        <f t="shared" si="1097"/>
        <v>31.75</v>
      </c>
      <c r="BH202" s="153">
        <f t="shared" si="1097"/>
        <v>4418.75</v>
      </c>
      <c r="BI202" s="153">
        <f t="shared" si="1097"/>
        <v>8.75</v>
      </c>
      <c r="BJ202" s="153">
        <f t="shared" si="1097"/>
        <v>1105</v>
      </c>
      <c r="BK202" s="153">
        <f t="shared" si="1097"/>
        <v>20.25</v>
      </c>
      <c r="BL202" s="153">
        <f t="shared" si="1097"/>
        <v>2715</v>
      </c>
      <c r="BM202" s="153">
        <f t="shared" si="1097"/>
        <v>11</v>
      </c>
      <c r="BN202" s="153">
        <f t="shared" si="1097"/>
        <v>1320</v>
      </c>
      <c r="BO202" s="153">
        <f>SUM(BO169:BO201)</f>
        <v>77.75</v>
      </c>
      <c r="BP202" s="153">
        <f>SUM(BP169:BP201)</f>
        <v>5243.75</v>
      </c>
      <c r="BQ202" s="153">
        <f t="shared" ref="BQ202:CZ202" si="1098">SUM(BQ169:BQ201)</f>
        <v>8.75</v>
      </c>
      <c r="BR202" s="153">
        <f t="shared" si="1098"/>
        <v>1085</v>
      </c>
      <c r="BS202" s="153">
        <f>SUM(BS169:BS201)</f>
        <v>84.5</v>
      </c>
      <c r="BT202" s="153">
        <f>SUM(BT169:BT201)</f>
        <v>5258.75</v>
      </c>
      <c r="BU202" s="153">
        <f t="shared" si="1098"/>
        <v>17.75</v>
      </c>
      <c r="BV202" s="153">
        <f t="shared" si="1098"/>
        <v>2075</v>
      </c>
      <c r="BW202" s="153">
        <f t="shared" si="1098"/>
        <v>40.25</v>
      </c>
      <c r="BX202" s="153">
        <f t="shared" si="1098"/>
        <v>3932.5</v>
      </c>
      <c r="BY202" s="153">
        <f t="shared" si="1098"/>
        <v>23.5</v>
      </c>
      <c r="BZ202" s="153">
        <f t="shared" si="1098"/>
        <v>2560</v>
      </c>
      <c r="CA202" s="153">
        <f t="shared" ref="CA202:CB202" si="1099">SUM(CA169:CA201)</f>
        <v>81</v>
      </c>
      <c r="CB202" s="153">
        <f t="shared" si="1099"/>
        <v>5709</v>
      </c>
      <c r="CC202" s="153">
        <f t="shared" si="1098"/>
        <v>23.75</v>
      </c>
      <c r="CD202" s="153">
        <f t="shared" si="1098"/>
        <v>2535</v>
      </c>
      <c r="CE202" s="153">
        <f t="shared" si="1098"/>
        <v>52.25</v>
      </c>
      <c r="CF202" s="153">
        <f t="shared" si="1098"/>
        <v>4445.5</v>
      </c>
      <c r="CG202" s="153">
        <f t="shared" si="1098"/>
        <v>27</v>
      </c>
      <c r="CH202" s="153">
        <f t="shared" si="1098"/>
        <v>3340</v>
      </c>
      <c r="CI202" s="153">
        <f t="shared" ref="CI202:CJ202" si="1100">SUM(CI169:CI201)</f>
        <v>106.5</v>
      </c>
      <c r="CJ202" s="153">
        <f t="shared" si="1100"/>
        <v>7432.5</v>
      </c>
      <c r="CK202" s="153">
        <f t="shared" si="1098"/>
        <v>23.25</v>
      </c>
      <c r="CL202" s="153">
        <f t="shared" si="1098"/>
        <v>2965</v>
      </c>
      <c r="CM202" s="153">
        <f t="shared" si="1098"/>
        <v>99.75</v>
      </c>
      <c r="CN202" s="153">
        <f t="shared" si="1098"/>
        <v>8606.5</v>
      </c>
      <c r="CO202" s="153">
        <f t="shared" si="1098"/>
        <v>24.5</v>
      </c>
      <c r="CP202" s="153">
        <f t="shared" si="1098"/>
        <v>2727.5</v>
      </c>
      <c r="CQ202" s="153">
        <f t="shared" ref="CQ202:CR202" si="1101">SUM(CQ169:CQ201)</f>
        <v>61.5</v>
      </c>
      <c r="CR202" s="153">
        <f t="shared" si="1101"/>
        <v>7093.5</v>
      </c>
      <c r="CS202" s="153">
        <f t="shared" si="1098"/>
        <v>43.75</v>
      </c>
      <c r="CT202" s="153">
        <f t="shared" si="1098"/>
        <v>4867.5</v>
      </c>
      <c r="CU202" s="153">
        <f t="shared" si="1098"/>
        <v>136</v>
      </c>
      <c r="CV202" s="153">
        <f t="shared" si="1098"/>
        <v>9507.25</v>
      </c>
      <c r="CW202" s="153">
        <f t="shared" si="1098"/>
        <v>0</v>
      </c>
      <c r="CX202" s="153">
        <f t="shared" si="1098"/>
        <v>0</v>
      </c>
      <c r="CY202" s="153">
        <f t="shared" si="1098"/>
        <v>0</v>
      </c>
      <c r="CZ202" s="153">
        <f t="shared" si="1098"/>
        <v>0</v>
      </c>
      <c r="DA202" s="69">
        <f>SUM(DA169:DA199)</f>
        <v>221.75</v>
      </c>
      <c r="DB202" s="69">
        <f>SUM(DB169:DB199)</f>
        <v>25945</v>
      </c>
      <c r="DC202" s="70" t="s">
        <v>80</v>
      </c>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row>
    <row r="203" spans="1:196" ht="24">
      <c r="A203" s="68"/>
      <c r="B203" s="68" t="s">
        <v>81</v>
      </c>
      <c r="C203" s="68"/>
      <c r="D203" s="68"/>
      <c r="E203" s="273">
        <f>F202/E202</f>
        <v>138.80681818181819</v>
      </c>
      <c r="F203" s="273"/>
      <c r="G203" s="273">
        <f>H202/G202</f>
        <v>140</v>
      </c>
      <c r="H203" s="273"/>
      <c r="I203" s="273">
        <f>J202/I202</f>
        <v>58.782771535580522</v>
      </c>
      <c r="J203" s="273"/>
      <c r="K203" s="273">
        <f>L202/K202</f>
        <v>55.099009900990097</v>
      </c>
      <c r="L203" s="273"/>
      <c r="M203" s="273">
        <f>N202/M202</f>
        <v>82.555555555555557</v>
      </c>
      <c r="N203" s="273"/>
      <c r="O203" s="273">
        <f>P202/O202</f>
        <v>54.765217391304347</v>
      </c>
      <c r="P203" s="273"/>
      <c r="Q203" s="273">
        <f>R202/Q202</f>
        <v>67.035087719298247</v>
      </c>
      <c r="R203" s="273"/>
      <c r="S203" s="273">
        <f>T202/S202</f>
        <v>51.477987421383645</v>
      </c>
      <c r="T203" s="273"/>
      <c r="U203" s="273">
        <f>V202/U202</f>
        <v>73.745098039215691</v>
      </c>
      <c r="V203" s="273"/>
      <c r="W203" s="273">
        <f>X202/W202</f>
        <v>118</v>
      </c>
      <c r="X203" s="273"/>
      <c r="Y203" s="273">
        <f>Z202/Y202</f>
        <v>50.295392953929536</v>
      </c>
      <c r="Z203" s="273"/>
      <c r="AA203" s="273" t="e">
        <f>AB202/AA202</f>
        <v>#DIV/0!</v>
      </c>
      <c r="AB203" s="273"/>
      <c r="AC203" s="273" t="e">
        <f>AD202/AC202</f>
        <v>#DIV/0!</v>
      </c>
      <c r="AD203" s="273"/>
      <c r="AE203" s="273" t="e">
        <f>AF202/AE202</f>
        <v>#DIV/0!</v>
      </c>
      <c r="AF203" s="273"/>
      <c r="AG203" s="273" t="e">
        <f>AH202/AG202</f>
        <v>#DIV/0!</v>
      </c>
      <c r="AH203" s="273"/>
      <c r="AI203" s="273" t="e">
        <f>AJ202/AI202</f>
        <v>#DIV/0!</v>
      </c>
      <c r="AJ203" s="273"/>
      <c r="AK203" s="273" t="e">
        <f>AL202/AK202</f>
        <v>#DIV/0!</v>
      </c>
      <c r="AL203" s="273"/>
      <c r="AM203" s="273" t="e">
        <f>AN202/AM202</f>
        <v>#DIV/0!</v>
      </c>
      <c r="AN203" s="273"/>
      <c r="AO203" s="273" t="e">
        <f>AP202/AO202</f>
        <v>#DIV/0!</v>
      </c>
      <c r="AP203" s="273"/>
      <c r="AQ203" s="273" t="e">
        <f>AR202/AQ202</f>
        <v>#DIV/0!</v>
      </c>
      <c r="AR203" s="273"/>
      <c r="AS203" s="273" t="e">
        <f>AT202/AS202</f>
        <v>#DIV/0!</v>
      </c>
      <c r="AT203" s="273"/>
      <c r="AU203" s="273" t="e">
        <f>AV202/AU202</f>
        <v>#DIV/0!</v>
      </c>
      <c r="AV203" s="273"/>
      <c r="AW203" s="273" t="e">
        <f>AX202/AW202</f>
        <v>#DIV/0!</v>
      </c>
      <c r="AX203" s="273"/>
      <c r="AY203" s="273" t="e">
        <f>AZ202/AY202</f>
        <v>#DIV/0!</v>
      </c>
      <c r="AZ203" s="273"/>
      <c r="BA203" s="73"/>
      <c r="BB203" s="274">
        <f>BC202/BB202</f>
        <v>67.42957437472576</v>
      </c>
      <c r="BC203" s="274"/>
      <c r="BD203" s="71" t="s">
        <v>82</v>
      </c>
      <c r="BE203" s="273"/>
      <c r="BF203" s="273"/>
      <c r="BG203" s="234"/>
      <c r="BH203" s="234"/>
      <c r="BI203" s="273"/>
      <c r="BJ203" s="273"/>
      <c r="BK203" s="234"/>
      <c r="BL203" s="234"/>
      <c r="BM203" s="273"/>
      <c r="BN203" s="273"/>
      <c r="BO203" s="234"/>
      <c r="BP203" s="234"/>
      <c r="BQ203" s="273"/>
      <c r="BR203" s="273"/>
      <c r="BS203" s="244"/>
      <c r="BT203" s="244"/>
      <c r="BU203" s="273"/>
      <c r="BV203" s="273"/>
      <c r="BW203" s="248"/>
      <c r="BX203" s="248"/>
      <c r="BY203" s="273"/>
      <c r="BZ203" s="273"/>
      <c r="CA203" s="248"/>
      <c r="CB203" s="248"/>
      <c r="CC203" s="273"/>
      <c r="CD203" s="273"/>
      <c r="CE203" s="249"/>
      <c r="CF203" s="249"/>
      <c r="CG203" s="273"/>
      <c r="CH203" s="273"/>
      <c r="CI203" s="251"/>
      <c r="CJ203" s="251"/>
      <c r="CK203" s="273"/>
      <c r="CL203" s="273"/>
      <c r="CM203" s="252"/>
      <c r="CN203" s="252"/>
      <c r="CO203" s="273"/>
      <c r="CP203" s="273"/>
      <c r="CQ203" s="253"/>
      <c r="CR203" s="253"/>
      <c r="CS203" s="273"/>
      <c r="CT203" s="273"/>
      <c r="CU203" s="254"/>
      <c r="CV203" s="254"/>
      <c r="CW203" s="273"/>
      <c r="CX203" s="273"/>
      <c r="CY203" s="234"/>
      <c r="CZ203" s="181"/>
      <c r="DA203" s="274"/>
      <c r="DB203" s="274"/>
      <c r="DC203" s="71" t="s">
        <v>82</v>
      </c>
      <c r="GK203" s="4"/>
      <c r="GL203" s="4"/>
      <c r="GM203" s="4"/>
      <c r="GN203" s="4"/>
    </row>
    <row r="204" spans="1:196">
      <c r="GK204" s="4"/>
      <c r="GL204" s="4"/>
      <c r="GM204" s="4"/>
      <c r="GN204" s="4"/>
    </row>
    <row r="205" spans="1:196">
      <c r="GK205" s="4"/>
      <c r="GL205" s="4"/>
      <c r="GM205" s="4"/>
      <c r="GN205" s="4"/>
    </row>
    <row r="206" spans="1:196" s="4" customFormat="1" ht="12.75" customHeight="1">
      <c r="A206" s="52"/>
      <c r="B206" s="52"/>
      <c r="C206" s="53"/>
      <c r="D206" s="53"/>
      <c r="E206" s="277">
        <v>2016</v>
      </c>
      <c r="F206" s="278"/>
      <c r="G206" s="278"/>
      <c r="H206" s="278"/>
      <c r="I206" s="278"/>
      <c r="J206" s="278"/>
      <c r="K206" s="278"/>
      <c r="L206" s="278"/>
      <c r="M206" s="278"/>
      <c r="N206" s="278"/>
      <c r="O206" s="278"/>
      <c r="P206" s="278"/>
      <c r="Q206" s="278"/>
      <c r="R206" s="278"/>
      <c r="S206" s="278"/>
      <c r="T206" s="278"/>
      <c r="U206" s="278"/>
      <c r="V206" s="278"/>
      <c r="W206" s="278"/>
      <c r="X206" s="278"/>
      <c r="Y206" s="278"/>
      <c r="Z206" s="278"/>
      <c r="AA206" s="278"/>
      <c r="AB206" s="279"/>
      <c r="AC206" s="283">
        <v>2017</v>
      </c>
      <c r="AD206" s="284"/>
      <c r="AE206" s="284"/>
      <c r="AF206" s="284"/>
      <c r="AG206" s="284"/>
      <c r="AH206" s="284"/>
      <c r="AI206" s="284"/>
      <c r="AJ206" s="284"/>
      <c r="AK206" s="284"/>
      <c r="AL206" s="284"/>
      <c r="AM206" s="284"/>
      <c r="AN206" s="284"/>
      <c r="AO206" s="284"/>
      <c r="AP206" s="284"/>
      <c r="AQ206" s="284"/>
      <c r="AR206" s="284"/>
      <c r="AS206" s="284"/>
      <c r="AT206" s="284"/>
      <c r="AU206" s="284"/>
      <c r="AV206" s="284"/>
      <c r="AW206" s="284"/>
      <c r="AX206" s="284"/>
      <c r="AY206" s="284"/>
      <c r="AZ206" s="285"/>
      <c r="BA206" s="65"/>
      <c r="BB206" s="17"/>
      <c r="BC206" s="17"/>
    </row>
    <row r="207" spans="1:196" s="5" customFormat="1" ht="15.75">
      <c r="A207" s="72"/>
      <c r="B207" s="72" t="str">
        <f>'Stundenverteilung INGE'!O5</f>
        <v>AeBo - TU</v>
      </c>
      <c r="C207" s="289" t="str">
        <f>'Stundenverteilung INGE'!O7</f>
        <v>TP2</v>
      </c>
      <c r="D207" s="290"/>
      <c r="E207" s="280"/>
      <c r="F207" s="281"/>
      <c r="G207" s="281"/>
      <c r="H207" s="281"/>
      <c r="I207" s="281"/>
      <c r="J207" s="281"/>
      <c r="K207" s="281"/>
      <c r="L207" s="281"/>
      <c r="M207" s="281"/>
      <c r="N207" s="281"/>
      <c r="O207" s="281"/>
      <c r="P207" s="281"/>
      <c r="Q207" s="281"/>
      <c r="R207" s="281"/>
      <c r="S207" s="281"/>
      <c r="T207" s="281"/>
      <c r="U207" s="281"/>
      <c r="V207" s="281"/>
      <c r="W207" s="281"/>
      <c r="X207" s="281"/>
      <c r="Y207" s="281"/>
      <c r="Z207" s="281"/>
      <c r="AA207" s="281"/>
      <c r="AB207" s="282"/>
      <c r="AC207" s="286"/>
      <c r="AD207" s="287"/>
      <c r="AE207" s="287"/>
      <c r="AF207" s="287"/>
      <c r="AG207" s="287"/>
      <c r="AH207" s="287"/>
      <c r="AI207" s="287"/>
      <c r="AJ207" s="287"/>
      <c r="AK207" s="287"/>
      <c r="AL207" s="287"/>
      <c r="AM207" s="287"/>
      <c r="AN207" s="287"/>
      <c r="AO207" s="287"/>
      <c r="AP207" s="287"/>
      <c r="AQ207" s="287"/>
      <c r="AR207" s="287"/>
      <c r="AS207" s="287"/>
      <c r="AT207" s="287"/>
      <c r="AU207" s="287"/>
      <c r="AV207" s="287"/>
      <c r="AW207" s="287"/>
      <c r="AX207" s="287"/>
      <c r="AY207" s="287"/>
      <c r="AZ207" s="288"/>
      <c r="BA207" s="65"/>
      <c r="BB207" s="16"/>
      <c r="BC207" s="16"/>
      <c r="BD207" s="4"/>
      <c r="BE207" s="183" t="s">
        <v>176</v>
      </c>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row>
    <row r="208" spans="1:196" s="5" customFormat="1" ht="24">
      <c r="A208" s="54" t="s">
        <v>0</v>
      </c>
      <c r="B208" s="54" t="s">
        <v>103</v>
      </c>
      <c r="C208" s="55" t="s">
        <v>1</v>
      </c>
      <c r="D208" s="55" t="s">
        <v>6</v>
      </c>
      <c r="E208" s="56" t="s">
        <v>13</v>
      </c>
      <c r="F208" s="56" t="s">
        <v>14</v>
      </c>
      <c r="G208" s="56" t="s">
        <v>15</v>
      </c>
      <c r="H208" s="56" t="s">
        <v>16</v>
      </c>
      <c r="I208" s="56" t="s">
        <v>17</v>
      </c>
      <c r="J208" s="56" t="s">
        <v>18</v>
      </c>
      <c r="K208" s="56" t="s">
        <v>19</v>
      </c>
      <c r="L208" s="56" t="s">
        <v>20</v>
      </c>
      <c r="M208" s="56" t="s">
        <v>21</v>
      </c>
      <c r="N208" s="56" t="s">
        <v>22</v>
      </c>
      <c r="O208" s="56" t="s">
        <v>23</v>
      </c>
      <c r="P208" s="56" t="s">
        <v>24</v>
      </c>
      <c r="Q208" s="56" t="s">
        <v>25</v>
      </c>
      <c r="R208" s="56" t="s">
        <v>26</v>
      </c>
      <c r="S208" s="56" t="s">
        <v>27</v>
      </c>
      <c r="T208" s="56" t="s">
        <v>28</v>
      </c>
      <c r="U208" s="56" t="s">
        <v>29</v>
      </c>
      <c r="V208" s="56" t="s">
        <v>30</v>
      </c>
      <c r="W208" s="56" t="s">
        <v>31</v>
      </c>
      <c r="X208" s="56" t="s">
        <v>32</v>
      </c>
      <c r="Y208" s="56" t="s">
        <v>33</v>
      </c>
      <c r="Z208" s="56" t="s">
        <v>36</v>
      </c>
      <c r="AA208" s="56" t="s">
        <v>34</v>
      </c>
      <c r="AB208" s="56" t="s">
        <v>35</v>
      </c>
      <c r="AC208" s="61" t="s">
        <v>13</v>
      </c>
      <c r="AD208" s="61" t="s">
        <v>14</v>
      </c>
      <c r="AE208" s="61" t="s">
        <v>15</v>
      </c>
      <c r="AF208" s="61" t="s">
        <v>16</v>
      </c>
      <c r="AG208" s="61" t="s">
        <v>17</v>
      </c>
      <c r="AH208" s="61" t="s">
        <v>18</v>
      </c>
      <c r="AI208" s="61" t="s">
        <v>19</v>
      </c>
      <c r="AJ208" s="61" t="s">
        <v>20</v>
      </c>
      <c r="AK208" s="61" t="s">
        <v>21</v>
      </c>
      <c r="AL208" s="61" t="s">
        <v>22</v>
      </c>
      <c r="AM208" s="61" t="s">
        <v>23</v>
      </c>
      <c r="AN208" s="61" t="s">
        <v>24</v>
      </c>
      <c r="AO208" s="61" t="s">
        <v>25</v>
      </c>
      <c r="AP208" s="61" t="s">
        <v>26</v>
      </c>
      <c r="AQ208" s="61" t="s">
        <v>27</v>
      </c>
      <c r="AR208" s="61" t="s">
        <v>28</v>
      </c>
      <c r="AS208" s="61" t="s">
        <v>29</v>
      </c>
      <c r="AT208" s="61" t="s">
        <v>30</v>
      </c>
      <c r="AU208" s="61" t="s">
        <v>31</v>
      </c>
      <c r="AV208" s="61" t="s">
        <v>32</v>
      </c>
      <c r="AW208" s="61" t="s">
        <v>33</v>
      </c>
      <c r="AX208" s="61" t="s">
        <v>36</v>
      </c>
      <c r="AY208" s="61" t="s">
        <v>34</v>
      </c>
      <c r="AZ208" s="61" t="s">
        <v>35</v>
      </c>
      <c r="BA208" s="61"/>
      <c r="BB208" s="63" t="s">
        <v>4</v>
      </c>
      <c r="BC208" s="63" t="s">
        <v>5</v>
      </c>
      <c r="BD208" s="4"/>
      <c r="BE208" s="56" t="s">
        <v>13</v>
      </c>
      <c r="BF208" s="56" t="s">
        <v>14</v>
      </c>
      <c r="BG208" s="235" t="s">
        <v>200</v>
      </c>
      <c r="BH208" s="235" t="s">
        <v>201</v>
      </c>
      <c r="BI208" s="56" t="s">
        <v>15</v>
      </c>
      <c r="BJ208" s="56" t="s">
        <v>16</v>
      </c>
      <c r="BK208" s="235" t="s">
        <v>200</v>
      </c>
      <c r="BL208" s="235" t="s">
        <v>201</v>
      </c>
      <c r="BM208" s="56" t="s">
        <v>17</v>
      </c>
      <c r="BN208" s="56" t="s">
        <v>18</v>
      </c>
      <c r="BO208" s="235" t="s">
        <v>200</v>
      </c>
      <c r="BP208" s="235" t="s">
        <v>201</v>
      </c>
      <c r="BQ208" s="56" t="s">
        <v>19</v>
      </c>
      <c r="BR208" s="56" t="s">
        <v>20</v>
      </c>
      <c r="BS208" s="235" t="s">
        <v>200</v>
      </c>
      <c r="BT208" s="235" t="s">
        <v>201</v>
      </c>
      <c r="BU208" s="56" t="s">
        <v>21</v>
      </c>
      <c r="BV208" s="56" t="s">
        <v>22</v>
      </c>
      <c r="BW208" s="235" t="s">
        <v>200</v>
      </c>
      <c r="BX208" s="235" t="s">
        <v>201</v>
      </c>
      <c r="BY208" s="56" t="s">
        <v>23</v>
      </c>
      <c r="BZ208" s="56" t="s">
        <v>24</v>
      </c>
      <c r="CA208" s="235" t="s">
        <v>200</v>
      </c>
      <c r="CB208" s="235" t="s">
        <v>201</v>
      </c>
      <c r="CC208" s="56" t="s">
        <v>25</v>
      </c>
      <c r="CD208" s="56" t="s">
        <v>26</v>
      </c>
      <c r="CE208" s="235" t="s">
        <v>200</v>
      </c>
      <c r="CF208" s="235" t="s">
        <v>201</v>
      </c>
      <c r="CG208" s="56" t="s">
        <v>27</v>
      </c>
      <c r="CH208" s="56" t="s">
        <v>28</v>
      </c>
      <c r="CI208" s="235" t="s">
        <v>200</v>
      </c>
      <c r="CJ208" s="235" t="s">
        <v>201</v>
      </c>
      <c r="CK208" s="56" t="s">
        <v>29</v>
      </c>
      <c r="CL208" s="56" t="s">
        <v>30</v>
      </c>
      <c r="CM208" s="235" t="s">
        <v>200</v>
      </c>
      <c r="CN208" s="235" t="s">
        <v>201</v>
      </c>
      <c r="CO208" s="56" t="s">
        <v>31</v>
      </c>
      <c r="CP208" s="56" t="s">
        <v>32</v>
      </c>
      <c r="CQ208" s="235" t="s">
        <v>200</v>
      </c>
      <c r="CR208" s="235" t="s">
        <v>201</v>
      </c>
      <c r="CS208" s="56" t="s">
        <v>33</v>
      </c>
      <c r="CT208" s="56" t="s">
        <v>36</v>
      </c>
      <c r="CU208" s="235" t="s">
        <v>200</v>
      </c>
      <c r="CV208" s="235" t="s">
        <v>201</v>
      </c>
      <c r="CW208" s="56" t="s">
        <v>34</v>
      </c>
      <c r="CX208" s="56" t="s">
        <v>35</v>
      </c>
      <c r="CY208" s="61" t="s">
        <v>13</v>
      </c>
      <c r="CZ208" s="61"/>
      <c r="DA208" s="63" t="s">
        <v>4</v>
      </c>
      <c r="DB208" s="63" t="s">
        <v>5</v>
      </c>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row>
    <row r="209" spans="1:196" s="5" customFormat="1">
      <c r="A209" s="60" t="s">
        <v>204</v>
      </c>
      <c r="B209" s="60" t="s">
        <v>205</v>
      </c>
      <c r="C209" s="60" t="s">
        <v>2</v>
      </c>
      <c r="D209" s="60">
        <v>140</v>
      </c>
      <c r="E209" s="6"/>
      <c r="F209" s="67">
        <f>SUM(E209*$D209)</f>
        <v>0</v>
      </c>
      <c r="G209" s="6"/>
      <c r="H209" s="67">
        <f>SUM(G209*$D209)</f>
        <v>0</v>
      </c>
      <c r="I209" s="6"/>
      <c r="J209" s="67">
        <f>SUM(I209*$D209)</f>
        <v>0</v>
      </c>
      <c r="K209" s="6"/>
      <c r="L209" s="67">
        <f>SUM(K209*$D209)</f>
        <v>0</v>
      </c>
      <c r="M209" s="6"/>
      <c r="N209" s="67">
        <f>SUM(M209*$D209)</f>
        <v>0</v>
      </c>
      <c r="O209" s="6">
        <v>2</v>
      </c>
      <c r="P209" s="67">
        <f>SUM(O209*$D209)</f>
        <v>280</v>
      </c>
      <c r="Q209" s="6"/>
      <c r="R209" s="67">
        <f>SUM(Q209*$D209)</f>
        <v>0</v>
      </c>
      <c r="S209" s="6">
        <v>1</v>
      </c>
      <c r="T209" s="67">
        <f>SUM(S209*$D209)</f>
        <v>140</v>
      </c>
      <c r="U209" s="6"/>
      <c r="V209" s="67">
        <f>SUM(U209*$D209)</f>
        <v>0</v>
      </c>
      <c r="W209" s="6"/>
      <c r="X209" s="67">
        <f>SUM(W209*$D209)</f>
        <v>0</v>
      </c>
      <c r="Y209" s="6"/>
      <c r="Z209" s="67">
        <f>SUM(Y209*$D209)</f>
        <v>0</v>
      </c>
      <c r="AA209" s="6"/>
      <c r="AB209" s="67">
        <f>SUM(AA209*$D209)</f>
        <v>0</v>
      </c>
      <c r="AC209" s="62"/>
      <c r="AD209" s="67">
        <f>SUM(AC209*$D209)</f>
        <v>0</v>
      </c>
      <c r="AE209" s="62"/>
      <c r="AF209" s="67">
        <f>SUM(AE209*$D209)</f>
        <v>0</v>
      </c>
      <c r="AG209" s="62"/>
      <c r="AH209" s="67">
        <f>SUM(AG209*$D209)</f>
        <v>0</v>
      </c>
      <c r="AI209" s="62"/>
      <c r="AJ209" s="67">
        <f>SUM(AI209*$D209)</f>
        <v>0</v>
      </c>
      <c r="AK209" s="62"/>
      <c r="AL209" s="67">
        <f>SUM(AK209*$D209)</f>
        <v>0</v>
      </c>
      <c r="AM209" s="62"/>
      <c r="AN209" s="67">
        <f>SUM(AM209*$D209)</f>
        <v>0</v>
      </c>
      <c r="AO209" s="62"/>
      <c r="AP209" s="67">
        <f>SUM(AO209*$D209)</f>
        <v>0</v>
      </c>
      <c r="AQ209" s="62"/>
      <c r="AR209" s="67">
        <f>SUM(AQ209*$D209)</f>
        <v>0</v>
      </c>
      <c r="AS209" s="62"/>
      <c r="AT209" s="67">
        <f>SUM(AS209*$D209)</f>
        <v>0</v>
      </c>
      <c r="AU209" s="62"/>
      <c r="AV209" s="67">
        <f>SUM(AU209*$D209)</f>
        <v>0</v>
      </c>
      <c r="AW209" s="62"/>
      <c r="AX209" s="67">
        <f>SUM(AW209*$D209)</f>
        <v>0</v>
      </c>
      <c r="AY209" s="62"/>
      <c r="AZ209" s="67">
        <f>SUM(AY209*$D209)</f>
        <v>0</v>
      </c>
      <c r="BA209" s="57"/>
      <c r="BB209" s="64">
        <f>SUM(E209+G209+I209+K209+M209+O209+Q209+S209+U209+W209+Y209+AA209+AC209+AE209+AG209+AI209+AK209+AM209+AO209+AQ209+AS209+AU209+AW209+AY209)</f>
        <v>3</v>
      </c>
      <c r="BC209" s="64">
        <f t="shared" ref="BC209:BC239" si="1102">ROUND(BB209*D209*2,1)/2</f>
        <v>420</v>
      </c>
      <c r="BD209" s="4"/>
      <c r="BE209" s="4"/>
      <c r="BF209" s="4"/>
      <c r="BG209" s="236">
        <f>SUM(BE209+E209)</f>
        <v>0</v>
      </c>
      <c r="BH209" s="239">
        <f>SUM(BF209+F209)</f>
        <v>0</v>
      </c>
      <c r="BI209" s="4"/>
      <c r="BJ209" s="4"/>
      <c r="BK209" s="236">
        <f>SUM(BI209+G209)</f>
        <v>0</v>
      </c>
      <c r="BL209" s="239">
        <f>SUM(BJ209+H209)</f>
        <v>0</v>
      </c>
      <c r="BM209" s="4"/>
      <c r="BN209" s="4"/>
      <c r="BO209" s="240">
        <f>SUM(BM209+I209)</f>
        <v>0</v>
      </c>
      <c r="BP209" s="240">
        <f>SUM(BN209+J209)</f>
        <v>0</v>
      </c>
      <c r="BQ209" s="4"/>
      <c r="BR209" s="4">
        <f>SUM(BQ209*D209)</f>
        <v>0</v>
      </c>
      <c r="BS209" s="236">
        <f>SUM(BQ209+K209)</f>
        <v>0</v>
      </c>
      <c r="BT209" s="239">
        <f>SUM(BR209+L209)</f>
        <v>0</v>
      </c>
      <c r="BU209" s="4"/>
      <c r="BV209" s="4">
        <f>SUM(BU209*D209)</f>
        <v>0</v>
      </c>
      <c r="BW209" s="236">
        <f>SUM(BU209+M209)</f>
        <v>0</v>
      </c>
      <c r="BX209" s="239">
        <f>SUM(BV209+N209)</f>
        <v>0</v>
      </c>
      <c r="BY209" s="4"/>
      <c r="BZ209" s="4">
        <f>SUM(BY209*D209)</f>
        <v>0</v>
      </c>
      <c r="CA209" s="236">
        <f>SUM(BY209+O209)</f>
        <v>2</v>
      </c>
      <c r="CB209" s="239">
        <f>SUM(BZ209+P209)</f>
        <v>280</v>
      </c>
      <c r="CC209" s="4"/>
      <c r="CD209" s="4">
        <f>SUM(CC209*D209)</f>
        <v>0</v>
      </c>
      <c r="CE209" s="236">
        <f t="shared" ref="CE209:CE241" si="1103">SUM(CC209+Q209)</f>
        <v>0</v>
      </c>
      <c r="CF209" s="239">
        <f>SUM(CE209*D209)</f>
        <v>0</v>
      </c>
      <c r="CG209" s="4"/>
      <c r="CH209" s="4">
        <f>SUM(CG209*D209)</f>
        <v>0</v>
      </c>
      <c r="CI209" s="236">
        <f>SUM(CG209+S209)</f>
        <v>1</v>
      </c>
      <c r="CJ209" s="239">
        <f>SUM(CI209*D209)</f>
        <v>140</v>
      </c>
      <c r="CK209" s="4"/>
      <c r="CL209" s="4">
        <f>SUM(CK209*D209)</f>
        <v>0</v>
      </c>
      <c r="CM209" s="236">
        <f>SUM(CK209+U209)</f>
        <v>0</v>
      </c>
      <c r="CN209" s="239">
        <f>SUM(CM209*D209)</f>
        <v>0</v>
      </c>
      <c r="CO209" s="4"/>
      <c r="CP209" s="4">
        <f>SUM(CO209*D209)</f>
        <v>0</v>
      </c>
      <c r="CQ209" s="236">
        <f>SUM(CO209+W209)</f>
        <v>0</v>
      </c>
      <c r="CR209" s="239">
        <f>SUM(CQ209*D209)</f>
        <v>0</v>
      </c>
      <c r="CS209" s="4"/>
      <c r="CT209" s="4">
        <f>SUM(CS209*D209)</f>
        <v>0</v>
      </c>
      <c r="CU209" s="236">
        <f>SUM(CS209+Y209)</f>
        <v>0</v>
      </c>
      <c r="CV209" s="239">
        <f>SUM(CU209*D209)</f>
        <v>0</v>
      </c>
      <c r="CW209" s="4"/>
      <c r="CX209" s="4"/>
      <c r="CY209" s="4"/>
      <c r="CZ209" s="4"/>
      <c r="DA209" s="4">
        <f t="shared" ref="DA209:DA241" si="1104">SUM(BE209+BI209+BM209+BQ209+BU209+BY209+CC209+CG209+CK209+CO209+CS209+CW209)</f>
        <v>0</v>
      </c>
      <c r="DB209" s="4">
        <f t="shared" ref="DB209:DB241" si="1105">SUM(DA209*D209)</f>
        <v>0</v>
      </c>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row>
    <row r="210" spans="1:196" s="5" customFormat="1">
      <c r="A210" s="60" t="s">
        <v>112</v>
      </c>
      <c r="B210" s="60" t="s">
        <v>113</v>
      </c>
      <c r="C210" s="60" t="s">
        <v>2</v>
      </c>
      <c r="D210" s="60">
        <v>140</v>
      </c>
      <c r="E210" s="6"/>
      <c r="F210" s="67">
        <f t="shared" ref="F210:F239" si="1106">SUM(E210*$D210)</f>
        <v>0</v>
      </c>
      <c r="G210" s="6"/>
      <c r="H210" s="67">
        <f t="shared" ref="H210:H222" si="1107">SUM(G210*$D210)</f>
        <v>0</v>
      </c>
      <c r="I210" s="6"/>
      <c r="J210" s="67">
        <f t="shared" ref="J210" si="1108">SUM(I210*$D210)</f>
        <v>0</v>
      </c>
      <c r="K210" s="6"/>
      <c r="L210" s="67">
        <f t="shared" ref="L210:L222" si="1109">SUM(K210*$D210)</f>
        <v>0</v>
      </c>
      <c r="M210" s="6"/>
      <c r="N210" s="67">
        <f t="shared" ref="N210:N222" si="1110">SUM(M210*$D210)</f>
        <v>0</v>
      </c>
      <c r="O210" s="6"/>
      <c r="P210" s="67">
        <f t="shared" ref="P210:P222" si="1111">SUM(O210*$D210)</f>
        <v>0</v>
      </c>
      <c r="Q210" s="6"/>
      <c r="R210" s="67">
        <f t="shared" ref="R210:R222" si="1112">SUM(Q210*$D210)</f>
        <v>0</v>
      </c>
      <c r="S210" s="6"/>
      <c r="T210" s="67">
        <f t="shared" ref="T210:T222" si="1113">SUM(S210*$D210)</f>
        <v>0</v>
      </c>
      <c r="U210" s="6"/>
      <c r="V210" s="67">
        <f t="shared" ref="V210:V222" si="1114">SUM(U210*$D210)</f>
        <v>0</v>
      </c>
      <c r="W210" s="6">
        <v>4</v>
      </c>
      <c r="X210" s="67">
        <f t="shared" ref="X210:X222" si="1115">SUM(W210*$D210)</f>
        <v>560</v>
      </c>
      <c r="Y210" s="6">
        <v>4</v>
      </c>
      <c r="Z210" s="67">
        <f t="shared" ref="Z210:Z222" si="1116">SUM(Y210*$D210)</f>
        <v>560</v>
      </c>
      <c r="AA210" s="6"/>
      <c r="AB210" s="67">
        <f t="shared" ref="AB210:AB222" si="1117">SUM(AA210*$D210)</f>
        <v>0</v>
      </c>
      <c r="AC210" s="62"/>
      <c r="AD210" s="67">
        <f t="shared" ref="AD210:AD222" si="1118">SUM(AC210*$D210)</f>
        <v>0</v>
      </c>
      <c r="AE210" s="62"/>
      <c r="AF210" s="67">
        <f t="shared" ref="AF210:AF222" si="1119">SUM(AE210*$D210)</f>
        <v>0</v>
      </c>
      <c r="AG210" s="62"/>
      <c r="AH210" s="67">
        <f t="shared" ref="AH210:AH222" si="1120">SUM(AG210*$D210)</f>
        <v>0</v>
      </c>
      <c r="AI210" s="62"/>
      <c r="AJ210" s="67">
        <f t="shared" ref="AJ210:AJ222" si="1121">SUM(AI210*$D210)</f>
        <v>0</v>
      </c>
      <c r="AK210" s="62"/>
      <c r="AL210" s="67">
        <f t="shared" ref="AL210:AL222" si="1122">SUM(AK210*$D210)</f>
        <v>0</v>
      </c>
      <c r="AM210" s="62"/>
      <c r="AN210" s="67">
        <f t="shared" ref="AN210:AN222" si="1123">SUM(AM210*$D210)</f>
        <v>0</v>
      </c>
      <c r="AO210" s="62"/>
      <c r="AP210" s="67">
        <f t="shared" ref="AP210:AP222" si="1124">SUM(AO210*$D210)</f>
        <v>0</v>
      </c>
      <c r="AQ210" s="62"/>
      <c r="AR210" s="67">
        <f t="shared" ref="AR210:AR222" si="1125">SUM(AQ210*$D210)</f>
        <v>0</v>
      </c>
      <c r="AS210" s="62"/>
      <c r="AT210" s="67">
        <f t="shared" ref="AT210:AT222" si="1126">SUM(AS210*$D210)</f>
        <v>0</v>
      </c>
      <c r="AU210" s="62"/>
      <c r="AV210" s="67">
        <f t="shared" ref="AV210:AV222" si="1127">SUM(AU210*$D210)</f>
        <v>0</v>
      </c>
      <c r="AW210" s="62"/>
      <c r="AX210" s="67">
        <f t="shared" ref="AX210:AX222" si="1128">SUM(AW210*$D210)</f>
        <v>0</v>
      </c>
      <c r="AY210" s="62"/>
      <c r="AZ210" s="67">
        <f t="shared" ref="AZ210:AZ222" si="1129">SUM(AY210*$D210)</f>
        <v>0</v>
      </c>
      <c r="BA210" s="57"/>
      <c r="BB210" s="64">
        <f t="shared" ref="BB210:BB239" si="1130">SUM(E210+G210+I210+K210+M210+O210+Q210+S210+U210+W210+Y210+AA210+AC210+AE210+AG210+AI210+AK210+AM210+AO210+AQ210+AS210+AU210+AW210+AY210)</f>
        <v>8</v>
      </c>
      <c r="BC210" s="64">
        <f t="shared" si="1102"/>
        <v>1120</v>
      </c>
      <c r="BD210" s="4"/>
      <c r="BE210" s="4">
        <v>1.5</v>
      </c>
      <c r="BF210" s="4">
        <f>SUM(BE210*D210)</f>
        <v>210</v>
      </c>
      <c r="BG210" s="236">
        <f t="shared" ref="BG210:BG241" si="1131">SUM(BE210+E210)</f>
        <v>1.5</v>
      </c>
      <c r="BH210" s="239">
        <f t="shared" ref="BH210:BH241" si="1132">SUM(BF210+F210)</f>
        <v>210</v>
      </c>
      <c r="BI210" s="4"/>
      <c r="BJ210" s="4"/>
      <c r="BK210" s="236">
        <f t="shared" ref="BK210:BK241" si="1133">SUM(BI210+G210)</f>
        <v>0</v>
      </c>
      <c r="BL210" s="239">
        <f t="shared" ref="BL210:BL241" si="1134">SUM(BJ210+H210)</f>
        <v>0</v>
      </c>
      <c r="BM210" s="4"/>
      <c r="BN210" s="4"/>
      <c r="BO210" s="240">
        <f t="shared" ref="BO210:BO241" si="1135">SUM(BM210+I210)</f>
        <v>0</v>
      </c>
      <c r="BP210" s="240">
        <f t="shared" ref="BP210:BP241" si="1136">SUM(BN210+J210)</f>
        <v>0</v>
      </c>
      <c r="BQ210" s="4">
        <v>1</v>
      </c>
      <c r="BR210" s="4">
        <f t="shared" ref="BR210:BR241" si="1137">SUM(BQ210*D210)</f>
        <v>140</v>
      </c>
      <c r="BS210" s="236">
        <f t="shared" ref="BS210:BS241" si="1138">SUM(BQ210+K210)</f>
        <v>1</v>
      </c>
      <c r="BT210" s="239">
        <f t="shared" ref="BT210:BT241" si="1139">SUM(BR210+L210)</f>
        <v>140</v>
      </c>
      <c r="BU210" s="4"/>
      <c r="BV210" s="4">
        <f t="shared" ref="BV210:BV241" si="1140">SUM(BU210*D210)</f>
        <v>0</v>
      </c>
      <c r="BW210" s="236">
        <f t="shared" ref="BW210:BW241" si="1141">SUM(BU210+M210)</f>
        <v>0</v>
      </c>
      <c r="BX210" s="239">
        <f t="shared" ref="BX210:BX241" si="1142">SUM(BV210+N210)</f>
        <v>0</v>
      </c>
      <c r="BY210" s="4">
        <v>3</v>
      </c>
      <c r="BZ210" s="4">
        <f t="shared" ref="BZ210:BZ241" si="1143">SUM(BY210*D210)</f>
        <v>420</v>
      </c>
      <c r="CA210" s="236">
        <f t="shared" ref="CA210:CA241" si="1144">SUM(BY210+O210)</f>
        <v>3</v>
      </c>
      <c r="CB210" s="239">
        <f t="shared" ref="CB210:CB241" si="1145">SUM(BZ210+P210)</f>
        <v>420</v>
      </c>
      <c r="CC210" s="4">
        <v>2.5</v>
      </c>
      <c r="CD210" s="4">
        <f t="shared" ref="CD210:CD241" si="1146">SUM(CC210*D210)</f>
        <v>350</v>
      </c>
      <c r="CE210" s="236">
        <f t="shared" si="1103"/>
        <v>2.5</v>
      </c>
      <c r="CF210" s="239">
        <f t="shared" ref="CF210:CF241" si="1147">SUM(CE210*D210)</f>
        <v>350</v>
      </c>
      <c r="CG210" s="4">
        <v>3.75</v>
      </c>
      <c r="CH210" s="4">
        <f t="shared" ref="CH210:CH241" si="1148">SUM(CG210*D210)</f>
        <v>525</v>
      </c>
      <c r="CI210" s="236">
        <f t="shared" ref="CI210:CI241" si="1149">SUM(CG210+S210)</f>
        <v>3.75</v>
      </c>
      <c r="CJ210" s="239">
        <f t="shared" ref="CJ210:CJ241" si="1150">SUM(CI210*D210)</f>
        <v>525</v>
      </c>
      <c r="CK210" s="4">
        <v>2</v>
      </c>
      <c r="CL210" s="4">
        <f t="shared" ref="CL210:CL241" si="1151">SUM(CK210*D210)</f>
        <v>280</v>
      </c>
      <c r="CM210" s="236">
        <f t="shared" ref="CM210:CM241" si="1152">SUM(CK210+U210)</f>
        <v>2</v>
      </c>
      <c r="CN210" s="239">
        <f t="shared" ref="CN210:CN241" si="1153">SUM(CM210*D210)</f>
        <v>280</v>
      </c>
      <c r="CO210" s="4">
        <v>2.75</v>
      </c>
      <c r="CP210" s="4">
        <f t="shared" ref="CP210:CP241" si="1154">SUM(CO210*D210)</f>
        <v>385</v>
      </c>
      <c r="CQ210" s="236">
        <f t="shared" ref="CQ210:CQ241" si="1155">SUM(CO210+W210)</f>
        <v>6.75</v>
      </c>
      <c r="CR210" s="239">
        <f t="shared" ref="CR210:CR241" si="1156">SUM(CQ210*D210)</f>
        <v>945</v>
      </c>
      <c r="CS210" s="4">
        <v>2.75</v>
      </c>
      <c r="CT210" s="4">
        <f t="shared" ref="CT210:CT241" si="1157">SUM(CS210*D210)</f>
        <v>385</v>
      </c>
      <c r="CU210" s="236">
        <f t="shared" ref="CU210:CU241" si="1158">SUM(CS210+Y210)</f>
        <v>6.75</v>
      </c>
      <c r="CV210" s="239">
        <f t="shared" ref="CV210:CV241" si="1159">SUM(CU210*D210)</f>
        <v>945</v>
      </c>
      <c r="CW210" s="4"/>
      <c r="CX210" s="4"/>
      <c r="CY210" s="4"/>
      <c r="CZ210" s="4"/>
      <c r="DA210" s="4">
        <f t="shared" si="1104"/>
        <v>19.25</v>
      </c>
      <c r="DB210" s="4">
        <f t="shared" si="1105"/>
        <v>2695</v>
      </c>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row>
    <row r="211" spans="1:196" s="5" customFormat="1">
      <c r="A211" s="60"/>
      <c r="B211" s="60"/>
      <c r="C211" s="60" t="s">
        <v>2</v>
      </c>
      <c r="D211" s="60">
        <v>140</v>
      </c>
      <c r="E211" s="6"/>
      <c r="F211" s="67">
        <f t="shared" si="1106"/>
        <v>0</v>
      </c>
      <c r="G211" s="6"/>
      <c r="H211" s="67">
        <f t="shared" si="1107"/>
        <v>0</v>
      </c>
      <c r="I211" s="6"/>
      <c r="J211" s="67">
        <f t="shared" ref="J211" si="1160">SUM(I211*$D211)</f>
        <v>0</v>
      </c>
      <c r="K211" s="6"/>
      <c r="L211" s="67">
        <f t="shared" si="1109"/>
        <v>0</v>
      </c>
      <c r="M211" s="6"/>
      <c r="N211" s="67">
        <f t="shared" si="1110"/>
        <v>0</v>
      </c>
      <c r="O211" s="6"/>
      <c r="P211" s="67">
        <f t="shared" si="1111"/>
        <v>0</v>
      </c>
      <c r="Q211" s="6"/>
      <c r="R211" s="67">
        <f t="shared" si="1112"/>
        <v>0</v>
      </c>
      <c r="S211" s="6"/>
      <c r="T211" s="67">
        <f t="shared" si="1113"/>
        <v>0</v>
      </c>
      <c r="U211" s="6"/>
      <c r="V211" s="67">
        <f t="shared" si="1114"/>
        <v>0</v>
      </c>
      <c r="W211" s="6"/>
      <c r="X211" s="67">
        <f t="shared" si="1115"/>
        <v>0</v>
      </c>
      <c r="Y211" s="6"/>
      <c r="Z211" s="67">
        <f t="shared" si="1116"/>
        <v>0</v>
      </c>
      <c r="AA211" s="6"/>
      <c r="AB211" s="67">
        <f t="shared" si="1117"/>
        <v>0</v>
      </c>
      <c r="AC211" s="62"/>
      <c r="AD211" s="67">
        <f t="shared" si="1118"/>
        <v>0</v>
      </c>
      <c r="AE211" s="62"/>
      <c r="AF211" s="67">
        <f t="shared" si="1119"/>
        <v>0</v>
      </c>
      <c r="AG211" s="62"/>
      <c r="AH211" s="67">
        <f t="shared" si="1120"/>
        <v>0</v>
      </c>
      <c r="AI211" s="62"/>
      <c r="AJ211" s="67">
        <f t="shared" si="1121"/>
        <v>0</v>
      </c>
      <c r="AK211" s="62"/>
      <c r="AL211" s="67">
        <f t="shared" si="1122"/>
        <v>0</v>
      </c>
      <c r="AM211" s="62"/>
      <c r="AN211" s="67">
        <f t="shared" si="1123"/>
        <v>0</v>
      </c>
      <c r="AO211" s="62"/>
      <c r="AP211" s="67">
        <f t="shared" si="1124"/>
        <v>0</v>
      </c>
      <c r="AQ211" s="62"/>
      <c r="AR211" s="67">
        <f t="shared" si="1125"/>
        <v>0</v>
      </c>
      <c r="AS211" s="62"/>
      <c r="AT211" s="67">
        <f t="shared" si="1126"/>
        <v>0</v>
      </c>
      <c r="AU211" s="62"/>
      <c r="AV211" s="67">
        <f t="shared" si="1127"/>
        <v>0</v>
      </c>
      <c r="AW211" s="62"/>
      <c r="AX211" s="67">
        <f t="shared" si="1128"/>
        <v>0</v>
      </c>
      <c r="AY211" s="62"/>
      <c r="AZ211" s="67">
        <f t="shared" si="1129"/>
        <v>0</v>
      </c>
      <c r="BA211" s="57"/>
      <c r="BB211" s="64">
        <f t="shared" si="1130"/>
        <v>0</v>
      </c>
      <c r="BC211" s="64">
        <f t="shared" si="1102"/>
        <v>0</v>
      </c>
      <c r="BD211" s="4"/>
      <c r="BE211" s="4"/>
      <c r="BF211" s="4"/>
      <c r="BG211" s="236">
        <f t="shared" si="1131"/>
        <v>0</v>
      </c>
      <c r="BH211" s="239">
        <f t="shared" si="1132"/>
        <v>0</v>
      </c>
      <c r="BI211" s="4"/>
      <c r="BJ211" s="4"/>
      <c r="BK211" s="236">
        <f t="shared" si="1133"/>
        <v>0</v>
      </c>
      <c r="BL211" s="239">
        <f t="shared" si="1134"/>
        <v>0</v>
      </c>
      <c r="BM211" s="4"/>
      <c r="BN211" s="4"/>
      <c r="BO211" s="240">
        <f t="shared" si="1135"/>
        <v>0</v>
      </c>
      <c r="BP211" s="240">
        <f t="shared" si="1136"/>
        <v>0</v>
      </c>
      <c r="BQ211" s="4"/>
      <c r="BR211" s="4">
        <f t="shared" si="1137"/>
        <v>0</v>
      </c>
      <c r="BS211" s="236">
        <f t="shared" si="1138"/>
        <v>0</v>
      </c>
      <c r="BT211" s="239">
        <f t="shared" si="1139"/>
        <v>0</v>
      </c>
      <c r="BU211" s="4"/>
      <c r="BV211" s="4">
        <f t="shared" si="1140"/>
        <v>0</v>
      </c>
      <c r="BW211" s="236">
        <f t="shared" si="1141"/>
        <v>0</v>
      </c>
      <c r="BX211" s="239">
        <f t="shared" si="1142"/>
        <v>0</v>
      </c>
      <c r="BY211" s="4"/>
      <c r="BZ211" s="4">
        <f t="shared" si="1143"/>
        <v>0</v>
      </c>
      <c r="CA211" s="236">
        <f t="shared" si="1144"/>
        <v>0</v>
      </c>
      <c r="CB211" s="239">
        <f t="shared" si="1145"/>
        <v>0</v>
      </c>
      <c r="CC211" s="4"/>
      <c r="CD211" s="4">
        <f t="shared" si="1146"/>
        <v>0</v>
      </c>
      <c r="CE211" s="236">
        <f t="shared" si="1103"/>
        <v>0</v>
      </c>
      <c r="CF211" s="239">
        <f t="shared" si="1147"/>
        <v>0</v>
      </c>
      <c r="CG211" s="4"/>
      <c r="CH211" s="4">
        <f t="shared" si="1148"/>
        <v>0</v>
      </c>
      <c r="CI211" s="236">
        <f t="shared" si="1149"/>
        <v>0</v>
      </c>
      <c r="CJ211" s="239">
        <f t="shared" si="1150"/>
        <v>0</v>
      </c>
      <c r="CK211" s="4"/>
      <c r="CL211" s="4">
        <f t="shared" si="1151"/>
        <v>0</v>
      </c>
      <c r="CM211" s="236">
        <f t="shared" si="1152"/>
        <v>0</v>
      </c>
      <c r="CN211" s="239">
        <f t="shared" si="1153"/>
        <v>0</v>
      </c>
      <c r="CO211" s="4"/>
      <c r="CP211" s="4">
        <f t="shared" si="1154"/>
        <v>0</v>
      </c>
      <c r="CQ211" s="236">
        <f t="shared" si="1155"/>
        <v>0</v>
      </c>
      <c r="CR211" s="239">
        <f t="shared" si="1156"/>
        <v>0</v>
      </c>
      <c r="CS211" s="4"/>
      <c r="CT211" s="4">
        <f t="shared" si="1157"/>
        <v>0</v>
      </c>
      <c r="CU211" s="236">
        <f t="shared" si="1158"/>
        <v>0</v>
      </c>
      <c r="CV211" s="239">
        <f t="shared" si="1159"/>
        <v>0</v>
      </c>
      <c r="CW211" s="4"/>
      <c r="CX211" s="4"/>
      <c r="CY211" s="4"/>
      <c r="CZ211" s="4"/>
      <c r="DA211" s="4">
        <f t="shared" si="1104"/>
        <v>0</v>
      </c>
      <c r="DB211" s="4">
        <f t="shared" si="1105"/>
        <v>0</v>
      </c>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row>
    <row r="212" spans="1:196" s="5" customFormat="1">
      <c r="A212" s="60"/>
      <c r="B212" s="60"/>
      <c r="C212" s="60" t="s">
        <v>2</v>
      </c>
      <c r="D212" s="60">
        <v>140</v>
      </c>
      <c r="E212" s="6"/>
      <c r="F212" s="67">
        <f t="shared" si="1106"/>
        <v>0</v>
      </c>
      <c r="G212" s="6"/>
      <c r="H212" s="67">
        <f t="shared" si="1107"/>
        <v>0</v>
      </c>
      <c r="I212" s="6"/>
      <c r="J212" s="67">
        <f t="shared" ref="J212" si="1161">SUM(I212*$D212)</f>
        <v>0</v>
      </c>
      <c r="K212" s="6"/>
      <c r="L212" s="67">
        <f t="shared" si="1109"/>
        <v>0</v>
      </c>
      <c r="M212" s="6"/>
      <c r="N212" s="67">
        <f t="shared" si="1110"/>
        <v>0</v>
      </c>
      <c r="O212" s="6"/>
      <c r="P212" s="67">
        <f t="shared" si="1111"/>
        <v>0</v>
      </c>
      <c r="Q212" s="6"/>
      <c r="R212" s="67">
        <f t="shared" si="1112"/>
        <v>0</v>
      </c>
      <c r="S212" s="6"/>
      <c r="T212" s="67">
        <f t="shared" si="1113"/>
        <v>0</v>
      </c>
      <c r="U212" s="6"/>
      <c r="V212" s="67">
        <f t="shared" si="1114"/>
        <v>0</v>
      </c>
      <c r="W212" s="6"/>
      <c r="X212" s="67">
        <f t="shared" si="1115"/>
        <v>0</v>
      </c>
      <c r="Y212" s="6"/>
      <c r="Z212" s="67">
        <f t="shared" si="1116"/>
        <v>0</v>
      </c>
      <c r="AA212" s="6"/>
      <c r="AB212" s="67">
        <f t="shared" si="1117"/>
        <v>0</v>
      </c>
      <c r="AC212" s="62"/>
      <c r="AD212" s="67">
        <f t="shared" si="1118"/>
        <v>0</v>
      </c>
      <c r="AE212" s="62"/>
      <c r="AF212" s="67">
        <f t="shared" si="1119"/>
        <v>0</v>
      </c>
      <c r="AG212" s="62"/>
      <c r="AH212" s="67">
        <f t="shared" si="1120"/>
        <v>0</v>
      </c>
      <c r="AI212" s="62"/>
      <c r="AJ212" s="67">
        <f t="shared" si="1121"/>
        <v>0</v>
      </c>
      <c r="AK212" s="62"/>
      <c r="AL212" s="67">
        <f t="shared" si="1122"/>
        <v>0</v>
      </c>
      <c r="AM212" s="62"/>
      <c r="AN212" s="67">
        <f t="shared" si="1123"/>
        <v>0</v>
      </c>
      <c r="AO212" s="62"/>
      <c r="AP212" s="67">
        <f t="shared" si="1124"/>
        <v>0</v>
      </c>
      <c r="AQ212" s="62"/>
      <c r="AR212" s="67">
        <f t="shared" si="1125"/>
        <v>0</v>
      </c>
      <c r="AS212" s="62"/>
      <c r="AT212" s="67">
        <f t="shared" si="1126"/>
        <v>0</v>
      </c>
      <c r="AU212" s="62"/>
      <c r="AV212" s="67">
        <f t="shared" si="1127"/>
        <v>0</v>
      </c>
      <c r="AW212" s="62"/>
      <c r="AX212" s="67">
        <f t="shared" si="1128"/>
        <v>0</v>
      </c>
      <c r="AY212" s="62"/>
      <c r="AZ212" s="67">
        <f t="shared" si="1129"/>
        <v>0</v>
      </c>
      <c r="BA212" s="57"/>
      <c r="BB212" s="64">
        <f t="shared" si="1130"/>
        <v>0</v>
      </c>
      <c r="BC212" s="64">
        <f t="shared" si="1102"/>
        <v>0</v>
      </c>
      <c r="BD212" s="4"/>
      <c r="BE212" s="4"/>
      <c r="BF212" s="4"/>
      <c r="BG212" s="236">
        <f t="shared" si="1131"/>
        <v>0</v>
      </c>
      <c r="BH212" s="239">
        <f t="shared" si="1132"/>
        <v>0</v>
      </c>
      <c r="BI212" s="4"/>
      <c r="BJ212" s="4"/>
      <c r="BK212" s="236">
        <f t="shared" si="1133"/>
        <v>0</v>
      </c>
      <c r="BL212" s="239">
        <f t="shared" si="1134"/>
        <v>0</v>
      </c>
      <c r="BM212" s="4"/>
      <c r="BN212" s="4"/>
      <c r="BO212" s="240">
        <f t="shared" si="1135"/>
        <v>0</v>
      </c>
      <c r="BP212" s="240">
        <f t="shared" si="1136"/>
        <v>0</v>
      </c>
      <c r="BQ212" s="4"/>
      <c r="BR212" s="4">
        <f t="shared" si="1137"/>
        <v>0</v>
      </c>
      <c r="BS212" s="236">
        <f t="shared" si="1138"/>
        <v>0</v>
      </c>
      <c r="BT212" s="239">
        <f t="shared" si="1139"/>
        <v>0</v>
      </c>
      <c r="BU212" s="4"/>
      <c r="BV212" s="4">
        <f t="shared" si="1140"/>
        <v>0</v>
      </c>
      <c r="BW212" s="236">
        <f t="shared" si="1141"/>
        <v>0</v>
      </c>
      <c r="BX212" s="239">
        <f t="shared" si="1142"/>
        <v>0</v>
      </c>
      <c r="BY212" s="4"/>
      <c r="BZ212" s="4">
        <f t="shared" si="1143"/>
        <v>0</v>
      </c>
      <c r="CA212" s="236">
        <f t="shared" si="1144"/>
        <v>0</v>
      </c>
      <c r="CB212" s="239">
        <f t="shared" si="1145"/>
        <v>0</v>
      </c>
      <c r="CC212" s="4"/>
      <c r="CD212" s="4">
        <f t="shared" si="1146"/>
        <v>0</v>
      </c>
      <c r="CE212" s="236">
        <f t="shared" si="1103"/>
        <v>0</v>
      </c>
      <c r="CF212" s="239">
        <f t="shared" si="1147"/>
        <v>0</v>
      </c>
      <c r="CG212" s="4"/>
      <c r="CH212" s="4">
        <f t="shared" si="1148"/>
        <v>0</v>
      </c>
      <c r="CI212" s="236">
        <f t="shared" si="1149"/>
        <v>0</v>
      </c>
      <c r="CJ212" s="239">
        <f t="shared" si="1150"/>
        <v>0</v>
      </c>
      <c r="CK212" s="4"/>
      <c r="CL212" s="4">
        <f t="shared" si="1151"/>
        <v>0</v>
      </c>
      <c r="CM212" s="236">
        <f t="shared" si="1152"/>
        <v>0</v>
      </c>
      <c r="CN212" s="239">
        <f t="shared" si="1153"/>
        <v>0</v>
      </c>
      <c r="CO212" s="4"/>
      <c r="CP212" s="4">
        <f t="shared" si="1154"/>
        <v>0</v>
      </c>
      <c r="CQ212" s="236">
        <f t="shared" si="1155"/>
        <v>0</v>
      </c>
      <c r="CR212" s="239">
        <f t="shared" si="1156"/>
        <v>0</v>
      </c>
      <c r="CS212" s="4"/>
      <c r="CT212" s="4">
        <f t="shared" si="1157"/>
        <v>0</v>
      </c>
      <c r="CU212" s="236">
        <f t="shared" si="1158"/>
        <v>0</v>
      </c>
      <c r="CV212" s="239">
        <f t="shared" si="1159"/>
        <v>0</v>
      </c>
      <c r="CW212" s="4"/>
      <c r="CX212" s="4"/>
      <c r="CY212" s="4"/>
      <c r="CZ212" s="4"/>
      <c r="DA212" s="4">
        <f t="shared" si="1104"/>
        <v>0</v>
      </c>
      <c r="DB212" s="4">
        <f t="shared" si="1105"/>
        <v>0</v>
      </c>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row>
    <row r="213" spans="1:196" s="5" customFormat="1">
      <c r="A213" s="60"/>
      <c r="B213" s="60"/>
      <c r="C213" s="60" t="s">
        <v>2</v>
      </c>
      <c r="D213" s="60">
        <v>140</v>
      </c>
      <c r="E213" s="6"/>
      <c r="F213" s="67">
        <f t="shared" si="1106"/>
        <v>0</v>
      </c>
      <c r="G213" s="6"/>
      <c r="H213" s="67">
        <f t="shared" si="1107"/>
        <v>0</v>
      </c>
      <c r="I213" s="6"/>
      <c r="J213" s="67">
        <f t="shared" ref="J213" si="1162">SUM(I213*$D213)</f>
        <v>0</v>
      </c>
      <c r="K213" s="6"/>
      <c r="L213" s="67">
        <f t="shared" si="1109"/>
        <v>0</v>
      </c>
      <c r="M213" s="6"/>
      <c r="N213" s="67">
        <f t="shared" si="1110"/>
        <v>0</v>
      </c>
      <c r="O213" s="6"/>
      <c r="P213" s="67">
        <f t="shared" si="1111"/>
        <v>0</v>
      </c>
      <c r="Q213" s="6"/>
      <c r="R213" s="67">
        <f t="shared" si="1112"/>
        <v>0</v>
      </c>
      <c r="S213" s="6"/>
      <c r="T213" s="67">
        <f t="shared" si="1113"/>
        <v>0</v>
      </c>
      <c r="U213" s="6"/>
      <c r="V213" s="67">
        <f t="shared" si="1114"/>
        <v>0</v>
      </c>
      <c r="W213" s="6"/>
      <c r="X213" s="67">
        <f t="shared" si="1115"/>
        <v>0</v>
      </c>
      <c r="Y213" s="6"/>
      <c r="Z213" s="67">
        <f t="shared" si="1116"/>
        <v>0</v>
      </c>
      <c r="AA213" s="6"/>
      <c r="AB213" s="67">
        <f t="shared" si="1117"/>
        <v>0</v>
      </c>
      <c r="AC213" s="62"/>
      <c r="AD213" s="67">
        <f t="shared" si="1118"/>
        <v>0</v>
      </c>
      <c r="AE213" s="62"/>
      <c r="AF213" s="67">
        <f t="shared" si="1119"/>
        <v>0</v>
      </c>
      <c r="AG213" s="62"/>
      <c r="AH213" s="67">
        <f t="shared" si="1120"/>
        <v>0</v>
      </c>
      <c r="AI213" s="62"/>
      <c r="AJ213" s="67">
        <f t="shared" si="1121"/>
        <v>0</v>
      </c>
      <c r="AK213" s="62"/>
      <c r="AL213" s="67">
        <f t="shared" si="1122"/>
        <v>0</v>
      </c>
      <c r="AM213" s="62"/>
      <c r="AN213" s="67">
        <f t="shared" si="1123"/>
        <v>0</v>
      </c>
      <c r="AO213" s="62"/>
      <c r="AP213" s="67">
        <f t="shared" si="1124"/>
        <v>0</v>
      </c>
      <c r="AQ213" s="62"/>
      <c r="AR213" s="67">
        <f t="shared" si="1125"/>
        <v>0</v>
      </c>
      <c r="AS213" s="62"/>
      <c r="AT213" s="67">
        <f t="shared" si="1126"/>
        <v>0</v>
      </c>
      <c r="AU213" s="62"/>
      <c r="AV213" s="67">
        <f t="shared" si="1127"/>
        <v>0</v>
      </c>
      <c r="AW213" s="62"/>
      <c r="AX213" s="67">
        <f t="shared" si="1128"/>
        <v>0</v>
      </c>
      <c r="AY213" s="62"/>
      <c r="AZ213" s="67">
        <f t="shared" si="1129"/>
        <v>0</v>
      </c>
      <c r="BA213" s="57"/>
      <c r="BB213" s="64">
        <f t="shared" si="1130"/>
        <v>0</v>
      </c>
      <c r="BC213" s="64">
        <f t="shared" si="1102"/>
        <v>0</v>
      </c>
      <c r="BD213" s="4"/>
      <c r="BE213" s="4"/>
      <c r="BF213" s="4"/>
      <c r="BG213" s="236">
        <f t="shared" si="1131"/>
        <v>0</v>
      </c>
      <c r="BH213" s="239">
        <f t="shared" si="1132"/>
        <v>0</v>
      </c>
      <c r="BI213" s="4"/>
      <c r="BJ213" s="4"/>
      <c r="BK213" s="236">
        <f t="shared" si="1133"/>
        <v>0</v>
      </c>
      <c r="BL213" s="239">
        <f t="shared" si="1134"/>
        <v>0</v>
      </c>
      <c r="BM213" s="4"/>
      <c r="BN213" s="4"/>
      <c r="BO213" s="240">
        <f t="shared" si="1135"/>
        <v>0</v>
      </c>
      <c r="BP213" s="240">
        <f t="shared" si="1136"/>
        <v>0</v>
      </c>
      <c r="BQ213" s="4"/>
      <c r="BR213" s="4">
        <f t="shared" si="1137"/>
        <v>0</v>
      </c>
      <c r="BS213" s="236">
        <f t="shared" si="1138"/>
        <v>0</v>
      </c>
      <c r="BT213" s="239">
        <f t="shared" si="1139"/>
        <v>0</v>
      </c>
      <c r="BU213" s="4"/>
      <c r="BV213" s="4">
        <f t="shared" si="1140"/>
        <v>0</v>
      </c>
      <c r="BW213" s="236">
        <f t="shared" si="1141"/>
        <v>0</v>
      </c>
      <c r="BX213" s="239">
        <f t="shared" si="1142"/>
        <v>0</v>
      </c>
      <c r="BY213" s="4"/>
      <c r="BZ213" s="4">
        <f t="shared" si="1143"/>
        <v>0</v>
      </c>
      <c r="CA213" s="236">
        <f t="shared" si="1144"/>
        <v>0</v>
      </c>
      <c r="CB213" s="239">
        <f t="shared" si="1145"/>
        <v>0</v>
      </c>
      <c r="CC213" s="4"/>
      <c r="CD213" s="4">
        <f t="shared" si="1146"/>
        <v>0</v>
      </c>
      <c r="CE213" s="236">
        <f t="shared" si="1103"/>
        <v>0</v>
      </c>
      <c r="CF213" s="239">
        <f t="shared" si="1147"/>
        <v>0</v>
      </c>
      <c r="CG213" s="4"/>
      <c r="CH213" s="4">
        <f t="shared" si="1148"/>
        <v>0</v>
      </c>
      <c r="CI213" s="236">
        <f t="shared" si="1149"/>
        <v>0</v>
      </c>
      <c r="CJ213" s="239">
        <f t="shared" si="1150"/>
        <v>0</v>
      </c>
      <c r="CK213" s="4"/>
      <c r="CL213" s="4">
        <f t="shared" si="1151"/>
        <v>0</v>
      </c>
      <c r="CM213" s="236">
        <f t="shared" si="1152"/>
        <v>0</v>
      </c>
      <c r="CN213" s="239">
        <f t="shared" si="1153"/>
        <v>0</v>
      </c>
      <c r="CO213" s="4"/>
      <c r="CP213" s="4">
        <f t="shared" si="1154"/>
        <v>0</v>
      </c>
      <c r="CQ213" s="236">
        <f t="shared" si="1155"/>
        <v>0</v>
      </c>
      <c r="CR213" s="239">
        <f t="shared" si="1156"/>
        <v>0</v>
      </c>
      <c r="CS213" s="4"/>
      <c r="CT213" s="4">
        <f t="shared" si="1157"/>
        <v>0</v>
      </c>
      <c r="CU213" s="236">
        <f t="shared" si="1158"/>
        <v>0</v>
      </c>
      <c r="CV213" s="239">
        <f t="shared" si="1159"/>
        <v>0</v>
      </c>
      <c r="CW213" s="4"/>
      <c r="CX213" s="4"/>
      <c r="CY213" s="4"/>
      <c r="CZ213" s="4"/>
      <c r="DA213" s="4">
        <f t="shared" si="1104"/>
        <v>0</v>
      </c>
      <c r="DB213" s="4">
        <f t="shared" si="1105"/>
        <v>0</v>
      </c>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row>
    <row r="214" spans="1:196" s="5" customFormat="1">
      <c r="A214" s="60" t="s">
        <v>129</v>
      </c>
      <c r="B214" s="60" t="s">
        <v>130</v>
      </c>
      <c r="C214" s="60" t="s">
        <v>7</v>
      </c>
      <c r="D214" s="60">
        <v>118</v>
      </c>
      <c r="E214" s="6">
        <v>2.25</v>
      </c>
      <c r="F214" s="67">
        <f t="shared" si="1106"/>
        <v>265.5</v>
      </c>
      <c r="G214" s="6"/>
      <c r="H214" s="67">
        <f t="shared" si="1107"/>
        <v>0</v>
      </c>
      <c r="I214" s="6"/>
      <c r="J214" s="67">
        <f t="shared" ref="J214" si="1163">SUM(I214*$D214)</f>
        <v>0</v>
      </c>
      <c r="K214" s="6"/>
      <c r="L214" s="67">
        <f t="shared" si="1109"/>
        <v>0</v>
      </c>
      <c r="M214" s="6">
        <v>7</v>
      </c>
      <c r="N214" s="67">
        <f t="shared" si="1110"/>
        <v>826</v>
      </c>
      <c r="O214" s="6">
        <v>7.25</v>
      </c>
      <c r="P214" s="67">
        <f t="shared" si="1111"/>
        <v>855.5</v>
      </c>
      <c r="Q214" s="6">
        <v>14.5</v>
      </c>
      <c r="R214" s="67">
        <f t="shared" si="1112"/>
        <v>1711</v>
      </c>
      <c r="S214" s="6">
        <v>7.25</v>
      </c>
      <c r="T214" s="67">
        <f t="shared" si="1113"/>
        <v>855.5</v>
      </c>
      <c r="U214" s="6">
        <v>26</v>
      </c>
      <c r="V214" s="67">
        <f t="shared" si="1114"/>
        <v>3068</v>
      </c>
      <c r="W214" s="6">
        <v>20.75</v>
      </c>
      <c r="X214" s="67">
        <f t="shared" si="1115"/>
        <v>2448.5</v>
      </c>
      <c r="Y214" s="6">
        <v>27.5</v>
      </c>
      <c r="Z214" s="67">
        <f t="shared" si="1116"/>
        <v>3245</v>
      </c>
      <c r="AA214" s="6"/>
      <c r="AB214" s="67">
        <f t="shared" si="1117"/>
        <v>0</v>
      </c>
      <c r="AC214" s="62"/>
      <c r="AD214" s="67">
        <f t="shared" si="1118"/>
        <v>0</v>
      </c>
      <c r="AE214" s="62"/>
      <c r="AF214" s="67">
        <f t="shared" si="1119"/>
        <v>0</v>
      </c>
      <c r="AG214" s="62"/>
      <c r="AH214" s="67">
        <f t="shared" si="1120"/>
        <v>0</v>
      </c>
      <c r="AI214" s="62"/>
      <c r="AJ214" s="67">
        <f t="shared" si="1121"/>
        <v>0</v>
      </c>
      <c r="AK214" s="62"/>
      <c r="AL214" s="67">
        <f t="shared" si="1122"/>
        <v>0</v>
      </c>
      <c r="AM214" s="62"/>
      <c r="AN214" s="67">
        <f t="shared" si="1123"/>
        <v>0</v>
      </c>
      <c r="AO214" s="62"/>
      <c r="AP214" s="67">
        <f t="shared" si="1124"/>
        <v>0</v>
      </c>
      <c r="AQ214" s="62"/>
      <c r="AR214" s="67">
        <f t="shared" si="1125"/>
        <v>0</v>
      </c>
      <c r="AS214" s="62"/>
      <c r="AT214" s="67">
        <f t="shared" si="1126"/>
        <v>0</v>
      </c>
      <c r="AU214" s="62"/>
      <c r="AV214" s="67">
        <f t="shared" si="1127"/>
        <v>0</v>
      </c>
      <c r="AW214" s="62"/>
      <c r="AX214" s="67">
        <f t="shared" si="1128"/>
        <v>0</v>
      </c>
      <c r="AY214" s="62"/>
      <c r="AZ214" s="67">
        <f t="shared" si="1129"/>
        <v>0</v>
      </c>
      <c r="BA214" s="57"/>
      <c r="BB214" s="64">
        <f t="shared" si="1130"/>
        <v>112.5</v>
      </c>
      <c r="BC214" s="64">
        <f t="shared" si="1102"/>
        <v>13275</v>
      </c>
      <c r="BD214" s="4"/>
      <c r="BE214" s="4"/>
      <c r="BF214" s="4"/>
      <c r="BG214" s="236">
        <f t="shared" si="1131"/>
        <v>2.25</v>
      </c>
      <c r="BH214" s="239">
        <f t="shared" si="1132"/>
        <v>265.5</v>
      </c>
      <c r="BI214" s="4"/>
      <c r="BJ214" s="4"/>
      <c r="BK214" s="236">
        <f t="shared" si="1133"/>
        <v>0</v>
      </c>
      <c r="BL214" s="239">
        <f t="shared" si="1134"/>
        <v>0</v>
      </c>
      <c r="BM214" s="4"/>
      <c r="BN214" s="4"/>
      <c r="BO214" s="240">
        <f t="shared" si="1135"/>
        <v>0</v>
      </c>
      <c r="BP214" s="240">
        <f t="shared" si="1136"/>
        <v>0</v>
      </c>
      <c r="BQ214" s="4"/>
      <c r="BR214" s="4">
        <f t="shared" si="1137"/>
        <v>0</v>
      </c>
      <c r="BS214" s="236">
        <f t="shared" si="1138"/>
        <v>0</v>
      </c>
      <c r="BT214" s="239">
        <f t="shared" si="1139"/>
        <v>0</v>
      </c>
      <c r="BU214" s="4"/>
      <c r="BV214" s="4">
        <f t="shared" si="1140"/>
        <v>0</v>
      </c>
      <c r="BW214" s="236">
        <f t="shared" si="1141"/>
        <v>7</v>
      </c>
      <c r="BX214" s="239">
        <f t="shared" si="1142"/>
        <v>826</v>
      </c>
      <c r="BY214" s="4"/>
      <c r="BZ214" s="4">
        <f t="shared" si="1143"/>
        <v>0</v>
      </c>
      <c r="CA214" s="236">
        <f t="shared" si="1144"/>
        <v>7.25</v>
      </c>
      <c r="CB214" s="239">
        <f t="shared" si="1145"/>
        <v>855.5</v>
      </c>
      <c r="CC214" s="4"/>
      <c r="CD214" s="4">
        <f t="shared" si="1146"/>
        <v>0</v>
      </c>
      <c r="CE214" s="236">
        <f t="shared" si="1103"/>
        <v>14.5</v>
      </c>
      <c r="CF214" s="239">
        <f t="shared" si="1147"/>
        <v>1711</v>
      </c>
      <c r="CG214" s="4"/>
      <c r="CH214" s="4">
        <f t="shared" si="1148"/>
        <v>0</v>
      </c>
      <c r="CI214" s="236">
        <f t="shared" si="1149"/>
        <v>7.25</v>
      </c>
      <c r="CJ214" s="239">
        <f t="shared" si="1150"/>
        <v>855.5</v>
      </c>
      <c r="CK214" s="4"/>
      <c r="CL214" s="4">
        <f t="shared" si="1151"/>
        <v>0</v>
      </c>
      <c r="CM214" s="236">
        <f t="shared" si="1152"/>
        <v>26</v>
      </c>
      <c r="CN214" s="239">
        <f t="shared" si="1153"/>
        <v>3068</v>
      </c>
      <c r="CO214" s="4"/>
      <c r="CP214" s="4">
        <f t="shared" si="1154"/>
        <v>0</v>
      </c>
      <c r="CQ214" s="236">
        <f t="shared" si="1155"/>
        <v>20.75</v>
      </c>
      <c r="CR214" s="239">
        <f t="shared" si="1156"/>
        <v>2448.5</v>
      </c>
      <c r="CS214" s="4"/>
      <c r="CT214" s="4">
        <f t="shared" si="1157"/>
        <v>0</v>
      </c>
      <c r="CU214" s="236">
        <f t="shared" si="1158"/>
        <v>27.5</v>
      </c>
      <c r="CV214" s="239">
        <f t="shared" si="1159"/>
        <v>3245</v>
      </c>
      <c r="CW214" s="4"/>
      <c r="CX214" s="4"/>
      <c r="CY214" s="4"/>
      <c r="CZ214" s="4"/>
      <c r="DA214" s="4">
        <f t="shared" si="1104"/>
        <v>0</v>
      </c>
      <c r="DB214" s="4">
        <f t="shared" si="1105"/>
        <v>0</v>
      </c>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row>
    <row r="215" spans="1:196" s="5" customFormat="1">
      <c r="A215" s="60" t="s">
        <v>151</v>
      </c>
      <c r="B215" s="60" t="s">
        <v>152</v>
      </c>
      <c r="C215" s="60" t="s">
        <v>7</v>
      </c>
      <c r="D215" s="60">
        <v>118</v>
      </c>
      <c r="E215" s="6"/>
      <c r="F215" s="67">
        <f t="shared" si="1106"/>
        <v>0</v>
      </c>
      <c r="G215" s="6"/>
      <c r="H215" s="67">
        <f t="shared" si="1107"/>
        <v>0</v>
      </c>
      <c r="I215" s="6"/>
      <c r="J215" s="67">
        <f t="shared" ref="J215" si="1164">SUM(I215*$D215)</f>
        <v>0</v>
      </c>
      <c r="K215" s="6"/>
      <c r="L215" s="67">
        <f t="shared" si="1109"/>
        <v>0</v>
      </c>
      <c r="M215" s="6"/>
      <c r="N215" s="67">
        <f t="shared" si="1110"/>
        <v>0</v>
      </c>
      <c r="O215" s="6"/>
      <c r="P215" s="67">
        <f t="shared" si="1111"/>
        <v>0</v>
      </c>
      <c r="Q215" s="6"/>
      <c r="R215" s="67">
        <f t="shared" si="1112"/>
        <v>0</v>
      </c>
      <c r="S215" s="6"/>
      <c r="T215" s="67">
        <f t="shared" si="1113"/>
        <v>0</v>
      </c>
      <c r="U215" s="6"/>
      <c r="V215" s="67">
        <f t="shared" si="1114"/>
        <v>0</v>
      </c>
      <c r="W215" s="6"/>
      <c r="X215" s="67">
        <f t="shared" si="1115"/>
        <v>0</v>
      </c>
      <c r="Y215" s="6"/>
      <c r="Z215" s="67">
        <f t="shared" si="1116"/>
        <v>0</v>
      </c>
      <c r="AA215" s="6"/>
      <c r="AB215" s="67">
        <f t="shared" si="1117"/>
        <v>0</v>
      </c>
      <c r="AC215" s="62"/>
      <c r="AD215" s="67">
        <f t="shared" si="1118"/>
        <v>0</v>
      </c>
      <c r="AE215" s="62"/>
      <c r="AF215" s="67">
        <f t="shared" si="1119"/>
        <v>0</v>
      </c>
      <c r="AG215" s="62"/>
      <c r="AH215" s="67">
        <f t="shared" si="1120"/>
        <v>0</v>
      </c>
      <c r="AI215" s="62"/>
      <c r="AJ215" s="67">
        <f t="shared" si="1121"/>
        <v>0</v>
      </c>
      <c r="AK215" s="62"/>
      <c r="AL215" s="67">
        <f t="shared" si="1122"/>
        <v>0</v>
      </c>
      <c r="AM215" s="62"/>
      <c r="AN215" s="67">
        <f t="shared" si="1123"/>
        <v>0</v>
      </c>
      <c r="AO215" s="62"/>
      <c r="AP215" s="67">
        <f t="shared" si="1124"/>
        <v>0</v>
      </c>
      <c r="AQ215" s="62"/>
      <c r="AR215" s="67">
        <f t="shared" si="1125"/>
        <v>0</v>
      </c>
      <c r="AS215" s="62"/>
      <c r="AT215" s="67">
        <f t="shared" si="1126"/>
        <v>0</v>
      </c>
      <c r="AU215" s="62"/>
      <c r="AV215" s="67">
        <f t="shared" si="1127"/>
        <v>0</v>
      </c>
      <c r="AW215" s="62"/>
      <c r="AX215" s="67">
        <f t="shared" si="1128"/>
        <v>0</v>
      </c>
      <c r="AY215" s="62"/>
      <c r="AZ215" s="67">
        <f t="shared" si="1129"/>
        <v>0</v>
      </c>
      <c r="BA215" s="57"/>
      <c r="BB215" s="64">
        <f t="shared" si="1130"/>
        <v>0</v>
      </c>
      <c r="BC215" s="64">
        <f t="shared" si="1102"/>
        <v>0</v>
      </c>
      <c r="BD215" s="4"/>
      <c r="BE215" s="4"/>
      <c r="BF215" s="4"/>
      <c r="BG215" s="236">
        <f t="shared" si="1131"/>
        <v>0</v>
      </c>
      <c r="BH215" s="239">
        <f t="shared" si="1132"/>
        <v>0</v>
      </c>
      <c r="BI215" s="4"/>
      <c r="BJ215" s="4"/>
      <c r="BK215" s="236">
        <f t="shared" si="1133"/>
        <v>0</v>
      </c>
      <c r="BL215" s="239">
        <f t="shared" si="1134"/>
        <v>0</v>
      </c>
      <c r="BM215" s="4"/>
      <c r="BN215" s="4"/>
      <c r="BO215" s="240">
        <f t="shared" si="1135"/>
        <v>0</v>
      </c>
      <c r="BP215" s="240">
        <f t="shared" si="1136"/>
        <v>0</v>
      </c>
      <c r="BQ215" s="4"/>
      <c r="BR215" s="4">
        <f t="shared" si="1137"/>
        <v>0</v>
      </c>
      <c r="BS215" s="236">
        <f t="shared" si="1138"/>
        <v>0</v>
      </c>
      <c r="BT215" s="239">
        <f t="shared" si="1139"/>
        <v>0</v>
      </c>
      <c r="BU215" s="4"/>
      <c r="BV215" s="4">
        <f t="shared" si="1140"/>
        <v>0</v>
      </c>
      <c r="BW215" s="236">
        <f t="shared" si="1141"/>
        <v>0</v>
      </c>
      <c r="BX215" s="239">
        <f t="shared" si="1142"/>
        <v>0</v>
      </c>
      <c r="BY215" s="4"/>
      <c r="BZ215" s="4">
        <f t="shared" si="1143"/>
        <v>0</v>
      </c>
      <c r="CA215" s="236">
        <f t="shared" si="1144"/>
        <v>0</v>
      </c>
      <c r="CB215" s="239">
        <f t="shared" si="1145"/>
        <v>0</v>
      </c>
      <c r="CC215" s="4"/>
      <c r="CD215" s="4">
        <f t="shared" si="1146"/>
        <v>0</v>
      </c>
      <c r="CE215" s="236">
        <f t="shared" si="1103"/>
        <v>0</v>
      </c>
      <c r="CF215" s="239">
        <f t="shared" si="1147"/>
        <v>0</v>
      </c>
      <c r="CG215" s="4"/>
      <c r="CH215" s="4">
        <f t="shared" si="1148"/>
        <v>0</v>
      </c>
      <c r="CI215" s="236">
        <f t="shared" si="1149"/>
        <v>0</v>
      </c>
      <c r="CJ215" s="239">
        <f t="shared" si="1150"/>
        <v>0</v>
      </c>
      <c r="CK215" s="4"/>
      <c r="CL215" s="4">
        <f t="shared" si="1151"/>
        <v>0</v>
      </c>
      <c r="CM215" s="236">
        <f t="shared" si="1152"/>
        <v>0</v>
      </c>
      <c r="CN215" s="239">
        <f t="shared" si="1153"/>
        <v>0</v>
      </c>
      <c r="CO215" s="4"/>
      <c r="CP215" s="4">
        <f t="shared" si="1154"/>
        <v>0</v>
      </c>
      <c r="CQ215" s="236">
        <f t="shared" si="1155"/>
        <v>0</v>
      </c>
      <c r="CR215" s="239">
        <f t="shared" si="1156"/>
        <v>0</v>
      </c>
      <c r="CS215" s="4"/>
      <c r="CT215" s="4">
        <f t="shared" si="1157"/>
        <v>0</v>
      </c>
      <c r="CU215" s="236">
        <f t="shared" si="1158"/>
        <v>0</v>
      </c>
      <c r="CV215" s="239">
        <f t="shared" si="1159"/>
        <v>0</v>
      </c>
      <c r="CW215" s="4"/>
      <c r="CX215" s="4"/>
      <c r="CY215" s="4"/>
      <c r="CZ215" s="4"/>
      <c r="DA215" s="4">
        <f t="shared" si="1104"/>
        <v>0</v>
      </c>
      <c r="DB215" s="4">
        <f t="shared" si="1105"/>
        <v>0</v>
      </c>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row>
    <row r="216" spans="1:196" s="5" customFormat="1">
      <c r="A216" s="60" t="s">
        <v>242</v>
      </c>
      <c r="B216" s="60" t="s">
        <v>223</v>
      </c>
      <c r="C216" s="60" t="s">
        <v>7</v>
      </c>
      <c r="D216" s="60">
        <v>118</v>
      </c>
      <c r="E216" s="6"/>
      <c r="F216" s="67">
        <f t="shared" si="1106"/>
        <v>0</v>
      </c>
      <c r="G216" s="6"/>
      <c r="H216" s="67">
        <f t="shared" si="1107"/>
        <v>0</v>
      </c>
      <c r="I216" s="6"/>
      <c r="J216" s="67">
        <f t="shared" ref="J216" si="1165">SUM(I216*$D216)</f>
        <v>0</v>
      </c>
      <c r="K216" s="6"/>
      <c r="L216" s="67">
        <f t="shared" si="1109"/>
        <v>0</v>
      </c>
      <c r="M216" s="6"/>
      <c r="N216" s="67">
        <f t="shared" si="1110"/>
        <v>0</v>
      </c>
      <c r="O216" s="6"/>
      <c r="P216" s="67">
        <f t="shared" si="1111"/>
        <v>0</v>
      </c>
      <c r="Q216" s="6"/>
      <c r="R216" s="67">
        <f t="shared" si="1112"/>
        <v>0</v>
      </c>
      <c r="S216" s="6"/>
      <c r="T216" s="67">
        <f t="shared" si="1113"/>
        <v>0</v>
      </c>
      <c r="U216" s="6">
        <v>4.5</v>
      </c>
      <c r="V216" s="67">
        <f t="shared" si="1114"/>
        <v>531</v>
      </c>
      <c r="W216" s="6"/>
      <c r="X216" s="67">
        <f t="shared" si="1115"/>
        <v>0</v>
      </c>
      <c r="Y216" s="6"/>
      <c r="Z216" s="67">
        <f t="shared" si="1116"/>
        <v>0</v>
      </c>
      <c r="AA216" s="6"/>
      <c r="AB216" s="67">
        <f t="shared" si="1117"/>
        <v>0</v>
      </c>
      <c r="AC216" s="62"/>
      <c r="AD216" s="67">
        <f t="shared" si="1118"/>
        <v>0</v>
      </c>
      <c r="AE216" s="62"/>
      <c r="AF216" s="67">
        <f t="shared" si="1119"/>
        <v>0</v>
      </c>
      <c r="AG216" s="62"/>
      <c r="AH216" s="67">
        <f t="shared" si="1120"/>
        <v>0</v>
      </c>
      <c r="AI216" s="62"/>
      <c r="AJ216" s="67">
        <f t="shared" si="1121"/>
        <v>0</v>
      </c>
      <c r="AK216" s="62"/>
      <c r="AL216" s="67">
        <f t="shared" si="1122"/>
        <v>0</v>
      </c>
      <c r="AM216" s="62"/>
      <c r="AN216" s="67">
        <f t="shared" si="1123"/>
        <v>0</v>
      </c>
      <c r="AO216" s="62"/>
      <c r="AP216" s="67">
        <f t="shared" si="1124"/>
        <v>0</v>
      </c>
      <c r="AQ216" s="62"/>
      <c r="AR216" s="67">
        <f t="shared" si="1125"/>
        <v>0</v>
      </c>
      <c r="AS216" s="62"/>
      <c r="AT216" s="67">
        <f t="shared" si="1126"/>
        <v>0</v>
      </c>
      <c r="AU216" s="62"/>
      <c r="AV216" s="67">
        <f t="shared" si="1127"/>
        <v>0</v>
      </c>
      <c r="AW216" s="62"/>
      <c r="AX216" s="67">
        <f t="shared" si="1128"/>
        <v>0</v>
      </c>
      <c r="AY216" s="62"/>
      <c r="AZ216" s="67">
        <f t="shared" si="1129"/>
        <v>0</v>
      </c>
      <c r="BA216" s="57"/>
      <c r="BB216" s="64">
        <f t="shared" si="1130"/>
        <v>4.5</v>
      </c>
      <c r="BC216" s="64">
        <f t="shared" si="1102"/>
        <v>531</v>
      </c>
      <c r="BD216" s="4"/>
      <c r="BE216" s="4"/>
      <c r="BF216" s="4"/>
      <c r="BG216" s="236">
        <f t="shared" si="1131"/>
        <v>0</v>
      </c>
      <c r="BH216" s="239">
        <f t="shared" si="1132"/>
        <v>0</v>
      </c>
      <c r="BI216" s="4"/>
      <c r="BJ216" s="4"/>
      <c r="BK216" s="236">
        <f t="shared" si="1133"/>
        <v>0</v>
      </c>
      <c r="BL216" s="239">
        <f t="shared" si="1134"/>
        <v>0</v>
      </c>
      <c r="BM216" s="4"/>
      <c r="BN216" s="4"/>
      <c r="BO216" s="240">
        <f t="shared" si="1135"/>
        <v>0</v>
      </c>
      <c r="BP216" s="240">
        <f t="shared" si="1136"/>
        <v>0</v>
      </c>
      <c r="BQ216" s="4"/>
      <c r="BR216" s="4">
        <f t="shared" si="1137"/>
        <v>0</v>
      </c>
      <c r="BS216" s="236">
        <f t="shared" si="1138"/>
        <v>0</v>
      </c>
      <c r="BT216" s="239">
        <f t="shared" si="1139"/>
        <v>0</v>
      </c>
      <c r="BU216" s="4"/>
      <c r="BV216" s="4">
        <f t="shared" si="1140"/>
        <v>0</v>
      </c>
      <c r="BW216" s="236">
        <f t="shared" si="1141"/>
        <v>0</v>
      </c>
      <c r="BX216" s="239">
        <f t="shared" si="1142"/>
        <v>0</v>
      </c>
      <c r="BY216" s="4"/>
      <c r="BZ216" s="4">
        <f t="shared" si="1143"/>
        <v>0</v>
      </c>
      <c r="CA216" s="236">
        <f t="shared" si="1144"/>
        <v>0</v>
      </c>
      <c r="CB216" s="239">
        <f t="shared" si="1145"/>
        <v>0</v>
      </c>
      <c r="CC216" s="4"/>
      <c r="CD216" s="4">
        <f t="shared" si="1146"/>
        <v>0</v>
      </c>
      <c r="CE216" s="236">
        <f t="shared" si="1103"/>
        <v>0</v>
      </c>
      <c r="CF216" s="239">
        <f t="shared" si="1147"/>
        <v>0</v>
      </c>
      <c r="CG216" s="4"/>
      <c r="CH216" s="4">
        <f t="shared" si="1148"/>
        <v>0</v>
      </c>
      <c r="CI216" s="236">
        <f t="shared" si="1149"/>
        <v>0</v>
      </c>
      <c r="CJ216" s="239">
        <f t="shared" si="1150"/>
        <v>0</v>
      </c>
      <c r="CK216" s="4"/>
      <c r="CL216" s="4">
        <f t="shared" si="1151"/>
        <v>0</v>
      </c>
      <c r="CM216" s="236">
        <f t="shared" si="1152"/>
        <v>4.5</v>
      </c>
      <c r="CN216" s="239">
        <f t="shared" si="1153"/>
        <v>531</v>
      </c>
      <c r="CO216" s="4"/>
      <c r="CP216" s="4">
        <f t="shared" si="1154"/>
        <v>0</v>
      </c>
      <c r="CQ216" s="236">
        <f t="shared" si="1155"/>
        <v>0</v>
      </c>
      <c r="CR216" s="239">
        <f t="shared" si="1156"/>
        <v>0</v>
      </c>
      <c r="CS216" s="4"/>
      <c r="CT216" s="4">
        <f t="shared" si="1157"/>
        <v>0</v>
      </c>
      <c r="CU216" s="236">
        <f t="shared" si="1158"/>
        <v>0</v>
      </c>
      <c r="CV216" s="239">
        <f t="shared" si="1159"/>
        <v>0</v>
      </c>
      <c r="CW216" s="4"/>
      <c r="CX216" s="4"/>
      <c r="CY216" s="4"/>
      <c r="CZ216" s="4"/>
      <c r="DA216" s="4">
        <f t="shared" si="1104"/>
        <v>0</v>
      </c>
      <c r="DB216" s="4">
        <f t="shared" si="1105"/>
        <v>0</v>
      </c>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row>
    <row r="217" spans="1:196" s="5" customFormat="1">
      <c r="A217" s="60"/>
      <c r="B217" s="60"/>
      <c r="C217" s="60" t="s">
        <v>7</v>
      </c>
      <c r="D217" s="60">
        <v>118</v>
      </c>
      <c r="E217" s="6"/>
      <c r="F217" s="67">
        <f t="shared" si="1106"/>
        <v>0</v>
      </c>
      <c r="G217" s="6"/>
      <c r="H217" s="67">
        <f t="shared" si="1107"/>
        <v>0</v>
      </c>
      <c r="I217" s="6"/>
      <c r="J217" s="67">
        <f t="shared" ref="J217" si="1166">SUM(I217*$D217)</f>
        <v>0</v>
      </c>
      <c r="K217" s="6"/>
      <c r="L217" s="67">
        <f t="shared" si="1109"/>
        <v>0</v>
      </c>
      <c r="M217" s="6"/>
      <c r="N217" s="67">
        <f t="shared" si="1110"/>
        <v>0</v>
      </c>
      <c r="O217" s="6"/>
      <c r="P217" s="67">
        <f t="shared" si="1111"/>
        <v>0</v>
      </c>
      <c r="Q217" s="6"/>
      <c r="R217" s="67">
        <f t="shared" si="1112"/>
        <v>0</v>
      </c>
      <c r="S217" s="6"/>
      <c r="T217" s="67">
        <f t="shared" si="1113"/>
        <v>0</v>
      </c>
      <c r="U217" s="6"/>
      <c r="V217" s="67">
        <f t="shared" si="1114"/>
        <v>0</v>
      </c>
      <c r="W217" s="6"/>
      <c r="X217" s="67">
        <f t="shared" si="1115"/>
        <v>0</v>
      </c>
      <c r="Y217" s="6"/>
      <c r="Z217" s="67">
        <f t="shared" si="1116"/>
        <v>0</v>
      </c>
      <c r="AA217" s="6"/>
      <c r="AB217" s="67">
        <f t="shared" si="1117"/>
        <v>0</v>
      </c>
      <c r="AC217" s="62"/>
      <c r="AD217" s="67">
        <f t="shared" si="1118"/>
        <v>0</v>
      </c>
      <c r="AE217" s="62"/>
      <c r="AF217" s="67">
        <f t="shared" si="1119"/>
        <v>0</v>
      </c>
      <c r="AG217" s="62"/>
      <c r="AH217" s="67">
        <f t="shared" si="1120"/>
        <v>0</v>
      </c>
      <c r="AI217" s="62"/>
      <c r="AJ217" s="67">
        <f t="shared" si="1121"/>
        <v>0</v>
      </c>
      <c r="AK217" s="62"/>
      <c r="AL217" s="67">
        <f t="shared" si="1122"/>
        <v>0</v>
      </c>
      <c r="AM217" s="62"/>
      <c r="AN217" s="67">
        <f t="shared" si="1123"/>
        <v>0</v>
      </c>
      <c r="AO217" s="62"/>
      <c r="AP217" s="67">
        <f t="shared" si="1124"/>
        <v>0</v>
      </c>
      <c r="AQ217" s="62"/>
      <c r="AR217" s="67">
        <f t="shared" si="1125"/>
        <v>0</v>
      </c>
      <c r="AS217" s="62"/>
      <c r="AT217" s="67">
        <f t="shared" si="1126"/>
        <v>0</v>
      </c>
      <c r="AU217" s="62"/>
      <c r="AV217" s="67">
        <f t="shared" si="1127"/>
        <v>0</v>
      </c>
      <c r="AW217" s="62"/>
      <c r="AX217" s="67">
        <f t="shared" si="1128"/>
        <v>0</v>
      </c>
      <c r="AY217" s="62"/>
      <c r="AZ217" s="67">
        <f t="shared" si="1129"/>
        <v>0</v>
      </c>
      <c r="BA217" s="57"/>
      <c r="BB217" s="64">
        <f t="shared" si="1130"/>
        <v>0</v>
      </c>
      <c r="BC217" s="64">
        <f t="shared" si="1102"/>
        <v>0</v>
      </c>
      <c r="BD217" s="4"/>
      <c r="BE217" s="4"/>
      <c r="BF217" s="4"/>
      <c r="BG217" s="236">
        <f t="shared" si="1131"/>
        <v>0</v>
      </c>
      <c r="BH217" s="239">
        <f t="shared" si="1132"/>
        <v>0</v>
      </c>
      <c r="BI217" s="4"/>
      <c r="BJ217" s="4"/>
      <c r="BK217" s="236">
        <f t="shared" si="1133"/>
        <v>0</v>
      </c>
      <c r="BL217" s="239">
        <f t="shared" si="1134"/>
        <v>0</v>
      </c>
      <c r="BM217" s="4"/>
      <c r="BN217" s="4"/>
      <c r="BO217" s="240">
        <f t="shared" si="1135"/>
        <v>0</v>
      </c>
      <c r="BP217" s="240">
        <f t="shared" si="1136"/>
        <v>0</v>
      </c>
      <c r="BQ217" s="4"/>
      <c r="BR217" s="4">
        <f t="shared" si="1137"/>
        <v>0</v>
      </c>
      <c r="BS217" s="236">
        <f t="shared" si="1138"/>
        <v>0</v>
      </c>
      <c r="BT217" s="239">
        <f t="shared" si="1139"/>
        <v>0</v>
      </c>
      <c r="BU217" s="4"/>
      <c r="BV217" s="4">
        <f t="shared" si="1140"/>
        <v>0</v>
      </c>
      <c r="BW217" s="236">
        <f t="shared" si="1141"/>
        <v>0</v>
      </c>
      <c r="BX217" s="239">
        <f t="shared" si="1142"/>
        <v>0</v>
      </c>
      <c r="BY217" s="4"/>
      <c r="BZ217" s="4">
        <f t="shared" si="1143"/>
        <v>0</v>
      </c>
      <c r="CA217" s="236">
        <f t="shared" si="1144"/>
        <v>0</v>
      </c>
      <c r="CB217" s="239">
        <f t="shared" si="1145"/>
        <v>0</v>
      </c>
      <c r="CC217" s="4"/>
      <c r="CD217" s="4">
        <f t="shared" si="1146"/>
        <v>0</v>
      </c>
      <c r="CE217" s="236">
        <f t="shared" si="1103"/>
        <v>0</v>
      </c>
      <c r="CF217" s="239">
        <f t="shared" si="1147"/>
        <v>0</v>
      </c>
      <c r="CG217" s="4"/>
      <c r="CH217" s="4">
        <f t="shared" si="1148"/>
        <v>0</v>
      </c>
      <c r="CI217" s="236">
        <f t="shared" si="1149"/>
        <v>0</v>
      </c>
      <c r="CJ217" s="239">
        <f t="shared" si="1150"/>
        <v>0</v>
      </c>
      <c r="CK217" s="4"/>
      <c r="CL217" s="4">
        <f t="shared" si="1151"/>
        <v>0</v>
      </c>
      <c r="CM217" s="236">
        <f t="shared" si="1152"/>
        <v>0</v>
      </c>
      <c r="CN217" s="239">
        <f t="shared" si="1153"/>
        <v>0</v>
      </c>
      <c r="CO217" s="4"/>
      <c r="CP217" s="4">
        <f t="shared" si="1154"/>
        <v>0</v>
      </c>
      <c r="CQ217" s="236">
        <f t="shared" si="1155"/>
        <v>0</v>
      </c>
      <c r="CR217" s="239">
        <f t="shared" si="1156"/>
        <v>0</v>
      </c>
      <c r="CS217" s="4"/>
      <c r="CT217" s="4">
        <f t="shared" si="1157"/>
        <v>0</v>
      </c>
      <c r="CU217" s="236">
        <f t="shared" si="1158"/>
        <v>0</v>
      </c>
      <c r="CV217" s="239">
        <f t="shared" si="1159"/>
        <v>0</v>
      </c>
      <c r="CW217" s="4"/>
      <c r="CX217" s="4"/>
      <c r="CY217" s="4"/>
      <c r="CZ217" s="4"/>
      <c r="DA217" s="4">
        <f t="shared" si="1104"/>
        <v>0</v>
      </c>
      <c r="DB217" s="4">
        <f t="shared" si="1105"/>
        <v>0</v>
      </c>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row>
    <row r="218" spans="1:196" s="5" customFormat="1">
      <c r="A218" s="60" t="s">
        <v>114</v>
      </c>
      <c r="B218" s="60" t="s">
        <v>115</v>
      </c>
      <c r="C218" s="60" t="s">
        <v>3</v>
      </c>
      <c r="D218" s="60">
        <v>100</v>
      </c>
      <c r="E218" s="6"/>
      <c r="F218" s="67">
        <f t="shared" si="1106"/>
        <v>0</v>
      </c>
      <c r="G218" s="6"/>
      <c r="H218" s="67">
        <f t="shared" si="1107"/>
        <v>0</v>
      </c>
      <c r="I218" s="6"/>
      <c r="J218" s="67">
        <f t="shared" ref="J218" si="1167">SUM(I218*$D218)</f>
        <v>0</v>
      </c>
      <c r="K218" s="6"/>
      <c r="L218" s="67">
        <f t="shared" si="1109"/>
        <v>0</v>
      </c>
      <c r="M218" s="6"/>
      <c r="N218" s="67">
        <f t="shared" si="1110"/>
        <v>0</v>
      </c>
      <c r="O218" s="6"/>
      <c r="P218" s="67">
        <f t="shared" si="1111"/>
        <v>0</v>
      </c>
      <c r="Q218" s="6"/>
      <c r="R218" s="67">
        <f t="shared" si="1112"/>
        <v>0</v>
      </c>
      <c r="S218" s="6"/>
      <c r="T218" s="67">
        <f t="shared" si="1113"/>
        <v>0</v>
      </c>
      <c r="U218" s="6"/>
      <c r="V218" s="67">
        <f t="shared" si="1114"/>
        <v>0</v>
      </c>
      <c r="W218" s="6"/>
      <c r="X218" s="67">
        <f t="shared" si="1115"/>
        <v>0</v>
      </c>
      <c r="Y218" s="6"/>
      <c r="Z218" s="67">
        <f t="shared" si="1116"/>
        <v>0</v>
      </c>
      <c r="AA218" s="6"/>
      <c r="AB218" s="67">
        <f t="shared" si="1117"/>
        <v>0</v>
      </c>
      <c r="AC218" s="62"/>
      <c r="AD218" s="67">
        <f t="shared" si="1118"/>
        <v>0</v>
      </c>
      <c r="AE218" s="62"/>
      <c r="AF218" s="67">
        <f t="shared" si="1119"/>
        <v>0</v>
      </c>
      <c r="AG218" s="62"/>
      <c r="AH218" s="67">
        <f t="shared" si="1120"/>
        <v>0</v>
      </c>
      <c r="AI218" s="62"/>
      <c r="AJ218" s="67">
        <f t="shared" si="1121"/>
        <v>0</v>
      </c>
      <c r="AK218" s="62"/>
      <c r="AL218" s="67">
        <f t="shared" si="1122"/>
        <v>0</v>
      </c>
      <c r="AM218" s="62"/>
      <c r="AN218" s="67">
        <f t="shared" si="1123"/>
        <v>0</v>
      </c>
      <c r="AO218" s="62"/>
      <c r="AP218" s="67">
        <f t="shared" si="1124"/>
        <v>0</v>
      </c>
      <c r="AQ218" s="62"/>
      <c r="AR218" s="67">
        <f t="shared" si="1125"/>
        <v>0</v>
      </c>
      <c r="AS218" s="62"/>
      <c r="AT218" s="67">
        <f t="shared" si="1126"/>
        <v>0</v>
      </c>
      <c r="AU218" s="62"/>
      <c r="AV218" s="67">
        <f t="shared" si="1127"/>
        <v>0</v>
      </c>
      <c r="AW218" s="62"/>
      <c r="AX218" s="67">
        <f t="shared" si="1128"/>
        <v>0</v>
      </c>
      <c r="AY218" s="62"/>
      <c r="AZ218" s="67">
        <f t="shared" si="1129"/>
        <v>0</v>
      </c>
      <c r="BA218" s="57"/>
      <c r="BB218" s="64">
        <f t="shared" si="1130"/>
        <v>0</v>
      </c>
      <c r="BC218" s="64">
        <f t="shared" si="1102"/>
        <v>0</v>
      </c>
      <c r="BD218" s="4"/>
      <c r="BE218" s="4">
        <v>1</v>
      </c>
      <c r="BF218" s="4">
        <f>SUM(BE218*D218)</f>
        <v>100</v>
      </c>
      <c r="BG218" s="236">
        <f t="shared" si="1131"/>
        <v>1</v>
      </c>
      <c r="BH218" s="239">
        <f t="shared" si="1132"/>
        <v>100</v>
      </c>
      <c r="BI218" s="4"/>
      <c r="BJ218" s="4"/>
      <c r="BK218" s="236">
        <f t="shared" si="1133"/>
        <v>0</v>
      </c>
      <c r="BL218" s="239">
        <f t="shared" si="1134"/>
        <v>0</v>
      </c>
      <c r="BM218" s="4"/>
      <c r="BN218" s="4"/>
      <c r="BO218" s="240">
        <f t="shared" si="1135"/>
        <v>0</v>
      </c>
      <c r="BP218" s="240">
        <f t="shared" si="1136"/>
        <v>0</v>
      </c>
      <c r="BQ218" s="4"/>
      <c r="BR218" s="4">
        <f t="shared" si="1137"/>
        <v>0</v>
      </c>
      <c r="BS218" s="236">
        <f t="shared" si="1138"/>
        <v>0</v>
      </c>
      <c r="BT218" s="239">
        <f t="shared" si="1139"/>
        <v>0</v>
      </c>
      <c r="BU218" s="4"/>
      <c r="BV218" s="4">
        <f t="shared" si="1140"/>
        <v>0</v>
      </c>
      <c r="BW218" s="236">
        <f t="shared" si="1141"/>
        <v>0</v>
      </c>
      <c r="BX218" s="239">
        <f t="shared" si="1142"/>
        <v>0</v>
      </c>
      <c r="BY218" s="4"/>
      <c r="BZ218" s="4">
        <f t="shared" si="1143"/>
        <v>0</v>
      </c>
      <c r="CA218" s="236">
        <f t="shared" si="1144"/>
        <v>0</v>
      </c>
      <c r="CB218" s="239">
        <f t="shared" si="1145"/>
        <v>0</v>
      </c>
      <c r="CC218" s="4"/>
      <c r="CD218" s="4">
        <f t="shared" si="1146"/>
        <v>0</v>
      </c>
      <c r="CE218" s="236">
        <f t="shared" si="1103"/>
        <v>0</v>
      </c>
      <c r="CF218" s="239">
        <f t="shared" si="1147"/>
        <v>0</v>
      </c>
      <c r="CG218" s="4">
        <v>0.25</v>
      </c>
      <c r="CH218" s="4">
        <f t="shared" si="1148"/>
        <v>25</v>
      </c>
      <c r="CI218" s="236">
        <f t="shared" si="1149"/>
        <v>0.25</v>
      </c>
      <c r="CJ218" s="239">
        <f t="shared" si="1150"/>
        <v>25</v>
      </c>
      <c r="CK218" s="4"/>
      <c r="CL218" s="4">
        <f t="shared" si="1151"/>
        <v>0</v>
      </c>
      <c r="CM218" s="236">
        <f t="shared" si="1152"/>
        <v>0</v>
      </c>
      <c r="CN218" s="239">
        <f t="shared" si="1153"/>
        <v>0</v>
      </c>
      <c r="CO218" s="4"/>
      <c r="CP218" s="4">
        <f t="shared" si="1154"/>
        <v>0</v>
      </c>
      <c r="CQ218" s="236">
        <f t="shared" si="1155"/>
        <v>0</v>
      </c>
      <c r="CR218" s="239">
        <f t="shared" si="1156"/>
        <v>0</v>
      </c>
      <c r="CS218" s="4"/>
      <c r="CT218" s="4">
        <f t="shared" si="1157"/>
        <v>0</v>
      </c>
      <c r="CU218" s="236">
        <f t="shared" si="1158"/>
        <v>0</v>
      </c>
      <c r="CV218" s="239">
        <f t="shared" si="1159"/>
        <v>0</v>
      </c>
      <c r="CW218" s="4"/>
      <c r="CX218" s="4"/>
      <c r="CY218" s="4"/>
      <c r="CZ218" s="4"/>
      <c r="DA218" s="4">
        <f t="shared" si="1104"/>
        <v>1.25</v>
      </c>
      <c r="DB218" s="4">
        <f t="shared" si="1105"/>
        <v>125</v>
      </c>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row>
    <row r="219" spans="1:196" s="5" customFormat="1">
      <c r="A219" s="60" t="s">
        <v>131</v>
      </c>
      <c r="B219" s="60" t="s">
        <v>132</v>
      </c>
      <c r="C219" s="60" t="s">
        <v>3</v>
      </c>
      <c r="D219" s="60">
        <v>100</v>
      </c>
      <c r="E219" s="6"/>
      <c r="F219" s="67">
        <f t="shared" ref="F219" si="1168">SUM(E219*$D219)</f>
        <v>0</v>
      </c>
      <c r="G219" s="6"/>
      <c r="H219" s="67">
        <f t="shared" ref="H219" si="1169">SUM(G219*$D219)</f>
        <v>0</v>
      </c>
      <c r="I219" s="6">
        <v>1.75</v>
      </c>
      <c r="J219" s="67">
        <f t="shared" ref="J219" si="1170">SUM(I219*$D219)</f>
        <v>175</v>
      </c>
      <c r="K219" s="6"/>
      <c r="L219" s="67">
        <f t="shared" ref="L219" si="1171">SUM(K219*$D219)</f>
        <v>0</v>
      </c>
      <c r="M219" s="6"/>
      <c r="N219" s="67">
        <f t="shared" ref="N219" si="1172">SUM(M219*$D219)</f>
        <v>0</v>
      </c>
      <c r="O219" s="6"/>
      <c r="P219" s="67">
        <f t="shared" ref="P219" si="1173">SUM(O219*$D219)</f>
        <v>0</v>
      </c>
      <c r="Q219" s="6">
        <v>34</v>
      </c>
      <c r="R219" s="67">
        <f t="shared" ref="R219" si="1174">SUM(Q219*$D219)</f>
        <v>3400</v>
      </c>
      <c r="S219" s="6">
        <v>8.25</v>
      </c>
      <c r="T219" s="67">
        <f t="shared" ref="T219" si="1175">SUM(S219*$D219)</f>
        <v>825</v>
      </c>
      <c r="U219" s="6">
        <v>32.5</v>
      </c>
      <c r="V219" s="67">
        <f t="shared" ref="V219" si="1176">SUM(U219*$D219)</f>
        <v>3250</v>
      </c>
      <c r="W219" s="6">
        <v>10</v>
      </c>
      <c r="X219" s="67">
        <f t="shared" ref="X219" si="1177">SUM(W219*$D219)</f>
        <v>1000</v>
      </c>
      <c r="Y219" s="6">
        <v>6.5</v>
      </c>
      <c r="Z219" s="67">
        <f t="shared" ref="Z219" si="1178">SUM(Y219*$D219)</f>
        <v>650</v>
      </c>
      <c r="AA219" s="6"/>
      <c r="AB219" s="67">
        <f t="shared" ref="AB219" si="1179">SUM(AA219*$D219)</f>
        <v>0</v>
      </c>
      <c r="AC219" s="62"/>
      <c r="AD219" s="67">
        <f t="shared" ref="AD219" si="1180">SUM(AC219*$D219)</f>
        <v>0</v>
      </c>
      <c r="AE219" s="62"/>
      <c r="AF219" s="67">
        <f t="shared" ref="AF219" si="1181">SUM(AE219*$D219)</f>
        <v>0</v>
      </c>
      <c r="AG219" s="62"/>
      <c r="AH219" s="67">
        <f t="shared" ref="AH219" si="1182">SUM(AG219*$D219)</f>
        <v>0</v>
      </c>
      <c r="AI219" s="62"/>
      <c r="AJ219" s="67">
        <f t="shared" ref="AJ219" si="1183">SUM(AI219*$D219)</f>
        <v>0</v>
      </c>
      <c r="AK219" s="62"/>
      <c r="AL219" s="67">
        <f t="shared" ref="AL219" si="1184">SUM(AK219*$D219)</f>
        <v>0</v>
      </c>
      <c r="AM219" s="62"/>
      <c r="AN219" s="67">
        <f t="shared" ref="AN219" si="1185">SUM(AM219*$D219)</f>
        <v>0</v>
      </c>
      <c r="AO219" s="62"/>
      <c r="AP219" s="67">
        <f t="shared" ref="AP219" si="1186">SUM(AO219*$D219)</f>
        <v>0</v>
      </c>
      <c r="AQ219" s="62"/>
      <c r="AR219" s="67">
        <f t="shared" ref="AR219" si="1187">SUM(AQ219*$D219)</f>
        <v>0</v>
      </c>
      <c r="AS219" s="62"/>
      <c r="AT219" s="67">
        <f t="shared" ref="AT219" si="1188">SUM(AS219*$D219)</f>
        <v>0</v>
      </c>
      <c r="AU219" s="62"/>
      <c r="AV219" s="67">
        <f t="shared" ref="AV219" si="1189">SUM(AU219*$D219)</f>
        <v>0</v>
      </c>
      <c r="AW219" s="62"/>
      <c r="AX219" s="67">
        <f t="shared" ref="AX219" si="1190">SUM(AW219*$D219)</f>
        <v>0</v>
      </c>
      <c r="AY219" s="62"/>
      <c r="AZ219" s="67">
        <f t="shared" ref="AZ219" si="1191">SUM(AY219*$D219)</f>
        <v>0</v>
      </c>
      <c r="BA219" s="57"/>
      <c r="BB219" s="64">
        <f t="shared" ref="BB219" si="1192">SUM(E219+G219+I219+K219+M219+O219+Q219+S219+U219+W219+Y219+AA219+AC219+AE219+AG219+AI219+AK219+AM219+AO219+AQ219+AS219+AU219+AW219+AY219)</f>
        <v>93</v>
      </c>
      <c r="BC219" s="64">
        <f t="shared" ref="BC219" si="1193">ROUND(BB219*D219*2,1)/2</f>
        <v>9300</v>
      </c>
      <c r="BD219" s="4"/>
      <c r="BE219" s="4"/>
      <c r="BF219" s="4"/>
      <c r="BG219" s="236">
        <f t="shared" si="1131"/>
        <v>0</v>
      </c>
      <c r="BH219" s="239">
        <f t="shared" si="1132"/>
        <v>0</v>
      </c>
      <c r="BI219" s="4"/>
      <c r="BJ219" s="4"/>
      <c r="BK219" s="236">
        <f t="shared" si="1133"/>
        <v>0</v>
      </c>
      <c r="BL219" s="239">
        <f t="shared" si="1134"/>
        <v>0</v>
      </c>
      <c r="BM219" s="4"/>
      <c r="BN219" s="4"/>
      <c r="BO219" s="240">
        <f t="shared" si="1135"/>
        <v>1.75</v>
      </c>
      <c r="BP219" s="240">
        <f t="shared" si="1136"/>
        <v>175</v>
      </c>
      <c r="BQ219" s="4"/>
      <c r="BR219" s="4">
        <f t="shared" si="1137"/>
        <v>0</v>
      </c>
      <c r="BS219" s="236">
        <f t="shared" si="1138"/>
        <v>0</v>
      </c>
      <c r="BT219" s="239">
        <f t="shared" si="1139"/>
        <v>0</v>
      </c>
      <c r="BU219" s="4"/>
      <c r="BV219" s="4">
        <f t="shared" si="1140"/>
        <v>0</v>
      </c>
      <c r="BW219" s="236">
        <f t="shared" si="1141"/>
        <v>0</v>
      </c>
      <c r="BX219" s="239">
        <f t="shared" si="1142"/>
        <v>0</v>
      </c>
      <c r="BY219" s="4"/>
      <c r="BZ219" s="4">
        <f t="shared" si="1143"/>
        <v>0</v>
      </c>
      <c r="CA219" s="236">
        <f t="shared" si="1144"/>
        <v>0</v>
      </c>
      <c r="CB219" s="239">
        <f t="shared" si="1145"/>
        <v>0</v>
      </c>
      <c r="CC219" s="4"/>
      <c r="CD219" s="4">
        <f t="shared" si="1146"/>
        <v>0</v>
      </c>
      <c r="CE219" s="236">
        <f t="shared" si="1103"/>
        <v>34</v>
      </c>
      <c r="CF219" s="239">
        <f t="shared" si="1147"/>
        <v>3400</v>
      </c>
      <c r="CG219" s="4"/>
      <c r="CH219" s="4">
        <f t="shared" si="1148"/>
        <v>0</v>
      </c>
      <c r="CI219" s="236">
        <f t="shared" si="1149"/>
        <v>8.25</v>
      </c>
      <c r="CJ219" s="239">
        <f t="shared" si="1150"/>
        <v>825</v>
      </c>
      <c r="CK219" s="4"/>
      <c r="CL219" s="4">
        <f t="shared" si="1151"/>
        <v>0</v>
      </c>
      <c r="CM219" s="236">
        <f t="shared" si="1152"/>
        <v>32.5</v>
      </c>
      <c r="CN219" s="239">
        <f t="shared" si="1153"/>
        <v>3250</v>
      </c>
      <c r="CO219" s="4"/>
      <c r="CP219" s="4">
        <f t="shared" si="1154"/>
        <v>0</v>
      </c>
      <c r="CQ219" s="236">
        <f t="shared" si="1155"/>
        <v>10</v>
      </c>
      <c r="CR219" s="239">
        <f t="shared" si="1156"/>
        <v>1000</v>
      </c>
      <c r="CS219" s="4"/>
      <c r="CT219" s="4">
        <f t="shared" si="1157"/>
        <v>0</v>
      </c>
      <c r="CU219" s="236">
        <f t="shared" si="1158"/>
        <v>6.5</v>
      </c>
      <c r="CV219" s="239">
        <f t="shared" si="1159"/>
        <v>650</v>
      </c>
      <c r="CW219" s="4"/>
      <c r="CX219" s="4"/>
      <c r="CY219" s="4"/>
      <c r="CZ219" s="4"/>
      <c r="DA219" s="4">
        <f t="shared" si="1104"/>
        <v>0</v>
      </c>
      <c r="DB219" s="4">
        <f t="shared" si="1105"/>
        <v>0</v>
      </c>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row>
    <row r="220" spans="1:196" s="5" customFormat="1">
      <c r="A220" s="60" t="s">
        <v>206</v>
      </c>
      <c r="B220" s="60" t="s">
        <v>130</v>
      </c>
      <c r="C220" s="60" t="s">
        <v>3</v>
      </c>
      <c r="D220" s="60">
        <v>100</v>
      </c>
      <c r="E220" s="6"/>
      <c r="F220" s="67">
        <f t="shared" si="1106"/>
        <v>0</v>
      </c>
      <c r="G220" s="6"/>
      <c r="H220" s="67">
        <f t="shared" si="1107"/>
        <v>0</v>
      </c>
      <c r="I220" s="6"/>
      <c r="J220" s="67">
        <f t="shared" ref="J220" si="1194">SUM(I220*$D220)</f>
        <v>0</v>
      </c>
      <c r="K220" s="6"/>
      <c r="L220" s="67">
        <f t="shared" si="1109"/>
        <v>0</v>
      </c>
      <c r="M220" s="6">
        <v>2</v>
      </c>
      <c r="N220" s="67">
        <f t="shared" si="1110"/>
        <v>200</v>
      </c>
      <c r="O220" s="6"/>
      <c r="P220" s="67">
        <f t="shared" si="1111"/>
        <v>0</v>
      </c>
      <c r="Q220" s="6"/>
      <c r="R220" s="67">
        <f t="shared" si="1112"/>
        <v>0</v>
      </c>
      <c r="S220" s="6"/>
      <c r="T220" s="67">
        <f t="shared" si="1113"/>
        <v>0</v>
      </c>
      <c r="U220" s="6"/>
      <c r="V220" s="67">
        <f t="shared" si="1114"/>
        <v>0</v>
      </c>
      <c r="W220" s="6"/>
      <c r="X220" s="67">
        <f t="shared" si="1115"/>
        <v>0</v>
      </c>
      <c r="Y220" s="6"/>
      <c r="Z220" s="67">
        <f t="shared" si="1116"/>
        <v>0</v>
      </c>
      <c r="AA220" s="6"/>
      <c r="AB220" s="67">
        <f t="shared" si="1117"/>
        <v>0</v>
      </c>
      <c r="AC220" s="62"/>
      <c r="AD220" s="67">
        <f t="shared" si="1118"/>
        <v>0</v>
      </c>
      <c r="AE220" s="62"/>
      <c r="AF220" s="67">
        <f t="shared" si="1119"/>
        <v>0</v>
      </c>
      <c r="AG220" s="62"/>
      <c r="AH220" s="67">
        <f t="shared" si="1120"/>
        <v>0</v>
      </c>
      <c r="AI220" s="62"/>
      <c r="AJ220" s="67">
        <f t="shared" si="1121"/>
        <v>0</v>
      </c>
      <c r="AK220" s="62"/>
      <c r="AL220" s="67">
        <f t="shared" si="1122"/>
        <v>0</v>
      </c>
      <c r="AM220" s="62"/>
      <c r="AN220" s="67">
        <f t="shared" si="1123"/>
        <v>0</v>
      </c>
      <c r="AO220" s="62"/>
      <c r="AP220" s="67">
        <f t="shared" si="1124"/>
        <v>0</v>
      </c>
      <c r="AQ220" s="62"/>
      <c r="AR220" s="67">
        <f t="shared" si="1125"/>
        <v>0</v>
      </c>
      <c r="AS220" s="62"/>
      <c r="AT220" s="67">
        <f t="shared" si="1126"/>
        <v>0</v>
      </c>
      <c r="AU220" s="62"/>
      <c r="AV220" s="67">
        <f t="shared" si="1127"/>
        <v>0</v>
      </c>
      <c r="AW220" s="62"/>
      <c r="AX220" s="67">
        <f t="shared" si="1128"/>
        <v>0</v>
      </c>
      <c r="AY220" s="62"/>
      <c r="AZ220" s="67">
        <f t="shared" si="1129"/>
        <v>0</v>
      </c>
      <c r="BA220" s="57"/>
      <c r="BB220" s="64">
        <f t="shared" si="1130"/>
        <v>2</v>
      </c>
      <c r="BC220" s="64">
        <f t="shared" si="1102"/>
        <v>200</v>
      </c>
      <c r="BD220" s="4"/>
      <c r="BE220" s="4"/>
      <c r="BF220" s="4"/>
      <c r="BG220" s="236">
        <f t="shared" si="1131"/>
        <v>0</v>
      </c>
      <c r="BH220" s="239">
        <f t="shared" si="1132"/>
        <v>0</v>
      </c>
      <c r="BI220" s="4"/>
      <c r="BJ220" s="4"/>
      <c r="BK220" s="236">
        <f t="shared" si="1133"/>
        <v>0</v>
      </c>
      <c r="BL220" s="239">
        <f t="shared" si="1134"/>
        <v>0</v>
      </c>
      <c r="BM220" s="4"/>
      <c r="BN220" s="4"/>
      <c r="BO220" s="240">
        <f t="shared" si="1135"/>
        <v>0</v>
      </c>
      <c r="BP220" s="240">
        <f t="shared" si="1136"/>
        <v>0</v>
      </c>
      <c r="BQ220" s="4"/>
      <c r="BR220" s="4">
        <f t="shared" si="1137"/>
        <v>0</v>
      </c>
      <c r="BS220" s="236">
        <f t="shared" si="1138"/>
        <v>0</v>
      </c>
      <c r="BT220" s="239">
        <f t="shared" si="1139"/>
        <v>0</v>
      </c>
      <c r="BU220" s="4"/>
      <c r="BV220" s="4">
        <f t="shared" si="1140"/>
        <v>0</v>
      </c>
      <c r="BW220" s="236">
        <f t="shared" si="1141"/>
        <v>2</v>
      </c>
      <c r="BX220" s="239">
        <f t="shared" si="1142"/>
        <v>200</v>
      </c>
      <c r="BY220" s="4"/>
      <c r="BZ220" s="4">
        <f t="shared" si="1143"/>
        <v>0</v>
      </c>
      <c r="CA220" s="236">
        <f t="shared" si="1144"/>
        <v>0</v>
      </c>
      <c r="CB220" s="239">
        <f t="shared" si="1145"/>
        <v>0</v>
      </c>
      <c r="CC220" s="4"/>
      <c r="CD220" s="4">
        <f t="shared" si="1146"/>
        <v>0</v>
      </c>
      <c r="CE220" s="236">
        <f t="shared" si="1103"/>
        <v>0</v>
      </c>
      <c r="CF220" s="239">
        <f t="shared" si="1147"/>
        <v>0</v>
      </c>
      <c r="CG220" s="4"/>
      <c r="CH220" s="4">
        <f t="shared" si="1148"/>
        <v>0</v>
      </c>
      <c r="CI220" s="236">
        <f t="shared" si="1149"/>
        <v>0</v>
      </c>
      <c r="CJ220" s="239">
        <f t="shared" si="1150"/>
        <v>0</v>
      </c>
      <c r="CK220" s="4"/>
      <c r="CL220" s="4">
        <f t="shared" si="1151"/>
        <v>0</v>
      </c>
      <c r="CM220" s="236">
        <f t="shared" si="1152"/>
        <v>0</v>
      </c>
      <c r="CN220" s="239">
        <f t="shared" si="1153"/>
        <v>0</v>
      </c>
      <c r="CO220" s="4"/>
      <c r="CP220" s="4">
        <f t="shared" si="1154"/>
        <v>0</v>
      </c>
      <c r="CQ220" s="236">
        <f t="shared" si="1155"/>
        <v>0</v>
      </c>
      <c r="CR220" s="239">
        <f t="shared" si="1156"/>
        <v>0</v>
      </c>
      <c r="CS220" s="4"/>
      <c r="CT220" s="4">
        <f t="shared" si="1157"/>
        <v>0</v>
      </c>
      <c r="CU220" s="236">
        <f t="shared" si="1158"/>
        <v>0</v>
      </c>
      <c r="CV220" s="239">
        <f t="shared" si="1159"/>
        <v>0</v>
      </c>
      <c r="CW220" s="4"/>
      <c r="CX220" s="4"/>
      <c r="CY220" s="4"/>
      <c r="CZ220" s="4"/>
      <c r="DA220" s="4">
        <f t="shared" si="1104"/>
        <v>0</v>
      </c>
      <c r="DB220" s="4">
        <f t="shared" si="1105"/>
        <v>0</v>
      </c>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row>
    <row r="221" spans="1:196" s="5" customFormat="1">
      <c r="A221" s="60" t="s">
        <v>140</v>
      </c>
      <c r="B221" s="60" t="s">
        <v>141</v>
      </c>
      <c r="C221" s="60" t="s">
        <v>3</v>
      </c>
      <c r="D221" s="60">
        <v>100</v>
      </c>
      <c r="E221" s="6"/>
      <c r="F221" s="67">
        <f t="shared" si="1106"/>
        <v>0</v>
      </c>
      <c r="G221" s="6"/>
      <c r="H221" s="67">
        <f t="shared" si="1107"/>
        <v>0</v>
      </c>
      <c r="I221" s="6"/>
      <c r="J221" s="67">
        <f t="shared" ref="J221" si="1195">SUM(I221*$D221)</f>
        <v>0</v>
      </c>
      <c r="K221" s="6"/>
      <c r="L221" s="67">
        <f t="shared" si="1109"/>
        <v>0</v>
      </c>
      <c r="M221" s="6"/>
      <c r="N221" s="67">
        <f t="shared" si="1110"/>
        <v>0</v>
      </c>
      <c r="O221" s="6"/>
      <c r="P221" s="67">
        <f t="shared" si="1111"/>
        <v>0</v>
      </c>
      <c r="Q221" s="6"/>
      <c r="R221" s="67">
        <f t="shared" si="1112"/>
        <v>0</v>
      </c>
      <c r="S221" s="6">
        <v>2.5</v>
      </c>
      <c r="T221" s="67">
        <f t="shared" si="1113"/>
        <v>250</v>
      </c>
      <c r="U221" s="6"/>
      <c r="V221" s="67">
        <f t="shared" si="1114"/>
        <v>0</v>
      </c>
      <c r="W221" s="6"/>
      <c r="X221" s="67">
        <f t="shared" si="1115"/>
        <v>0</v>
      </c>
      <c r="Y221" s="6"/>
      <c r="Z221" s="67">
        <f t="shared" si="1116"/>
        <v>0</v>
      </c>
      <c r="AA221" s="6"/>
      <c r="AB221" s="67">
        <f t="shared" si="1117"/>
        <v>0</v>
      </c>
      <c r="AC221" s="62"/>
      <c r="AD221" s="67">
        <f t="shared" si="1118"/>
        <v>0</v>
      </c>
      <c r="AE221" s="62"/>
      <c r="AF221" s="67">
        <f t="shared" si="1119"/>
        <v>0</v>
      </c>
      <c r="AG221" s="62"/>
      <c r="AH221" s="67">
        <f t="shared" si="1120"/>
        <v>0</v>
      </c>
      <c r="AI221" s="62"/>
      <c r="AJ221" s="67">
        <f t="shared" si="1121"/>
        <v>0</v>
      </c>
      <c r="AK221" s="62"/>
      <c r="AL221" s="67">
        <f t="shared" si="1122"/>
        <v>0</v>
      </c>
      <c r="AM221" s="62"/>
      <c r="AN221" s="67">
        <f t="shared" si="1123"/>
        <v>0</v>
      </c>
      <c r="AO221" s="62"/>
      <c r="AP221" s="67">
        <f t="shared" si="1124"/>
        <v>0</v>
      </c>
      <c r="AQ221" s="62"/>
      <c r="AR221" s="67">
        <f t="shared" si="1125"/>
        <v>0</v>
      </c>
      <c r="AS221" s="62"/>
      <c r="AT221" s="67">
        <f t="shared" si="1126"/>
        <v>0</v>
      </c>
      <c r="AU221" s="62"/>
      <c r="AV221" s="67">
        <f t="shared" si="1127"/>
        <v>0</v>
      </c>
      <c r="AW221" s="62"/>
      <c r="AX221" s="67">
        <f t="shared" si="1128"/>
        <v>0</v>
      </c>
      <c r="AY221" s="62"/>
      <c r="AZ221" s="67">
        <f t="shared" si="1129"/>
        <v>0</v>
      </c>
      <c r="BA221" s="57"/>
      <c r="BB221" s="64">
        <f t="shared" si="1130"/>
        <v>2.5</v>
      </c>
      <c r="BC221" s="64">
        <f t="shared" si="1102"/>
        <v>250</v>
      </c>
      <c r="BD221" s="4"/>
      <c r="BE221" s="4"/>
      <c r="BF221" s="4"/>
      <c r="BG221" s="236">
        <f t="shared" si="1131"/>
        <v>0</v>
      </c>
      <c r="BH221" s="239">
        <f t="shared" si="1132"/>
        <v>0</v>
      </c>
      <c r="BI221" s="4"/>
      <c r="BJ221" s="4"/>
      <c r="BK221" s="236">
        <f t="shared" si="1133"/>
        <v>0</v>
      </c>
      <c r="BL221" s="239">
        <f t="shared" si="1134"/>
        <v>0</v>
      </c>
      <c r="BM221" s="4"/>
      <c r="BN221" s="4"/>
      <c r="BO221" s="240">
        <f t="shared" si="1135"/>
        <v>0</v>
      </c>
      <c r="BP221" s="240">
        <f t="shared" si="1136"/>
        <v>0</v>
      </c>
      <c r="BQ221" s="4"/>
      <c r="BR221" s="4">
        <f t="shared" si="1137"/>
        <v>0</v>
      </c>
      <c r="BS221" s="236">
        <f t="shared" si="1138"/>
        <v>0</v>
      </c>
      <c r="BT221" s="239">
        <f t="shared" si="1139"/>
        <v>0</v>
      </c>
      <c r="BU221" s="4"/>
      <c r="BV221" s="4">
        <f t="shared" si="1140"/>
        <v>0</v>
      </c>
      <c r="BW221" s="236">
        <f t="shared" si="1141"/>
        <v>0</v>
      </c>
      <c r="BX221" s="239">
        <f t="shared" si="1142"/>
        <v>0</v>
      </c>
      <c r="BY221" s="4"/>
      <c r="BZ221" s="4">
        <f t="shared" si="1143"/>
        <v>0</v>
      </c>
      <c r="CA221" s="236">
        <f t="shared" si="1144"/>
        <v>0</v>
      </c>
      <c r="CB221" s="239">
        <f t="shared" si="1145"/>
        <v>0</v>
      </c>
      <c r="CC221" s="4"/>
      <c r="CD221" s="4">
        <f t="shared" si="1146"/>
        <v>0</v>
      </c>
      <c r="CE221" s="236">
        <f t="shared" si="1103"/>
        <v>0</v>
      </c>
      <c r="CF221" s="239">
        <f t="shared" si="1147"/>
        <v>0</v>
      </c>
      <c r="CG221" s="4"/>
      <c r="CH221" s="4">
        <f t="shared" si="1148"/>
        <v>0</v>
      </c>
      <c r="CI221" s="236">
        <f t="shared" si="1149"/>
        <v>2.5</v>
      </c>
      <c r="CJ221" s="239">
        <f t="shared" si="1150"/>
        <v>250</v>
      </c>
      <c r="CK221" s="4"/>
      <c r="CL221" s="4">
        <f t="shared" si="1151"/>
        <v>0</v>
      </c>
      <c r="CM221" s="236">
        <f t="shared" si="1152"/>
        <v>0</v>
      </c>
      <c r="CN221" s="239">
        <f t="shared" si="1153"/>
        <v>0</v>
      </c>
      <c r="CO221" s="4"/>
      <c r="CP221" s="4">
        <f t="shared" si="1154"/>
        <v>0</v>
      </c>
      <c r="CQ221" s="236">
        <f t="shared" si="1155"/>
        <v>0</v>
      </c>
      <c r="CR221" s="239">
        <f t="shared" si="1156"/>
        <v>0</v>
      </c>
      <c r="CS221" s="4"/>
      <c r="CT221" s="4">
        <f t="shared" si="1157"/>
        <v>0</v>
      </c>
      <c r="CU221" s="236">
        <f t="shared" si="1158"/>
        <v>0</v>
      </c>
      <c r="CV221" s="239">
        <f t="shared" si="1159"/>
        <v>0</v>
      </c>
      <c r="CW221" s="4"/>
      <c r="CX221" s="4"/>
      <c r="CY221" s="4"/>
      <c r="CZ221" s="4"/>
      <c r="DA221" s="4">
        <f t="shared" si="1104"/>
        <v>0</v>
      </c>
      <c r="DB221" s="4">
        <f t="shared" si="1105"/>
        <v>0</v>
      </c>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row>
    <row r="222" spans="1:196" s="5" customFormat="1">
      <c r="A222" s="60" t="s">
        <v>233</v>
      </c>
      <c r="B222" s="60" t="s">
        <v>234</v>
      </c>
      <c r="C222" s="60" t="s">
        <v>3</v>
      </c>
      <c r="D222" s="60">
        <v>100</v>
      </c>
      <c r="E222" s="6"/>
      <c r="F222" s="67">
        <f t="shared" si="1106"/>
        <v>0</v>
      </c>
      <c r="G222" s="6"/>
      <c r="H222" s="67">
        <f t="shared" si="1107"/>
        <v>0</v>
      </c>
      <c r="I222" s="6"/>
      <c r="J222" s="67">
        <f t="shared" ref="J222" si="1196">SUM(I222*$D222)</f>
        <v>0</v>
      </c>
      <c r="K222" s="6"/>
      <c r="L222" s="67">
        <f t="shared" si="1109"/>
        <v>0</v>
      </c>
      <c r="M222" s="6"/>
      <c r="N222" s="67">
        <f t="shared" si="1110"/>
        <v>0</v>
      </c>
      <c r="O222" s="6"/>
      <c r="P222" s="67">
        <f t="shared" si="1111"/>
        <v>0</v>
      </c>
      <c r="Q222" s="6"/>
      <c r="R222" s="67">
        <f t="shared" si="1112"/>
        <v>0</v>
      </c>
      <c r="S222" s="6">
        <v>1</v>
      </c>
      <c r="T222" s="67">
        <f t="shared" si="1113"/>
        <v>100</v>
      </c>
      <c r="U222" s="6"/>
      <c r="V222" s="67">
        <f t="shared" si="1114"/>
        <v>0</v>
      </c>
      <c r="W222" s="6"/>
      <c r="X222" s="67">
        <f t="shared" si="1115"/>
        <v>0</v>
      </c>
      <c r="Y222" s="6"/>
      <c r="Z222" s="67">
        <f t="shared" si="1116"/>
        <v>0</v>
      </c>
      <c r="AA222" s="6"/>
      <c r="AB222" s="67">
        <f t="shared" si="1117"/>
        <v>0</v>
      </c>
      <c r="AC222" s="62"/>
      <c r="AD222" s="67">
        <f t="shared" si="1118"/>
        <v>0</v>
      </c>
      <c r="AE222" s="62"/>
      <c r="AF222" s="67">
        <f t="shared" si="1119"/>
        <v>0</v>
      </c>
      <c r="AG222" s="62"/>
      <c r="AH222" s="67">
        <f t="shared" si="1120"/>
        <v>0</v>
      </c>
      <c r="AI222" s="62"/>
      <c r="AJ222" s="67">
        <f t="shared" si="1121"/>
        <v>0</v>
      </c>
      <c r="AK222" s="62"/>
      <c r="AL222" s="67">
        <f t="shared" si="1122"/>
        <v>0</v>
      </c>
      <c r="AM222" s="62"/>
      <c r="AN222" s="67">
        <f t="shared" si="1123"/>
        <v>0</v>
      </c>
      <c r="AO222" s="62"/>
      <c r="AP222" s="67">
        <f t="shared" si="1124"/>
        <v>0</v>
      </c>
      <c r="AQ222" s="62"/>
      <c r="AR222" s="67">
        <f t="shared" si="1125"/>
        <v>0</v>
      </c>
      <c r="AS222" s="62"/>
      <c r="AT222" s="67">
        <f t="shared" si="1126"/>
        <v>0</v>
      </c>
      <c r="AU222" s="62"/>
      <c r="AV222" s="67">
        <f t="shared" si="1127"/>
        <v>0</v>
      </c>
      <c r="AW222" s="62"/>
      <c r="AX222" s="67">
        <f t="shared" si="1128"/>
        <v>0</v>
      </c>
      <c r="AY222" s="62"/>
      <c r="AZ222" s="67">
        <f t="shared" si="1129"/>
        <v>0</v>
      </c>
      <c r="BA222" s="57"/>
      <c r="BB222" s="64">
        <f t="shared" si="1130"/>
        <v>1</v>
      </c>
      <c r="BC222" s="64">
        <f t="shared" si="1102"/>
        <v>100</v>
      </c>
      <c r="BD222" s="4"/>
      <c r="BE222" s="4"/>
      <c r="BF222" s="4"/>
      <c r="BG222" s="236">
        <f t="shared" si="1131"/>
        <v>0</v>
      </c>
      <c r="BH222" s="239">
        <f t="shared" si="1132"/>
        <v>0</v>
      </c>
      <c r="BI222" s="4"/>
      <c r="BJ222" s="4"/>
      <c r="BK222" s="236">
        <f t="shared" si="1133"/>
        <v>0</v>
      </c>
      <c r="BL222" s="239">
        <f t="shared" si="1134"/>
        <v>0</v>
      </c>
      <c r="BM222" s="4"/>
      <c r="BN222" s="4"/>
      <c r="BO222" s="240">
        <f t="shared" si="1135"/>
        <v>0</v>
      </c>
      <c r="BP222" s="240">
        <f t="shared" si="1136"/>
        <v>0</v>
      </c>
      <c r="BQ222" s="4"/>
      <c r="BR222" s="4">
        <f t="shared" si="1137"/>
        <v>0</v>
      </c>
      <c r="BS222" s="236">
        <f t="shared" si="1138"/>
        <v>0</v>
      </c>
      <c r="BT222" s="239">
        <f t="shared" si="1139"/>
        <v>0</v>
      </c>
      <c r="BU222" s="4"/>
      <c r="BV222" s="4">
        <f t="shared" si="1140"/>
        <v>0</v>
      </c>
      <c r="BW222" s="236">
        <f t="shared" si="1141"/>
        <v>0</v>
      </c>
      <c r="BX222" s="239">
        <f t="shared" si="1142"/>
        <v>0</v>
      </c>
      <c r="BY222" s="4"/>
      <c r="BZ222" s="4">
        <f t="shared" si="1143"/>
        <v>0</v>
      </c>
      <c r="CA222" s="236">
        <f t="shared" si="1144"/>
        <v>0</v>
      </c>
      <c r="CB222" s="239">
        <f t="shared" si="1145"/>
        <v>0</v>
      </c>
      <c r="CC222" s="4"/>
      <c r="CD222" s="4">
        <f t="shared" si="1146"/>
        <v>0</v>
      </c>
      <c r="CE222" s="236">
        <f t="shared" si="1103"/>
        <v>0</v>
      </c>
      <c r="CF222" s="239">
        <f t="shared" si="1147"/>
        <v>0</v>
      </c>
      <c r="CG222" s="4"/>
      <c r="CH222" s="4">
        <f t="shared" si="1148"/>
        <v>0</v>
      </c>
      <c r="CI222" s="236">
        <f t="shared" si="1149"/>
        <v>1</v>
      </c>
      <c r="CJ222" s="239">
        <f t="shared" si="1150"/>
        <v>100</v>
      </c>
      <c r="CK222" s="4"/>
      <c r="CL222" s="4">
        <f t="shared" si="1151"/>
        <v>0</v>
      </c>
      <c r="CM222" s="236">
        <f t="shared" si="1152"/>
        <v>0</v>
      </c>
      <c r="CN222" s="239">
        <f t="shared" si="1153"/>
        <v>0</v>
      </c>
      <c r="CO222" s="4"/>
      <c r="CP222" s="4">
        <f t="shared" si="1154"/>
        <v>0</v>
      </c>
      <c r="CQ222" s="236">
        <f t="shared" si="1155"/>
        <v>0</v>
      </c>
      <c r="CR222" s="239">
        <f t="shared" si="1156"/>
        <v>0</v>
      </c>
      <c r="CS222" s="4"/>
      <c r="CT222" s="4">
        <f t="shared" si="1157"/>
        <v>0</v>
      </c>
      <c r="CU222" s="236">
        <f t="shared" si="1158"/>
        <v>0</v>
      </c>
      <c r="CV222" s="239">
        <f t="shared" si="1159"/>
        <v>0</v>
      </c>
      <c r="CW222" s="4"/>
      <c r="CX222" s="4"/>
      <c r="CY222" s="4"/>
      <c r="CZ222" s="4"/>
      <c r="DA222" s="4">
        <f t="shared" si="1104"/>
        <v>0</v>
      </c>
      <c r="DB222" s="4">
        <f t="shared" si="1105"/>
        <v>0</v>
      </c>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row>
    <row r="223" spans="1:196" s="5" customFormat="1">
      <c r="A223" s="60"/>
      <c r="B223" s="60"/>
      <c r="C223" s="60" t="s">
        <v>3</v>
      </c>
      <c r="D223" s="60">
        <v>100</v>
      </c>
      <c r="E223" s="6"/>
      <c r="F223" s="67">
        <f>SUM(E223*$D223)</f>
        <v>0</v>
      </c>
      <c r="G223" s="6"/>
      <c r="H223" s="67">
        <f>SUM(G223*$D223)</f>
        <v>0</v>
      </c>
      <c r="I223" s="6"/>
      <c r="J223" s="67">
        <f>SUM(I223*$D223)</f>
        <v>0</v>
      </c>
      <c r="K223" s="6"/>
      <c r="L223" s="67">
        <f>SUM(K223*$D223)</f>
        <v>0</v>
      </c>
      <c r="M223" s="6"/>
      <c r="N223" s="67">
        <f>SUM(M223*$D223)</f>
        <v>0</v>
      </c>
      <c r="O223" s="6"/>
      <c r="P223" s="67">
        <f>SUM(O223*$D223)</f>
        <v>0</v>
      </c>
      <c r="Q223" s="6"/>
      <c r="R223" s="67">
        <f>SUM(Q223*$D223)</f>
        <v>0</v>
      </c>
      <c r="S223" s="6"/>
      <c r="T223" s="67">
        <f>SUM(S223*$D223)</f>
        <v>0</v>
      </c>
      <c r="U223" s="6"/>
      <c r="V223" s="67">
        <f>SUM(U223*$D223)</f>
        <v>0</v>
      </c>
      <c r="W223" s="6"/>
      <c r="X223" s="67">
        <f>SUM(W223*$D223)</f>
        <v>0</v>
      </c>
      <c r="Y223" s="6"/>
      <c r="Z223" s="67">
        <f>SUM(Y223*$D223)</f>
        <v>0</v>
      </c>
      <c r="AA223" s="6"/>
      <c r="AB223" s="67">
        <f>SUM(AA223*$D223)</f>
        <v>0</v>
      </c>
      <c r="AC223" s="62"/>
      <c r="AD223" s="67">
        <f>SUM(AC223*$D223)</f>
        <v>0</v>
      </c>
      <c r="AE223" s="62"/>
      <c r="AF223" s="67">
        <f>SUM(AE223*$D223)</f>
        <v>0</v>
      </c>
      <c r="AG223" s="62"/>
      <c r="AH223" s="67">
        <f>SUM(AG223*$D223)</f>
        <v>0</v>
      </c>
      <c r="AI223" s="62"/>
      <c r="AJ223" s="67">
        <f>SUM(AI223*$D223)</f>
        <v>0</v>
      </c>
      <c r="AK223" s="62"/>
      <c r="AL223" s="67">
        <f>SUM(AK223*$D223)</f>
        <v>0</v>
      </c>
      <c r="AM223" s="62"/>
      <c r="AN223" s="67">
        <f>SUM(AM223*$D223)</f>
        <v>0</v>
      </c>
      <c r="AO223" s="62"/>
      <c r="AP223" s="67">
        <f>SUM(AO223*$D223)</f>
        <v>0</v>
      </c>
      <c r="AQ223" s="62"/>
      <c r="AR223" s="67">
        <f>SUM(AQ223*$D223)</f>
        <v>0</v>
      </c>
      <c r="AS223" s="62"/>
      <c r="AT223" s="67">
        <f>SUM(AS223*$D223)</f>
        <v>0</v>
      </c>
      <c r="AU223" s="62"/>
      <c r="AV223" s="67">
        <f>SUM(AU223*$D223)</f>
        <v>0</v>
      </c>
      <c r="AW223" s="62"/>
      <c r="AX223" s="67">
        <f>SUM(AW223*$D223)</f>
        <v>0</v>
      </c>
      <c r="AY223" s="62"/>
      <c r="AZ223" s="67">
        <f>SUM(AY223*$D223)</f>
        <v>0</v>
      </c>
      <c r="BA223" s="57"/>
      <c r="BB223" s="64">
        <f t="shared" si="1130"/>
        <v>0</v>
      </c>
      <c r="BC223" s="64">
        <f t="shared" si="1102"/>
        <v>0</v>
      </c>
      <c r="BD223" s="4"/>
      <c r="BE223" s="4"/>
      <c r="BF223" s="4"/>
      <c r="BG223" s="236">
        <f t="shared" si="1131"/>
        <v>0</v>
      </c>
      <c r="BH223" s="239">
        <f t="shared" si="1132"/>
        <v>0</v>
      </c>
      <c r="BI223" s="4"/>
      <c r="BJ223" s="4"/>
      <c r="BK223" s="236">
        <f t="shared" si="1133"/>
        <v>0</v>
      </c>
      <c r="BL223" s="239">
        <f t="shared" si="1134"/>
        <v>0</v>
      </c>
      <c r="BM223" s="4"/>
      <c r="BN223" s="4"/>
      <c r="BO223" s="240">
        <f t="shared" si="1135"/>
        <v>0</v>
      </c>
      <c r="BP223" s="240">
        <f t="shared" si="1136"/>
        <v>0</v>
      </c>
      <c r="BQ223" s="4"/>
      <c r="BR223" s="4">
        <f t="shared" si="1137"/>
        <v>0</v>
      </c>
      <c r="BS223" s="236">
        <f t="shared" si="1138"/>
        <v>0</v>
      </c>
      <c r="BT223" s="239">
        <f t="shared" si="1139"/>
        <v>0</v>
      </c>
      <c r="BU223" s="4"/>
      <c r="BV223" s="4">
        <f t="shared" si="1140"/>
        <v>0</v>
      </c>
      <c r="BW223" s="236">
        <f t="shared" si="1141"/>
        <v>0</v>
      </c>
      <c r="BX223" s="239">
        <f t="shared" si="1142"/>
        <v>0</v>
      </c>
      <c r="BY223" s="4"/>
      <c r="BZ223" s="4">
        <f t="shared" si="1143"/>
        <v>0</v>
      </c>
      <c r="CA223" s="236">
        <f t="shared" si="1144"/>
        <v>0</v>
      </c>
      <c r="CB223" s="239">
        <f t="shared" si="1145"/>
        <v>0</v>
      </c>
      <c r="CC223" s="4"/>
      <c r="CD223" s="4">
        <f t="shared" si="1146"/>
        <v>0</v>
      </c>
      <c r="CE223" s="236">
        <f t="shared" si="1103"/>
        <v>0</v>
      </c>
      <c r="CF223" s="239">
        <f t="shared" si="1147"/>
        <v>0</v>
      </c>
      <c r="CG223" s="4"/>
      <c r="CH223" s="4">
        <f t="shared" si="1148"/>
        <v>0</v>
      </c>
      <c r="CI223" s="236">
        <f t="shared" si="1149"/>
        <v>0</v>
      </c>
      <c r="CJ223" s="239">
        <f t="shared" si="1150"/>
        <v>0</v>
      </c>
      <c r="CK223" s="4"/>
      <c r="CL223" s="4">
        <f t="shared" si="1151"/>
        <v>0</v>
      </c>
      <c r="CM223" s="236">
        <f t="shared" si="1152"/>
        <v>0</v>
      </c>
      <c r="CN223" s="239">
        <f t="shared" si="1153"/>
        <v>0</v>
      </c>
      <c r="CO223" s="4"/>
      <c r="CP223" s="4">
        <f t="shared" si="1154"/>
        <v>0</v>
      </c>
      <c r="CQ223" s="236">
        <f t="shared" si="1155"/>
        <v>0</v>
      </c>
      <c r="CR223" s="239">
        <f t="shared" si="1156"/>
        <v>0</v>
      </c>
      <c r="CS223" s="4"/>
      <c r="CT223" s="4">
        <f t="shared" si="1157"/>
        <v>0</v>
      </c>
      <c r="CU223" s="236">
        <f t="shared" si="1158"/>
        <v>0</v>
      </c>
      <c r="CV223" s="239">
        <f t="shared" si="1159"/>
        <v>0</v>
      </c>
      <c r="CW223" s="4"/>
      <c r="CX223" s="4"/>
      <c r="CY223" s="4"/>
      <c r="CZ223" s="4"/>
      <c r="DA223" s="4">
        <f t="shared" si="1104"/>
        <v>0</v>
      </c>
      <c r="DB223" s="4">
        <f t="shared" si="1105"/>
        <v>0</v>
      </c>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row>
    <row r="224" spans="1:196" s="5" customFormat="1">
      <c r="A224" s="60"/>
      <c r="B224" s="60"/>
      <c r="C224" s="60" t="s">
        <v>3</v>
      </c>
      <c r="D224" s="60">
        <v>100</v>
      </c>
      <c r="E224" s="6"/>
      <c r="F224" s="67">
        <f t="shared" si="1106"/>
        <v>0</v>
      </c>
      <c r="G224" s="6"/>
      <c r="H224" s="67">
        <f t="shared" ref="H224:H239" si="1197">SUM(G224*$D224)</f>
        <v>0</v>
      </c>
      <c r="I224" s="6"/>
      <c r="J224" s="67">
        <f t="shared" ref="J224" si="1198">SUM(I224*$D224)</f>
        <v>0</v>
      </c>
      <c r="K224" s="6"/>
      <c r="L224" s="67">
        <f t="shared" ref="L224:L239" si="1199">SUM(K224*$D224)</f>
        <v>0</v>
      </c>
      <c r="M224" s="6"/>
      <c r="N224" s="67">
        <f t="shared" ref="N224:N239" si="1200">SUM(M224*$D224)</f>
        <v>0</v>
      </c>
      <c r="O224" s="6"/>
      <c r="P224" s="67">
        <f t="shared" ref="P224:P239" si="1201">SUM(O224*$D224)</f>
        <v>0</v>
      </c>
      <c r="Q224" s="6"/>
      <c r="R224" s="67">
        <f t="shared" ref="R224:R239" si="1202">SUM(Q224*$D224)</f>
        <v>0</v>
      </c>
      <c r="S224" s="6"/>
      <c r="T224" s="67">
        <f t="shared" ref="T224:T239" si="1203">SUM(S224*$D224)</f>
        <v>0</v>
      </c>
      <c r="U224" s="6"/>
      <c r="V224" s="67">
        <f t="shared" ref="V224:V239" si="1204">SUM(U224*$D224)</f>
        <v>0</v>
      </c>
      <c r="W224" s="6"/>
      <c r="X224" s="67">
        <f t="shared" ref="X224:X239" si="1205">SUM(W224*$D224)</f>
        <v>0</v>
      </c>
      <c r="Y224" s="6"/>
      <c r="Z224" s="67">
        <f t="shared" ref="Z224:Z239" si="1206">SUM(Y224*$D224)</f>
        <v>0</v>
      </c>
      <c r="AA224" s="6"/>
      <c r="AB224" s="67">
        <f t="shared" ref="AB224:AB239" si="1207">SUM(AA224*$D224)</f>
        <v>0</v>
      </c>
      <c r="AC224" s="62"/>
      <c r="AD224" s="67">
        <f t="shared" ref="AD224:AD239" si="1208">SUM(AC224*$D224)</f>
        <v>0</v>
      </c>
      <c r="AE224" s="62"/>
      <c r="AF224" s="67">
        <f t="shared" ref="AF224:AF239" si="1209">SUM(AE224*$D224)</f>
        <v>0</v>
      </c>
      <c r="AG224" s="62"/>
      <c r="AH224" s="67">
        <f t="shared" ref="AH224:AH239" si="1210">SUM(AG224*$D224)</f>
        <v>0</v>
      </c>
      <c r="AI224" s="62"/>
      <c r="AJ224" s="67">
        <f t="shared" ref="AJ224:AJ239" si="1211">SUM(AI224*$D224)</f>
        <v>0</v>
      </c>
      <c r="AK224" s="62"/>
      <c r="AL224" s="67">
        <f t="shared" ref="AL224:AL239" si="1212">SUM(AK224*$D224)</f>
        <v>0</v>
      </c>
      <c r="AM224" s="62"/>
      <c r="AN224" s="67">
        <f t="shared" ref="AN224:AN239" si="1213">SUM(AM224*$D224)</f>
        <v>0</v>
      </c>
      <c r="AO224" s="62"/>
      <c r="AP224" s="67">
        <f t="shared" ref="AP224:AP239" si="1214">SUM(AO224*$D224)</f>
        <v>0</v>
      </c>
      <c r="AQ224" s="62"/>
      <c r="AR224" s="67">
        <f t="shared" ref="AR224:AR239" si="1215">SUM(AQ224*$D224)</f>
        <v>0</v>
      </c>
      <c r="AS224" s="62"/>
      <c r="AT224" s="67">
        <f t="shared" ref="AT224:AT239" si="1216">SUM(AS224*$D224)</f>
        <v>0</v>
      </c>
      <c r="AU224" s="62"/>
      <c r="AV224" s="67">
        <f t="shared" ref="AV224:AV239" si="1217">SUM(AU224*$D224)</f>
        <v>0</v>
      </c>
      <c r="AW224" s="62"/>
      <c r="AX224" s="67">
        <f t="shared" ref="AX224:AX239" si="1218">SUM(AW224*$D224)</f>
        <v>0</v>
      </c>
      <c r="AY224" s="62"/>
      <c r="AZ224" s="67">
        <f t="shared" ref="AZ224:AZ239" si="1219">SUM(AY224*$D224)</f>
        <v>0</v>
      </c>
      <c r="BA224" s="57"/>
      <c r="BB224" s="64">
        <f t="shared" si="1130"/>
        <v>0</v>
      </c>
      <c r="BC224" s="64">
        <f t="shared" si="1102"/>
        <v>0</v>
      </c>
      <c r="BD224" s="4"/>
      <c r="BE224" s="4"/>
      <c r="BF224" s="4"/>
      <c r="BG224" s="236">
        <f t="shared" si="1131"/>
        <v>0</v>
      </c>
      <c r="BH224" s="239">
        <f t="shared" si="1132"/>
        <v>0</v>
      </c>
      <c r="BI224" s="4"/>
      <c r="BJ224" s="4"/>
      <c r="BK224" s="236">
        <f t="shared" si="1133"/>
        <v>0</v>
      </c>
      <c r="BL224" s="239">
        <f t="shared" si="1134"/>
        <v>0</v>
      </c>
      <c r="BM224" s="4"/>
      <c r="BN224" s="4"/>
      <c r="BO224" s="240">
        <f t="shared" si="1135"/>
        <v>0</v>
      </c>
      <c r="BP224" s="240">
        <f t="shared" si="1136"/>
        <v>0</v>
      </c>
      <c r="BQ224" s="4"/>
      <c r="BR224" s="4">
        <f t="shared" si="1137"/>
        <v>0</v>
      </c>
      <c r="BS224" s="236">
        <f t="shared" si="1138"/>
        <v>0</v>
      </c>
      <c r="BT224" s="239">
        <f t="shared" si="1139"/>
        <v>0</v>
      </c>
      <c r="BU224" s="4"/>
      <c r="BV224" s="4">
        <f t="shared" si="1140"/>
        <v>0</v>
      </c>
      <c r="BW224" s="236">
        <f t="shared" si="1141"/>
        <v>0</v>
      </c>
      <c r="BX224" s="239">
        <f t="shared" si="1142"/>
        <v>0</v>
      </c>
      <c r="BY224" s="4"/>
      <c r="BZ224" s="4">
        <f t="shared" si="1143"/>
        <v>0</v>
      </c>
      <c r="CA224" s="236">
        <f t="shared" si="1144"/>
        <v>0</v>
      </c>
      <c r="CB224" s="239">
        <f t="shared" si="1145"/>
        <v>0</v>
      </c>
      <c r="CC224" s="4"/>
      <c r="CD224" s="4">
        <f t="shared" si="1146"/>
        <v>0</v>
      </c>
      <c r="CE224" s="236">
        <f t="shared" si="1103"/>
        <v>0</v>
      </c>
      <c r="CF224" s="239">
        <f t="shared" si="1147"/>
        <v>0</v>
      </c>
      <c r="CG224" s="4"/>
      <c r="CH224" s="4">
        <f t="shared" si="1148"/>
        <v>0</v>
      </c>
      <c r="CI224" s="236">
        <f t="shared" si="1149"/>
        <v>0</v>
      </c>
      <c r="CJ224" s="239">
        <f t="shared" si="1150"/>
        <v>0</v>
      </c>
      <c r="CK224" s="4"/>
      <c r="CL224" s="4">
        <f t="shared" si="1151"/>
        <v>0</v>
      </c>
      <c r="CM224" s="236">
        <f t="shared" si="1152"/>
        <v>0</v>
      </c>
      <c r="CN224" s="239">
        <f t="shared" si="1153"/>
        <v>0</v>
      </c>
      <c r="CO224" s="4"/>
      <c r="CP224" s="4">
        <f t="shared" si="1154"/>
        <v>0</v>
      </c>
      <c r="CQ224" s="236">
        <f t="shared" si="1155"/>
        <v>0</v>
      </c>
      <c r="CR224" s="239">
        <f t="shared" si="1156"/>
        <v>0</v>
      </c>
      <c r="CS224" s="4"/>
      <c r="CT224" s="4">
        <f t="shared" si="1157"/>
        <v>0</v>
      </c>
      <c r="CU224" s="236">
        <f t="shared" si="1158"/>
        <v>0</v>
      </c>
      <c r="CV224" s="239">
        <f t="shared" si="1159"/>
        <v>0</v>
      </c>
      <c r="CW224" s="4"/>
      <c r="CX224" s="4"/>
      <c r="CY224" s="4"/>
      <c r="CZ224" s="4"/>
      <c r="DA224" s="4">
        <f t="shared" si="1104"/>
        <v>0</v>
      </c>
      <c r="DB224" s="4">
        <f t="shared" si="1105"/>
        <v>0</v>
      </c>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row>
    <row r="225" spans="1:196" s="5" customFormat="1">
      <c r="A225" s="60"/>
      <c r="B225" s="60"/>
      <c r="C225" s="60" t="s">
        <v>3</v>
      </c>
      <c r="D225" s="60">
        <v>100</v>
      </c>
      <c r="E225" s="6"/>
      <c r="F225" s="67">
        <f t="shared" si="1106"/>
        <v>0</v>
      </c>
      <c r="G225" s="6"/>
      <c r="H225" s="67">
        <f t="shared" si="1197"/>
        <v>0</v>
      </c>
      <c r="I225" s="6"/>
      <c r="J225" s="67">
        <f t="shared" ref="J225" si="1220">SUM(I225*$D225)</f>
        <v>0</v>
      </c>
      <c r="K225" s="6"/>
      <c r="L225" s="67">
        <f t="shared" si="1199"/>
        <v>0</v>
      </c>
      <c r="M225" s="6"/>
      <c r="N225" s="67">
        <f t="shared" si="1200"/>
        <v>0</v>
      </c>
      <c r="O225" s="6"/>
      <c r="P225" s="67">
        <f t="shared" si="1201"/>
        <v>0</v>
      </c>
      <c r="Q225" s="6"/>
      <c r="R225" s="67">
        <f t="shared" si="1202"/>
        <v>0</v>
      </c>
      <c r="S225" s="6"/>
      <c r="T225" s="67">
        <f t="shared" si="1203"/>
        <v>0</v>
      </c>
      <c r="U225" s="6"/>
      <c r="V225" s="67">
        <f t="shared" si="1204"/>
        <v>0</v>
      </c>
      <c r="W225" s="6"/>
      <c r="X225" s="67">
        <f t="shared" si="1205"/>
        <v>0</v>
      </c>
      <c r="Y225" s="6"/>
      <c r="Z225" s="67">
        <f t="shared" si="1206"/>
        <v>0</v>
      </c>
      <c r="AA225" s="6"/>
      <c r="AB225" s="67">
        <f t="shared" si="1207"/>
        <v>0</v>
      </c>
      <c r="AC225" s="62"/>
      <c r="AD225" s="67">
        <f t="shared" si="1208"/>
        <v>0</v>
      </c>
      <c r="AE225" s="62"/>
      <c r="AF225" s="67">
        <f t="shared" si="1209"/>
        <v>0</v>
      </c>
      <c r="AG225" s="62"/>
      <c r="AH225" s="67">
        <f t="shared" si="1210"/>
        <v>0</v>
      </c>
      <c r="AI225" s="62"/>
      <c r="AJ225" s="67">
        <f t="shared" si="1211"/>
        <v>0</v>
      </c>
      <c r="AK225" s="62"/>
      <c r="AL225" s="67">
        <f t="shared" si="1212"/>
        <v>0</v>
      </c>
      <c r="AM225" s="62"/>
      <c r="AN225" s="67">
        <f t="shared" si="1213"/>
        <v>0</v>
      </c>
      <c r="AO225" s="62"/>
      <c r="AP225" s="67">
        <f t="shared" si="1214"/>
        <v>0</v>
      </c>
      <c r="AQ225" s="62"/>
      <c r="AR225" s="67">
        <f t="shared" si="1215"/>
        <v>0</v>
      </c>
      <c r="AS225" s="62"/>
      <c r="AT225" s="67">
        <f t="shared" si="1216"/>
        <v>0</v>
      </c>
      <c r="AU225" s="62"/>
      <c r="AV225" s="67">
        <f t="shared" si="1217"/>
        <v>0</v>
      </c>
      <c r="AW225" s="62"/>
      <c r="AX225" s="67">
        <f t="shared" si="1218"/>
        <v>0</v>
      </c>
      <c r="AY225" s="62"/>
      <c r="AZ225" s="67">
        <f t="shared" si="1219"/>
        <v>0</v>
      </c>
      <c r="BA225" s="57"/>
      <c r="BB225" s="64">
        <f t="shared" si="1130"/>
        <v>0</v>
      </c>
      <c r="BC225" s="64">
        <f t="shared" si="1102"/>
        <v>0</v>
      </c>
      <c r="BD225" s="4"/>
      <c r="BE225" s="4"/>
      <c r="BF225" s="4"/>
      <c r="BG225" s="236">
        <f t="shared" si="1131"/>
        <v>0</v>
      </c>
      <c r="BH225" s="239">
        <f t="shared" si="1132"/>
        <v>0</v>
      </c>
      <c r="BI225" s="4"/>
      <c r="BJ225" s="4"/>
      <c r="BK225" s="236">
        <f t="shared" si="1133"/>
        <v>0</v>
      </c>
      <c r="BL225" s="239">
        <f t="shared" si="1134"/>
        <v>0</v>
      </c>
      <c r="BM225" s="4"/>
      <c r="BN225" s="4"/>
      <c r="BO225" s="240">
        <f t="shared" si="1135"/>
        <v>0</v>
      </c>
      <c r="BP225" s="240">
        <f t="shared" si="1136"/>
        <v>0</v>
      </c>
      <c r="BQ225" s="4"/>
      <c r="BR225" s="4">
        <f t="shared" si="1137"/>
        <v>0</v>
      </c>
      <c r="BS225" s="236">
        <f t="shared" si="1138"/>
        <v>0</v>
      </c>
      <c r="BT225" s="239">
        <f t="shared" si="1139"/>
        <v>0</v>
      </c>
      <c r="BU225" s="4"/>
      <c r="BV225" s="4">
        <f t="shared" si="1140"/>
        <v>0</v>
      </c>
      <c r="BW225" s="236">
        <f t="shared" si="1141"/>
        <v>0</v>
      </c>
      <c r="BX225" s="239">
        <f t="shared" si="1142"/>
        <v>0</v>
      </c>
      <c r="BY225" s="4"/>
      <c r="BZ225" s="4">
        <f t="shared" si="1143"/>
        <v>0</v>
      </c>
      <c r="CA225" s="236">
        <f t="shared" si="1144"/>
        <v>0</v>
      </c>
      <c r="CB225" s="239">
        <f t="shared" si="1145"/>
        <v>0</v>
      </c>
      <c r="CC225" s="4"/>
      <c r="CD225" s="4">
        <f t="shared" si="1146"/>
        <v>0</v>
      </c>
      <c r="CE225" s="236">
        <f t="shared" si="1103"/>
        <v>0</v>
      </c>
      <c r="CF225" s="239">
        <f t="shared" si="1147"/>
        <v>0</v>
      </c>
      <c r="CG225" s="4"/>
      <c r="CH225" s="4">
        <f t="shared" si="1148"/>
        <v>0</v>
      </c>
      <c r="CI225" s="236">
        <f t="shared" si="1149"/>
        <v>0</v>
      </c>
      <c r="CJ225" s="239">
        <f t="shared" si="1150"/>
        <v>0</v>
      </c>
      <c r="CK225" s="4"/>
      <c r="CL225" s="4">
        <f t="shared" si="1151"/>
        <v>0</v>
      </c>
      <c r="CM225" s="236">
        <f t="shared" si="1152"/>
        <v>0</v>
      </c>
      <c r="CN225" s="239">
        <f t="shared" si="1153"/>
        <v>0</v>
      </c>
      <c r="CO225" s="4"/>
      <c r="CP225" s="4">
        <f t="shared" si="1154"/>
        <v>0</v>
      </c>
      <c r="CQ225" s="236">
        <f t="shared" si="1155"/>
        <v>0</v>
      </c>
      <c r="CR225" s="239">
        <f t="shared" si="1156"/>
        <v>0</v>
      </c>
      <c r="CS225" s="4"/>
      <c r="CT225" s="4">
        <f t="shared" si="1157"/>
        <v>0</v>
      </c>
      <c r="CU225" s="236">
        <f t="shared" si="1158"/>
        <v>0</v>
      </c>
      <c r="CV225" s="239">
        <f t="shared" si="1159"/>
        <v>0</v>
      </c>
      <c r="CW225" s="4"/>
      <c r="CX225" s="4"/>
      <c r="CY225" s="4"/>
      <c r="CZ225" s="4"/>
      <c r="DA225" s="4">
        <f t="shared" si="1104"/>
        <v>0</v>
      </c>
      <c r="DB225" s="4">
        <f t="shared" si="1105"/>
        <v>0</v>
      </c>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row>
    <row r="226" spans="1:196" s="5" customFormat="1">
      <c r="A226" s="60"/>
      <c r="B226" s="60"/>
      <c r="C226" s="60" t="s">
        <v>3</v>
      </c>
      <c r="D226" s="60">
        <v>100</v>
      </c>
      <c r="E226" s="6"/>
      <c r="F226" s="67">
        <f t="shared" si="1106"/>
        <v>0</v>
      </c>
      <c r="G226" s="6"/>
      <c r="H226" s="67">
        <f t="shared" si="1197"/>
        <v>0</v>
      </c>
      <c r="I226" s="6"/>
      <c r="J226" s="67">
        <f t="shared" ref="J226" si="1221">SUM(I226*$D226)</f>
        <v>0</v>
      </c>
      <c r="K226" s="6"/>
      <c r="L226" s="67">
        <f t="shared" si="1199"/>
        <v>0</v>
      </c>
      <c r="M226" s="6"/>
      <c r="N226" s="67">
        <f t="shared" si="1200"/>
        <v>0</v>
      </c>
      <c r="O226" s="6"/>
      <c r="P226" s="67">
        <f t="shared" si="1201"/>
        <v>0</v>
      </c>
      <c r="Q226" s="6"/>
      <c r="R226" s="67">
        <f t="shared" si="1202"/>
        <v>0</v>
      </c>
      <c r="S226" s="6"/>
      <c r="T226" s="67">
        <f t="shared" si="1203"/>
        <v>0</v>
      </c>
      <c r="U226" s="6"/>
      <c r="V226" s="67">
        <f t="shared" si="1204"/>
        <v>0</v>
      </c>
      <c r="W226" s="6"/>
      <c r="X226" s="67">
        <f t="shared" si="1205"/>
        <v>0</v>
      </c>
      <c r="Y226" s="6"/>
      <c r="Z226" s="67">
        <f t="shared" si="1206"/>
        <v>0</v>
      </c>
      <c r="AA226" s="6"/>
      <c r="AB226" s="67">
        <f t="shared" si="1207"/>
        <v>0</v>
      </c>
      <c r="AC226" s="62"/>
      <c r="AD226" s="67">
        <f t="shared" si="1208"/>
        <v>0</v>
      </c>
      <c r="AE226" s="62"/>
      <c r="AF226" s="67">
        <f t="shared" si="1209"/>
        <v>0</v>
      </c>
      <c r="AG226" s="62"/>
      <c r="AH226" s="67">
        <f t="shared" si="1210"/>
        <v>0</v>
      </c>
      <c r="AI226" s="62"/>
      <c r="AJ226" s="67">
        <f t="shared" si="1211"/>
        <v>0</v>
      </c>
      <c r="AK226" s="62"/>
      <c r="AL226" s="67">
        <f t="shared" si="1212"/>
        <v>0</v>
      </c>
      <c r="AM226" s="62"/>
      <c r="AN226" s="67">
        <f t="shared" si="1213"/>
        <v>0</v>
      </c>
      <c r="AO226" s="62"/>
      <c r="AP226" s="67">
        <f t="shared" si="1214"/>
        <v>0</v>
      </c>
      <c r="AQ226" s="62"/>
      <c r="AR226" s="67">
        <f t="shared" si="1215"/>
        <v>0</v>
      </c>
      <c r="AS226" s="62"/>
      <c r="AT226" s="67">
        <f t="shared" si="1216"/>
        <v>0</v>
      </c>
      <c r="AU226" s="62"/>
      <c r="AV226" s="67">
        <f t="shared" si="1217"/>
        <v>0</v>
      </c>
      <c r="AW226" s="62"/>
      <c r="AX226" s="67">
        <f t="shared" si="1218"/>
        <v>0</v>
      </c>
      <c r="AY226" s="62"/>
      <c r="AZ226" s="67">
        <f t="shared" si="1219"/>
        <v>0</v>
      </c>
      <c r="BA226" s="57"/>
      <c r="BB226" s="64">
        <f t="shared" si="1130"/>
        <v>0</v>
      </c>
      <c r="BC226" s="64">
        <f t="shared" si="1102"/>
        <v>0</v>
      </c>
      <c r="BD226" s="4"/>
      <c r="BE226" s="4"/>
      <c r="BF226" s="4"/>
      <c r="BG226" s="236">
        <f t="shared" si="1131"/>
        <v>0</v>
      </c>
      <c r="BH226" s="239">
        <f t="shared" si="1132"/>
        <v>0</v>
      </c>
      <c r="BI226" s="4"/>
      <c r="BJ226" s="4"/>
      <c r="BK226" s="236">
        <f t="shared" si="1133"/>
        <v>0</v>
      </c>
      <c r="BL226" s="239">
        <f t="shared" si="1134"/>
        <v>0</v>
      </c>
      <c r="BM226" s="4"/>
      <c r="BN226" s="4"/>
      <c r="BO226" s="240">
        <f t="shared" si="1135"/>
        <v>0</v>
      </c>
      <c r="BP226" s="240">
        <f t="shared" si="1136"/>
        <v>0</v>
      </c>
      <c r="BQ226" s="4"/>
      <c r="BR226" s="4">
        <f t="shared" si="1137"/>
        <v>0</v>
      </c>
      <c r="BS226" s="236">
        <f t="shared" si="1138"/>
        <v>0</v>
      </c>
      <c r="BT226" s="239">
        <f t="shared" si="1139"/>
        <v>0</v>
      </c>
      <c r="BU226" s="4"/>
      <c r="BV226" s="4">
        <f t="shared" si="1140"/>
        <v>0</v>
      </c>
      <c r="BW226" s="236">
        <f t="shared" si="1141"/>
        <v>0</v>
      </c>
      <c r="BX226" s="239">
        <f t="shared" si="1142"/>
        <v>0</v>
      </c>
      <c r="BY226" s="4"/>
      <c r="BZ226" s="4">
        <f t="shared" si="1143"/>
        <v>0</v>
      </c>
      <c r="CA226" s="236">
        <f t="shared" si="1144"/>
        <v>0</v>
      </c>
      <c r="CB226" s="239">
        <f t="shared" si="1145"/>
        <v>0</v>
      </c>
      <c r="CC226" s="4"/>
      <c r="CD226" s="4">
        <f t="shared" si="1146"/>
        <v>0</v>
      </c>
      <c r="CE226" s="236">
        <f t="shared" si="1103"/>
        <v>0</v>
      </c>
      <c r="CF226" s="239">
        <f t="shared" si="1147"/>
        <v>0</v>
      </c>
      <c r="CG226" s="4"/>
      <c r="CH226" s="4">
        <f t="shared" si="1148"/>
        <v>0</v>
      </c>
      <c r="CI226" s="236">
        <f t="shared" si="1149"/>
        <v>0</v>
      </c>
      <c r="CJ226" s="239">
        <f t="shared" si="1150"/>
        <v>0</v>
      </c>
      <c r="CK226" s="4"/>
      <c r="CL226" s="4">
        <f t="shared" si="1151"/>
        <v>0</v>
      </c>
      <c r="CM226" s="236">
        <f t="shared" si="1152"/>
        <v>0</v>
      </c>
      <c r="CN226" s="239">
        <f t="shared" si="1153"/>
        <v>0</v>
      </c>
      <c r="CO226" s="4"/>
      <c r="CP226" s="4">
        <f t="shared" si="1154"/>
        <v>0</v>
      </c>
      <c r="CQ226" s="236">
        <f t="shared" si="1155"/>
        <v>0</v>
      </c>
      <c r="CR226" s="239">
        <f t="shared" si="1156"/>
        <v>0</v>
      </c>
      <c r="CS226" s="4"/>
      <c r="CT226" s="4">
        <f t="shared" si="1157"/>
        <v>0</v>
      </c>
      <c r="CU226" s="236">
        <f t="shared" si="1158"/>
        <v>0</v>
      </c>
      <c r="CV226" s="239">
        <f t="shared" si="1159"/>
        <v>0</v>
      </c>
      <c r="CW226" s="4"/>
      <c r="CX226" s="4"/>
      <c r="CY226" s="4"/>
      <c r="CZ226" s="4"/>
      <c r="DA226" s="4">
        <f t="shared" si="1104"/>
        <v>0</v>
      </c>
      <c r="DB226" s="4">
        <f t="shared" si="1105"/>
        <v>0</v>
      </c>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row>
    <row r="227" spans="1:196" s="5" customFormat="1">
      <c r="A227" s="60"/>
      <c r="B227" s="60"/>
      <c r="C227" s="60" t="s">
        <v>3</v>
      </c>
      <c r="D227" s="60">
        <v>100</v>
      </c>
      <c r="E227" s="6"/>
      <c r="F227" s="67">
        <f t="shared" si="1106"/>
        <v>0</v>
      </c>
      <c r="G227" s="6"/>
      <c r="H227" s="67">
        <f t="shared" si="1197"/>
        <v>0</v>
      </c>
      <c r="I227" s="6"/>
      <c r="J227" s="67">
        <f t="shared" ref="J227" si="1222">SUM(I227*$D227)</f>
        <v>0</v>
      </c>
      <c r="K227" s="6"/>
      <c r="L227" s="67">
        <f t="shared" si="1199"/>
        <v>0</v>
      </c>
      <c r="M227" s="6"/>
      <c r="N227" s="67">
        <f t="shared" si="1200"/>
        <v>0</v>
      </c>
      <c r="O227" s="6"/>
      <c r="P227" s="67">
        <f t="shared" si="1201"/>
        <v>0</v>
      </c>
      <c r="Q227" s="6"/>
      <c r="R227" s="67">
        <f t="shared" si="1202"/>
        <v>0</v>
      </c>
      <c r="S227" s="6"/>
      <c r="T227" s="67">
        <f t="shared" si="1203"/>
        <v>0</v>
      </c>
      <c r="U227" s="6"/>
      <c r="V227" s="67">
        <f t="shared" si="1204"/>
        <v>0</v>
      </c>
      <c r="W227" s="6"/>
      <c r="X227" s="67">
        <f t="shared" si="1205"/>
        <v>0</v>
      </c>
      <c r="Y227" s="6"/>
      <c r="Z227" s="67">
        <f t="shared" si="1206"/>
        <v>0</v>
      </c>
      <c r="AA227" s="6"/>
      <c r="AB227" s="67">
        <f t="shared" si="1207"/>
        <v>0</v>
      </c>
      <c r="AC227" s="62"/>
      <c r="AD227" s="67">
        <f t="shared" si="1208"/>
        <v>0</v>
      </c>
      <c r="AE227" s="62"/>
      <c r="AF227" s="67">
        <f t="shared" si="1209"/>
        <v>0</v>
      </c>
      <c r="AG227" s="62"/>
      <c r="AH227" s="67">
        <f t="shared" si="1210"/>
        <v>0</v>
      </c>
      <c r="AI227" s="62"/>
      <c r="AJ227" s="67">
        <f t="shared" si="1211"/>
        <v>0</v>
      </c>
      <c r="AK227" s="62"/>
      <c r="AL227" s="67">
        <f t="shared" si="1212"/>
        <v>0</v>
      </c>
      <c r="AM227" s="62"/>
      <c r="AN227" s="67">
        <f t="shared" si="1213"/>
        <v>0</v>
      </c>
      <c r="AO227" s="62"/>
      <c r="AP227" s="67">
        <f t="shared" si="1214"/>
        <v>0</v>
      </c>
      <c r="AQ227" s="62"/>
      <c r="AR227" s="67">
        <f t="shared" si="1215"/>
        <v>0</v>
      </c>
      <c r="AS227" s="62"/>
      <c r="AT227" s="67">
        <f t="shared" si="1216"/>
        <v>0</v>
      </c>
      <c r="AU227" s="62"/>
      <c r="AV227" s="67">
        <f t="shared" si="1217"/>
        <v>0</v>
      </c>
      <c r="AW227" s="62"/>
      <c r="AX227" s="67">
        <f t="shared" si="1218"/>
        <v>0</v>
      </c>
      <c r="AY227" s="62"/>
      <c r="AZ227" s="67">
        <f t="shared" si="1219"/>
        <v>0</v>
      </c>
      <c r="BA227" s="57"/>
      <c r="BB227" s="64">
        <f t="shared" si="1130"/>
        <v>0</v>
      </c>
      <c r="BC227" s="64">
        <f t="shared" si="1102"/>
        <v>0</v>
      </c>
      <c r="BD227" s="4"/>
      <c r="BE227" s="4"/>
      <c r="BF227" s="4"/>
      <c r="BG227" s="236">
        <f t="shared" si="1131"/>
        <v>0</v>
      </c>
      <c r="BH227" s="239">
        <f t="shared" si="1132"/>
        <v>0</v>
      </c>
      <c r="BI227" s="4"/>
      <c r="BJ227" s="4"/>
      <c r="BK227" s="236">
        <f t="shared" si="1133"/>
        <v>0</v>
      </c>
      <c r="BL227" s="239">
        <f t="shared" si="1134"/>
        <v>0</v>
      </c>
      <c r="BM227" s="4"/>
      <c r="BN227" s="4"/>
      <c r="BO227" s="240">
        <f t="shared" si="1135"/>
        <v>0</v>
      </c>
      <c r="BP227" s="240">
        <f t="shared" si="1136"/>
        <v>0</v>
      </c>
      <c r="BQ227" s="4"/>
      <c r="BR227" s="4">
        <f t="shared" si="1137"/>
        <v>0</v>
      </c>
      <c r="BS227" s="236">
        <f t="shared" si="1138"/>
        <v>0</v>
      </c>
      <c r="BT227" s="239">
        <f t="shared" si="1139"/>
        <v>0</v>
      </c>
      <c r="BU227" s="4"/>
      <c r="BV227" s="4">
        <f t="shared" si="1140"/>
        <v>0</v>
      </c>
      <c r="BW227" s="236">
        <f t="shared" si="1141"/>
        <v>0</v>
      </c>
      <c r="BX227" s="239">
        <f t="shared" si="1142"/>
        <v>0</v>
      </c>
      <c r="BY227" s="4"/>
      <c r="BZ227" s="4">
        <f t="shared" si="1143"/>
        <v>0</v>
      </c>
      <c r="CA227" s="236">
        <f t="shared" si="1144"/>
        <v>0</v>
      </c>
      <c r="CB227" s="239">
        <f t="shared" si="1145"/>
        <v>0</v>
      </c>
      <c r="CC227" s="4"/>
      <c r="CD227" s="4">
        <f t="shared" si="1146"/>
        <v>0</v>
      </c>
      <c r="CE227" s="236">
        <f t="shared" si="1103"/>
        <v>0</v>
      </c>
      <c r="CF227" s="239">
        <f t="shared" si="1147"/>
        <v>0</v>
      </c>
      <c r="CG227" s="4"/>
      <c r="CH227" s="4">
        <f t="shared" si="1148"/>
        <v>0</v>
      </c>
      <c r="CI227" s="236">
        <f t="shared" si="1149"/>
        <v>0</v>
      </c>
      <c r="CJ227" s="239">
        <f t="shared" si="1150"/>
        <v>0</v>
      </c>
      <c r="CK227" s="4"/>
      <c r="CL227" s="4">
        <f t="shared" si="1151"/>
        <v>0</v>
      </c>
      <c r="CM227" s="236">
        <f t="shared" si="1152"/>
        <v>0</v>
      </c>
      <c r="CN227" s="239">
        <f t="shared" si="1153"/>
        <v>0</v>
      </c>
      <c r="CO227" s="4"/>
      <c r="CP227" s="4">
        <f t="shared" si="1154"/>
        <v>0</v>
      </c>
      <c r="CQ227" s="236">
        <f t="shared" si="1155"/>
        <v>0</v>
      </c>
      <c r="CR227" s="239">
        <f t="shared" si="1156"/>
        <v>0</v>
      </c>
      <c r="CS227" s="4"/>
      <c r="CT227" s="4">
        <f t="shared" si="1157"/>
        <v>0</v>
      </c>
      <c r="CU227" s="236">
        <f t="shared" si="1158"/>
        <v>0</v>
      </c>
      <c r="CV227" s="239">
        <f t="shared" si="1159"/>
        <v>0</v>
      </c>
      <c r="CW227" s="4"/>
      <c r="CX227" s="4"/>
      <c r="CY227" s="4"/>
      <c r="CZ227" s="4"/>
      <c r="DA227" s="4">
        <f t="shared" si="1104"/>
        <v>0</v>
      </c>
      <c r="DB227" s="4">
        <f t="shared" si="1105"/>
        <v>0</v>
      </c>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row>
    <row r="228" spans="1:196" s="5" customFormat="1">
      <c r="A228" s="60" t="s">
        <v>230</v>
      </c>
      <c r="B228" s="60" t="s">
        <v>231</v>
      </c>
      <c r="C228" s="60" t="s">
        <v>8</v>
      </c>
      <c r="D228" s="60">
        <v>75</v>
      </c>
      <c r="E228" s="6"/>
      <c r="F228" s="67">
        <f t="shared" si="1106"/>
        <v>0</v>
      </c>
      <c r="G228" s="6"/>
      <c r="H228" s="67">
        <f t="shared" si="1197"/>
        <v>0</v>
      </c>
      <c r="I228" s="6"/>
      <c r="J228" s="67">
        <f t="shared" ref="J228" si="1223">SUM(I228*$D228)</f>
        <v>0</v>
      </c>
      <c r="K228" s="6"/>
      <c r="L228" s="67">
        <f t="shared" si="1199"/>
        <v>0</v>
      </c>
      <c r="M228" s="6"/>
      <c r="N228" s="67">
        <f t="shared" si="1200"/>
        <v>0</v>
      </c>
      <c r="O228" s="6"/>
      <c r="P228" s="67">
        <f t="shared" si="1201"/>
        <v>0</v>
      </c>
      <c r="Q228" s="6"/>
      <c r="R228" s="67">
        <f t="shared" si="1202"/>
        <v>0</v>
      </c>
      <c r="S228" s="6">
        <v>10.75</v>
      </c>
      <c r="T228" s="67">
        <f t="shared" si="1203"/>
        <v>806.25</v>
      </c>
      <c r="U228" s="6">
        <v>32.75</v>
      </c>
      <c r="V228" s="67">
        <f t="shared" si="1204"/>
        <v>2456.25</v>
      </c>
      <c r="W228" s="6">
        <v>32.75</v>
      </c>
      <c r="X228" s="67">
        <f t="shared" si="1205"/>
        <v>2456.25</v>
      </c>
      <c r="Y228" s="6">
        <v>38</v>
      </c>
      <c r="Z228" s="67">
        <f t="shared" si="1206"/>
        <v>2850</v>
      </c>
      <c r="AA228" s="6"/>
      <c r="AB228" s="67">
        <f t="shared" si="1207"/>
        <v>0</v>
      </c>
      <c r="AC228" s="62"/>
      <c r="AD228" s="67">
        <f t="shared" si="1208"/>
        <v>0</v>
      </c>
      <c r="AE228" s="62"/>
      <c r="AF228" s="67">
        <f t="shared" si="1209"/>
        <v>0</v>
      </c>
      <c r="AG228" s="62"/>
      <c r="AH228" s="67">
        <f t="shared" si="1210"/>
        <v>0</v>
      </c>
      <c r="AI228" s="62"/>
      <c r="AJ228" s="67">
        <f t="shared" si="1211"/>
        <v>0</v>
      </c>
      <c r="AK228" s="62"/>
      <c r="AL228" s="67">
        <f t="shared" si="1212"/>
        <v>0</v>
      </c>
      <c r="AM228" s="62"/>
      <c r="AN228" s="67">
        <f t="shared" si="1213"/>
        <v>0</v>
      </c>
      <c r="AO228" s="62"/>
      <c r="AP228" s="67">
        <f t="shared" si="1214"/>
        <v>0</v>
      </c>
      <c r="AQ228" s="62"/>
      <c r="AR228" s="67">
        <f t="shared" si="1215"/>
        <v>0</v>
      </c>
      <c r="AS228" s="62"/>
      <c r="AT228" s="67">
        <f t="shared" si="1216"/>
        <v>0</v>
      </c>
      <c r="AU228" s="62"/>
      <c r="AV228" s="67">
        <f t="shared" si="1217"/>
        <v>0</v>
      </c>
      <c r="AW228" s="62"/>
      <c r="AX228" s="67">
        <f t="shared" si="1218"/>
        <v>0</v>
      </c>
      <c r="AY228" s="62"/>
      <c r="AZ228" s="67">
        <f t="shared" si="1219"/>
        <v>0</v>
      </c>
      <c r="BA228" s="57"/>
      <c r="BB228" s="64">
        <f t="shared" si="1130"/>
        <v>114.25</v>
      </c>
      <c r="BC228" s="64">
        <f t="shared" si="1102"/>
        <v>8568.75</v>
      </c>
      <c r="BD228" s="4"/>
      <c r="BE228" s="4"/>
      <c r="BF228" s="4"/>
      <c r="BG228" s="236">
        <f t="shared" si="1131"/>
        <v>0</v>
      </c>
      <c r="BH228" s="239">
        <f t="shared" si="1132"/>
        <v>0</v>
      </c>
      <c r="BI228" s="4"/>
      <c r="BJ228" s="4"/>
      <c r="BK228" s="236">
        <f t="shared" si="1133"/>
        <v>0</v>
      </c>
      <c r="BL228" s="239">
        <f t="shared" si="1134"/>
        <v>0</v>
      </c>
      <c r="BM228" s="4"/>
      <c r="BN228" s="4"/>
      <c r="BO228" s="240">
        <f t="shared" si="1135"/>
        <v>0</v>
      </c>
      <c r="BP228" s="240">
        <f t="shared" si="1136"/>
        <v>0</v>
      </c>
      <c r="BQ228" s="4"/>
      <c r="BR228" s="4">
        <f t="shared" si="1137"/>
        <v>0</v>
      </c>
      <c r="BS228" s="236">
        <f t="shared" si="1138"/>
        <v>0</v>
      </c>
      <c r="BT228" s="239">
        <f t="shared" si="1139"/>
        <v>0</v>
      </c>
      <c r="BU228" s="4"/>
      <c r="BV228" s="4">
        <f t="shared" si="1140"/>
        <v>0</v>
      </c>
      <c r="BW228" s="236">
        <f t="shared" si="1141"/>
        <v>0</v>
      </c>
      <c r="BX228" s="239">
        <f t="shared" si="1142"/>
        <v>0</v>
      </c>
      <c r="BY228" s="4"/>
      <c r="BZ228" s="4">
        <f t="shared" si="1143"/>
        <v>0</v>
      </c>
      <c r="CA228" s="236">
        <f t="shared" si="1144"/>
        <v>0</v>
      </c>
      <c r="CB228" s="239">
        <f t="shared" si="1145"/>
        <v>0</v>
      </c>
      <c r="CC228" s="4"/>
      <c r="CD228" s="4">
        <f t="shared" si="1146"/>
        <v>0</v>
      </c>
      <c r="CE228" s="236">
        <f t="shared" si="1103"/>
        <v>0</v>
      </c>
      <c r="CF228" s="239">
        <f t="shared" si="1147"/>
        <v>0</v>
      </c>
      <c r="CG228" s="4"/>
      <c r="CH228" s="4">
        <f t="shared" si="1148"/>
        <v>0</v>
      </c>
      <c r="CI228" s="236">
        <f t="shared" si="1149"/>
        <v>10.75</v>
      </c>
      <c r="CJ228" s="239">
        <f t="shared" si="1150"/>
        <v>806.25</v>
      </c>
      <c r="CK228" s="4"/>
      <c r="CL228" s="4">
        <f t="shared" si="1151"/>
        <v>0</v>
      </c>
      <c r="CM228" s="236">
        <f t="shared" si="1152"/>
        <v>32.75</v>
      </c>
      <c r="CN228" s="239">
        <f t="shared" si="1153"/>
        <v>2456.25</v>
      </c>
      <c r="CO228" s="4"/>
      <c r="CP228" s="4">
        <f t="shared" si="1154"/>
        <v>0</v>
      </c>
      <c r="CQ228" s="236">
        <f t="shared" si="1155"/>
        <v>32.75</v>
      </c>
      <c r="CR228" s="239">
        <f t="shared" si="1156"/>
        <v>2456.25</v>
      </c>
      <c r="CS228" s="4"/>
      <c r="CT228" s="4">
        <f t="shared" si="1157"/>
        <v>0</v>
      </c>
      <c r="CU228" s="236">
        <f t="shared" si="1158"/>
        <v>38</v>
      </c>
      <c r="CV228" s="239">
        <f t="shared" si="1159"/>
        <v>2850</v>
      </c>
      <c r="CW228" s="4"/>
      <c r="CX228" s="4"/>
      <c r="CY228" s="4"/>
      <c r="CZ228" s="4"/>
      <c r="DA228" s="4">
        <f t="shared" si="1104"/>
        <v>0</v>
      </c>
      <c r="DB228" s="4">
        <f t="shared" si="1105"/>
        <v>0</v>
      </c>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row>
    <row r="229" spans="1:196" s="5" customFormat="1">
      <c r="A229" s="60"/>
      <c r="B229" s="60"/>
      <c r="C229" s="60" t="s">
        <v>8</v>
      </c>
      <c r="D229" s="60">
        <v>75</v>
      </c>
      <c r="E229" s="6"/>
      <c r="F229" s="67">
        <f t="shared" si="1106"/>
        <v>0</v>
      </c>
      <c r="G229" s="6"/>
      <c r="H229" s="67">
        <f t="shared" si="1197"/>
        <v>0</v>
      </c>
      <c r="I229" s="6"/>
      <c r="J229" s="67">
        <f t="shared" ref="J229" si="1224">SUM(I229*$D229)</f>
        <v>0</v>
      </c>
      <c r="K229" s="6"/>
      <c r="L229" s="67">
        <f t="shared" si="1199"/>
        <v>0</v>
      </c>
      <c r="M229" s="6"/>
      <c r="N229" s="67">
        <f t="shared" si="1200"/>
        <v>0</v>
      </c>
      <c r="O229" s="6"/>
      <c r="P229" s="67">
        <f t="shared" si="1201"/>
        <v>0</v>
      </c>
      <c r="Q229" s="6"/>
      <c r="R229" s="67">
        <f t="shared" si="1202"/>
        <v>0</v>
      </c>
      <c r="S229" s="6"/>
      <c r="T229" s="67">
        <f t="shared" si="1203"/>
        <v>0</v>
      </c>
      <c r="U229" s="6"/>
      <c r="V229" s="67">
        <f t="shared" si="1204"/>
        <v>0</v>
      </c>
      <c r="W229" s="6"/>
      <c r="X229" s="67">
        <f t="shared" si="1205"/>
        <v>0</v>
      </c>
      <c r="Y229" s="6"/>
      <c r="Z229" s="67">
        <f t="shared" si="1206"/>
        <v>0</v>
      </c>
      <c r="AA229" s="6"/>
      <c r="AB229" s="67">
        <f t="shared" si="1207"/>
        <v>0</v>
      </c>
      <c r="AC229" s="62"/>
      <c r="AD229" s="67">
        <f t="shared" si="1208"/>
        <v>0</v>
      </c>
      <c r="AE229" s="62"/>
      <c r="AF229" s="67">
        <f t="shared" si="1209"/>
        <v>0</v>
      </c>
      <c r="AG229" s="62"/>
      <c r="AH229" s="67">
        <f t="shared" si="1210"/>
        <v>0</v>
      </c>
      <c r="AI229" s="62"/>
      <c r="AJ229" s="67">
        <f t="shared" si="1211"/>
        <v>0</v>
      </c>
      <c r="AK229" s="62"/>
      <c r="AL229" s="67">
        <f t="shared" si="1212"/>
        <v>0</v>
      </c>
      <c r="AM229" s="62"/>
      <c r="AN229" s="67">
        <f t="shared" si="1213"/>
        <v>0</v>
      </c>
      <c r="AO229" s="62"/>
      <c r="AP229" s="67">
        <f t="shared" si="1214"/>
        <v>0</v>
      </c>
      <c r="AQ229" s="62"/>
      <c r="AR229" s="67">
        <f t="shared" si="1215"/>
        <v>0</v>
      </c>
      <c r="AS229" s="62"/>
      <c r="AT229" s="67">
        <f t="shared" si="1216"/>
        <v>0</v>
      </c>
      <c r="AU229" s="62"/>
      <c r="AV229" s="67">
        <f t="shared" si="1217"/>
        <v>0</v>
      </c>
      <c r="AW229" s="62"/>
      <c r="AX229" s="67">
        <f t="shared" si="1218"/>
        <v>0</v>
      </c>
      <c r="AY229" s="62"/>
      <c r="AZ229" s="67">
        <f t="shared" si="1219"/>
        <v>0</v>
      </c>
      <c r="BA229" s="57"/>
      <c r="BB229" s="64">
        <f t="shared" si="1130"/>
        <v>0</v>
      </c>
      <c r="BC229" s="64">
        <f t="shared" si="1102"/>
        <v>0</v>
      </c>
      <c r="BD229" s="4"/>
      <c r="BE229" s="4"/>
      <c r="BF229" s="4"/>
      <c r="BG229" s="236">
        <f t="shared" si="1131"/>
        <v>0</v>
      </c>
      <c r="BH229" s="239">
        <f t="shared" si="1132"/>
        <v>0</v>
      </c>
      <c r="BI229" s="4"/>
      <c r="BJ229" s="4"/>
      <c r="BK229" s="236">
        <f t="shared" si="1133"/>
        <v>0</v>
      </c>
      <c r="BL229" s="239">
        <f t="shared" si="1134"/>
        <v>0</v>
      </c>
      <c r="BM229" s="4"/>
      <c r="BN229" s="4"/>
      <c r="BO229" s="240">
        <f t="shared" si="1135"/>
        <v>0</v>
      </c>
      <c r="BP229" s="240">
        <f t="shared" si="1136"/>
        <v>0</v>
      </c>
      <c r="BQ229" s="4"/>
      <c r="BR229" s="4">
        <f t="shared" si="1137"/>
        <v>0</v>
      </c>
      <c r="BS229" s="236">
        <f t="shared" si="1138"/>
        <v>0</v>
      </c>
      <c r="BT229" s="239">
        <f t="shared" si="1139"/>
        <v>0</v>
      </c>
      <c r="BU229" s="4"/>
      <c r="BV229" s="4">
        <f t="shared" si="1140"/>
        <v>0</v>
      </c>
      <c r="BW229" s="236">
        <f t="shared" si="1141"/>
        <v>0</v>
      </c>
      <c r="BX229" s="239">
        <f t="shared" si="1142"/>
        <v>0</v>
      </c>
      <c r="BY229" s="4"/>
      <c r="BZ229" s="4">
        <f t="shared" si="1143"/>
        <v>0</v>
      </c>
      <c r="CA229" s="236">
        <f t="shared" si="1144"/>
        <v>0</v>
      </c>
      <c r="CB229" s="239">
        <f t="shared" si="1145"/>
        <v>0</v>
      </c>
      <c r="CC229" s="4"/>
      <c r="CD229" s="4">
        <f t="shared" si="1146"/>
        <v>0</v>
      </c>
      <c r="CE229" s="236">
        <f t="shared" si="1103"/>
        <v>0</v>
      </c>
      <c r="CF229" s="239">
        <f t="shared" si="1147"/>
        <v>0</v>
      </c>
      <c r="CG229" s="4"/>
      <c r="CH229" s="4">
        <f t="shared" si="1148"/>
        <v>0</v>
      </c>
      <c r="CI229" s="236">
        <f t="shared" si="1149"/>
        <v>0</v>
      </c>
      <c r="CJ229" s="239">
        <f t="shared" si="1150"/>
        <v>0</v>
      </c>
      <c r="CK229" s="4"/>
      <c r="CL229" s="4">
        <f t="shared" si="1151"/>
        <v>0</v>
      </c>
      <c r="CM229" s="236">
        <f t="shared" si="1152"/>
        <v>0</v>
      </c>
      <c r="CN229" s="239">
        <f t="shared" si="1153"/>
        <v>0</v>
      </c>
      <c r="CO229" s="4"/>
      <c r="CP229" s="4">
        <f t="shared" si="1154"/>
        <v>0</v>
      </c>
      <c r="CQ229" s="236">
        <f t="shared" si="1155"/>
        <v>0</v>
      </c>
      <c r="CR229" s="239">
        <f t="shared" si="1156"/>
        <v>0</v>
      </c>
      <c r="CS229" s="4"/>
      <c r="CT229" s="4">
        <f t="shared" si="1157"/>
        <v>0</v>
      </c>
      <c r="CU229" s="236">
        <f t="shared" si="1158"/>
        <v>0</v>
      </c>
      <c r="CV229" s="239">
        <f t="shared" si="1159"/>
        <v>0</v>
      </c>
      <c r="CW229" s="4"/>
      <c r="CX229" s="4"/>
      <c r="CY229" s="4"/>
      <c r="CZ229" s="4"/>
      <c r="DA229" s="4">
        <f t="shared" si="1104"/>
        <v>0</v>
      </c>
      <c r="DB229" s="4">
        <f t="shared" si="1105"/>
        <v>0</v>
      </c>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row>
    <row r="230" spans="1:196" s="5" customFormat="1">
      <c r="A230" s="60"/>
      <c r="B230" s="60"/>
      <c r="C230" s="60" t="s">
        <v>8</v>
      </c>
      <c r="D230" s="60">
        <v>75</v>
      </c>
      <c r="E230" s="6"/>
      <c r="F230" s="67">
        <f t="shared" si="1106"/>
        <v>0</v>
      </c>
      <c r="G230" s="6"/>
      <c r="H230" s="67">
        <f t="shared" si="1197"/>
        <v>0</v>
      </c>
      <c r="I230" s="6"/>
      <c r="J230" s="67">
        <f t="shared" ref="J230" si="1225">SUM(I230*$D230)</f>
        <v>0</v>
      </c>
      <c r="K230" s="6"/>
      <c r="L230" s="67">
        <f t="shared" si="1199"/>
        <v>0</v>
      </c>
      <c r="M230" s="6"/>
      <c r="N230" s="67">
        <f t="shared" si="1200"/>
        <v>0</v>
      </c>
      <c r="O230" s="6"/>
      <c r="P230" s="67">
        <f t="shared" si="1201"/>
        <v>0</v>
      </c>
      <c r="Q230" s="6"/>
      <c r="R230" s="67">
        <f t="shared" si="1202"/>
        <v>0</v>
      </c>
      <c r="S230" s="6"/>
      <c r="T230" s="67">
        <f t="shared" si="1203"/>
        <v>0</v>
      </c>
      <c r="U230" s="6"/>
      <c r="V230" s="67">
        <f t="shared" si="1204"/>
        <v>0</v>
      </c>
      <c r="W230" s="6"/>
      <c r="X230" s="67">
        <f t="shared" si="1205"/>
        <v>0</v>
      </c>
      <c r="Y230" s="6"/>
      <c r="Z230" s="67">
        <f t="shared" si="1206"/>
        <v>0</v>
      </c>
      <c r="AA230" s="6"/>
      <c r="AB230" s="67">
        <f t="shared" si="1207"/>
        <v>0</v>
      </c>
      <c r="AC230" s="62"/>
      <c r="AD230" s="67">
        <f t="shared" si="1208"/>
        <v>0</v>
      </c>
      <c r="AE230" s="62"/>
      <c r="AF230" s="67">
        <f t="shared" si="1209"/>
        <v>0</v>
      </c>
      <c r="AG230" s="62"/>
      <c r="AH230" s="67">
        <f t="shared" si="1210"/>
        <v>0</v>
      </c>
      <c r="AI230" s="62"/>
      <c r="AJ230" s="67">
        <f t="shared" si="1211"/>
        <v>0</v>
      </c>
      <c r="AK230" s="62"/>
      <c r="AL230" s="67">
        <f t="shared" si="1212"/>
        <v>0</v>
      </c>
      <c r="AM230" s="62"/>
      <c r="AN230" s="67">
        <f t="shared" si="1213"/>
        <v>0</v>
      </c>
      <c r="AO230" s="62"/>
      <c r="AP230" s="67">
        <f t="shared" si="1214"/>
        <v>0</v>
      </c>
      <c r="AQ230" s="62"/>
      <c r="AR230" s="67">
        <f t="shared" si="1215"/>
        <v>0</v>
      </c>
      <c r="AS230" s="62"/>
      <c r="AT230" s="67">
        <f t="shared" si="1216"/>
        <v>0</v>
      </c>
      <c r="AU230" s="62"/>
      <c r="AV230" s="67">
        <f t="shared" si="1217"/>
        <v>0</v>
      </c>
      <c r="AW230" s="62"/>
      <c r="AX230" s="67">
        <f t="shared" si="1218"/>
        <v>0</v>
      </c>
      <c r="AY230" s="62"/>
      <c r="AZ230" s="67">
        <f t="shared" si="1219"/>
        <v>0</v>
      </c>
      <c r="BA230" s="57"/>
      <c r="BB230" s="64">
        <f t="shared" si="1130"/>
        <v>0</v>
      </c>
      <c r="BC230" s="64">
        <f t="shared" si="1102"/>
        <v>0</v>
      </c>
      <c r="BD230" s="4"/>
      <c r="BE230" s="4"/>
      <c r="BF230" s="4"/>
      <c r="BG230" s="236">
        <f t="shared" si="1131"/>
        <v>0</v>
      </c>
      <c r="BH230" s="239">
        <f t="shared" si="1132"/>
        <v>0</v>
      </c>
      <c r="BI230" s="4"/>
      <c r="BJ230" s="4"/>
      <c r="BK230" s="236">
        <f t="shared" si="1133"/>
        <v>0</v>
      </c>
      <c r="BL230" s="239">
        <f t="shared" si="1134"/>
        <v>0</v>
      </c>
      <c r="BM230" s="4"/>
      <c r="BN230" s="4"/>
      <c r="BO230" s="240">
        <f t="shared" si="1135"/>
        <v>0</v>
      </c>
      <c r="BP230" s="240">
        <f t="shared" si="1136"/>
        <v>0</v>
      </c>
      <c r="BQ230" s="4"/>
      <c r="BR230" s="4">
        <f t="shared" si="1137"/>
        <v>0</v>
      </c>
      <c r="BS230" s="236">
        <f t="shared" si="1138"/>
        <v>0</v>
      </c>
      <c r="BT230" s="239">
        <f t="shared" si="1139"/>
        <v>0</v>
      </c>
      <c r="BU230" s="4"/>
      <c r="BV230" s="4">
        <f t="shared" si="1140"/>
        <v>0</v>
      </c>
      <c r="BW230" s="236">
        <f t="shared" si="1141"/>
        <v>0</v>
      </c>
      <c r="BX230" s="239">
        <f t="shared" si="1142"/>
        <v>0</v>
      </c>
      <c r="BY230" s="4"/>
      <c r="BZ230" s="4">
        <f t="shared" si="1143"/>
        <v>0</v>
      </c>
      <c r="CA230" s="236">
        <f t="shared" si="1144"/>
        <v>0</v>
      </c>
      <c r="CB230" s="239">
        <f t="shared" si="1145"/>
        <v>0</v>
      </c>
      <c r="CC230" s="4"/>
      <c r="CD230" s="4">
        <f t="shared" si="1146"/>
        <v>0</v>
      </c>
      <c r="CE230" s="236">
        <f t="shared" si="1103"/>
        <v>0</v>
      </c>
      <c r="CF230" s="239">
        <f t="shared" si="1147"/>
        <v>0</v>
      </c>
      <c r="CG230" s="4"/>
      <c r="CH230" s="4">
        <f t="shared" si="1148"/>
        <v>0</v>
      </c>
      <c r="CI230" s="236">
        <f t="shared" si="1149"/>
        <v>0</v>
      </c>
      <c r="CJ230" s="239">
        <f t="shared" si="1150"/>
        <v>0</v>
      </c>
      <c r="CK230" s="4"/>
      <c r="CL230" s="4">
        <f t="shared" si="1151"/>
        <v>0</v>
      </c>
      <c r="CM230" s="236">
        <f t="shared" si="1152"/>
        <v>0</v>
      </c>
      <c r="CN230" s="239">
        <f t="shared" si="1153"/>
        <v>0</v>
      </c>
      <c r="CO230" s="4"/>
      <c r="CP230" s="4">
        <f t="shared" si="1154"/>
        <v>0</v>
      </c>
      <c r="CQ230" s="236">
        <f t="shared" si="1155"/>
        <v>0</v>
      </c>
      <c r="CR230" s="239">
        <f t="shared" si="1156"/>
        <v>0</v>
      </c>
      <c r="CS230" s="4"/>
      <c r="CT230" s="4">
        <f t="shared" si="1157"/>
        <v>0</v>
      </c>
      <c r="CU230" s="236">
        <f t="shared" si="1158"/>
        <v>0</v>
      </c>
      <c r="CV230" s="239">
        <f t="shared" si="1159"/>
        <v>0</v>
      </c>
      <c r="CW230" s="4"/>
      <c r="CX230" s="4"/>
      <c r="CY230" s="4"/>
      <c r="CZ230" s="4"/>
      <c r="DA230" s="4">
        <f t="shared" si="1104"/>
        <v>0</v>
      </c>
      <c r="DB230" s="4">
        <f t="shared" si="1105"/>
        <v>0</v>
      </c>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row>
    <row r="231" spans="1:196" s="5" customFormat="1">
      <c r="A231" s="60"/>
      <c r="B231" s="60"/>
      <c r="C231" s="60" t="s">
        <v>8</v>
      </c>
      <c r="D231" s="60">
        <v>75</v>
      </c>
      <c r="E231" s="6"/>
      <c r="F231" s="67">
        <f t="shared" si="1106"/>
        <v>0</v>
      </c>
      <c r="G231" s="6"/>
      <c r="H231" s="67">
        <f t="shared" si="1197"/>
        <v>0</v>
      </c>
      <c r="I231" s="6"/>
      <c r="J231" s="67">
        <f t="shared" ref="J231" si="1226">SUM(I231*$D231)</f>
        <v>0</v>
      </c>
      <c r="K231" s="6"/>
      <c r="L231" s="67">
        <f t="shared" si="1199"/>
        <v>0</v>
      </c>
      <c r="M231" s="6"/>
      <c r="N231" s="67">
        <f t="shared" si="1200"/>
        <v>0</v>
      </c>
      <c r="O231" s="6"/>
      <c r="P231" s="67">
        <f t="shared" si="1201"/>
        <v>0</v>
      </c>
      <c r="Q231" s="6"/>
      <c r="R231" s="67">
        <f t="shared" si="1202"/>
        <v>0</v>
      </c>
      <c r="S231" s="6"/>
      <c r="T231" s="67">
        <f t="shared" si="1203"/>
        <v>0</v>
      </c>
      <c r="U231" s="6"/>
      <c r="V231" s="67">
        <f t="shared" si="1204"/>
        <v>0</v>
      </c>
      <c r="W231" s="6"/>
      <c r="X231" s="67">
        <f t="shared" si="1205"/>
        <v>0</v>
      </c>
      <c r="Y231" s="6"/>
      <c r="Z231" s="67">
        <f t="shared" si="1206"/>
        <v>0</v>
      </c>
      <c r="AA231" s="6"/>
      <c r="AB231" s="67">
        <f t="shared" si="1207"/>
        <v>0</v>
      </c>
      <c r="AC231" s="62"/>
      <c r="AD231" s="67">
        <f t="shared" si="1208"/>
        <v>0</v>
      </c>
      <c r="AE231" s="62"/>
      <c r="AF231" s="67">
        <f t="shared" si="1209"/>
        <v>0</v>
      </c>
      <c r="AG231" s="62"/>
      <c r="AH231" s="67">
        <f t="shared" si="1210"/>
        <v>0</v>
      </c>
      <c r="AI231" s="62"/>
      <c r="AJ231" s="67">
        <f t="shared" si="1211"/>
        <v>0</v>
      </c>
      <c r="AK231" s="62"/>
      <c r="AL231" s="67">
        <f t="shared" si="1212"/>
        <v>0</v>
      </c>
      <c r="AM231" s="62"/>
      <c r="AN231" s="67">
        <f t="shared" si="1213"/>
        <v>0</v>
      </c>
      <c r="AO231" s="62"/>
      <c r="AP231" s="67">
        <f t="shared" si="1214"/>
        <v>0</v>
      </c>
      <c r="AQ231" s="62"/>
      <c r="AR231" s="67">
        <f t="shared" si="1215"/>
        <v>0</v>
      </c>
      <c r="AS231" s="62"/>
      <c r="AT231" s="67">
        <f t="shared" si="1216"/>
        <v>0</v>
      </c>
      <c r="AU231" s="62"/>
      <c r="AV231" s="67">
        <f t="shared" si="1217"/>
        <v>0</v>
      </c>
      <c r="AW231" s="62"/>
      <c r="AX231" s="67">
        <f t="shared" si="1218"/>
        <v>0</v>
      </c>
      <c r="AY231" s="62"/>
      <c r="AZ231" s="67">
        <f t="shared" si="1219"/>
        <v>0</v>
      </c>
      <c r="BA231" s="57"/>
      <c r="BB231" s="64">
        <f t="shared" si="1130"/>
        <v>0</v>
      </c>
      <c r="BC231" s="64">
        <f t="shared" si="1102"/>
        <v>0</v>
      </c>
      <c r="BD231" s="4"/>
      <c r="BE231" s="4"/>
      <c r="BF231" s="4"/>
      <c r="BG231" s="236">
        <f t="shared" si="1131"/>
        <v>0</v>
      </c>
      <c r="BH231" s="239">
        <f t="shared" si="1132"/>
        <v>0</v>
      </c>
      <c r="BI231" s="4"/>
      <c r="BJ231" s="4"/>
      <c r="BK231" s="236">
        <f t="shared" si="1133"/>
        <v>0</v>
      </c>
      <c r="BL231" s="239">
        <f t="shared" si="1134"/>
        <v>0</v>
      </c>
      <c r="BM231" s="4"/>
      <c r="BN231" s="4"/>
      <c r="BO231" s="240">
        <f t="shared" si="1135"/>
        <v>0</v>
      </c>
      <c r="BP231" s="240">
        <f t="shared" si="1136"/>
        <v>0</v>
      </c>
      <c r="BQ231" s="4"/>
      <c r="BR231" s="4">
        <f t="shared" si="1137"/>
        <v>0</v>
      </c>
      <c r="BS231" s="236">
        <f t="shared" si="1138"/>
        <v>0</v>
      </c>
      <c r="BT231" s="239">
        <f t="shared" si="1139"/>
        <v>0</v>
      </c>
      <c r="BU231" s="4"/>
      <c r="BV231" s="4">
        <f t="shared" si="1140"/>
        <v>0</v>
      </c>
      <c r="BW231" s="236">
        <f t="shared" si="1141"/>
        <v>0</v>
      </c>
      <c r="BX231" s="239">
        <f t="shared" si="1142"/>
        <v>0</v>
      </c>
      <c r="BY231" s="4"/>
      <c r="BZ231" s="4">
        <f t="shared" si="1143"/>
        <v>0</v>
      </c>
      <c r="CA231" s="236">
        <f t="shared" si="1144"/>
        <v>0</v>
      </c>
      <c r="CB231" s="239">
        <f t="shared" si="1145"/>
        <v>0</v>
      </c>
      <c r="CC231" s="4"/>
      <c r="CD231" s="4">
        <f t="shared" si="1146"/>
        <v>0</v>
      </c>
      <c r="CE231" s="236">
        <f t="shared" si="1103"/>
        <v>0</v>
      </c>
      <c r="CF231" s="239">
        <f t="shared" si="1147"/>
        <v>0</v>
      </c>
      <c r="CG231" s="4"/>
      <c r="CH231" s="4">
        <f t="shared" si="1148"/>
        <v>0</v>
      </c>
      <c r="CI231" s="236">
        <f t="shared" si="1149"/>
        <v>0</v>
      </c>
      <c r="CJ231" s="239">
        <f t="shared" si="1150"/>
        <v>0</v>
      </c>
      <c r="CK231" s="4"/>
      <c r="CL231" s="4">
        <f t="shared" si="1151"/>
        <v>0</v>
      </c>
      <c r="CM231" s="236">
        <f t="shared" si="1152"/>
        <v>0</v>
      </c>
      <c r="CN231" s="239">
        <f t="shared" si="1153"/>
        <v>0</v>
      </c>
      <c r="CO231" s="4"/>
      <c r="CP231" s="4">
        <f t="shared" si="1154"/>
        <v>0</v>
      </c>
      <c r="CQ231" s="236">
        <f t="shared" si="1155"/>
        <v>0</v>
      </c>
      <c r="CR231" s="239">
        <f t="shared" si="1156"/>
        <v>0</v>
      </c>
      <c r="CS231" s="4"/>
      <c r="CT231" s="4">
        <f t="shared" si="1157"/>
        <v>0</v>
      </c>
      <c r="CU231" s="236">
        <f t="shared" si="1158"/>
        <v>0</v>
      </c>
      <c r="CV231" s="239">
        <f t="shared" si="1159"/>
        <v>0</v>
      </c>
      <c r="CW231" s="4"/>
      <c r="CX231" s="4"/>
      <c r="CY231" s="4"/>
      <c r="CZ231" s="4"/>
      <c r="DA231" s="4">
        <f t="shared" si="1104"/>
        <v>0</v>
      </c>
      <c r="DB231" s="4">
        <f t="shared" si="1105"/>
        <v>0</v>
      </c>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row>
    <row r="232" spans="1:196" s="5" customFormat="1">
      <c r="A232" s="60"/>
      <c r="B232" s="60"/>
      <c r="C232" s="60" t="s">
        <v>8</v>
      </c>
      <c r="D232" s="60">
        <v>75</v>
      </c>
      <c r="E232" s="6"/>
      <c r="F232" s="67">
        <f t="shared" si="1106"/>
        <v>0</v>
      </c>
      <c r="G232" s="6"/>
      <c r="H232" s="67">
        <f t="shared" si="1197"/>
        <v>0</v>
      </c>
      <c r="I232" s="6"/>
      <c r="J232" s="67">
        <f t="shared" ref="J232" si="1227">SUM(I232*$D232)</f>
        <v>0</v>
      </c>
      <c r="K232" s="6"/>
      <c r="L232" s="67">
        <f t="shared" si="1199"/>
        <v>0</v>
      </c>
      <c r="M232" s="6"/>
      <c r="N232" s="67">
        <f t="shared" si="1200"/>
        <v>0</v>
      </c>
      <c r="O232" s="6"/>
      <c r="P232" s="67">
        <f t="shared" si="1201"/>
        <v>0</v>
      </c>
      <c r="Q232" s="6"/>
      <c r="R232" s="67">
        <f t="shared" si="1202"/>
        <v>0</v>
      </c>
      <c r="S232" s="6"/>
      <c r="T232" s="67">
        <f t="shared" si="1203"/>
        <v>0</v>
      </c>
      <c r="U232" s="6"/>
      <c r="V232" s="67">
        <f t="shared" si="1204"/>
        <v>0</v>
      </c>
      <c r="W232" s="6"/>
      <c r="X232" s="67">
        <f t="shared" si="1205"/>
        <v>0</v>
      </c>
      <c r="Y232" s="6"/>
      <c r="Z232" s="67">
        <f t="shared" si="1206"/>
        <v>0</v>
      </c>
      <c r="AA232" s="6"/>
      <c r="AB232" s="67">
        <f t="shared" si="1207"/>
        <v>0</v>
      </c>
      <c r="AC232" s="62"/>
      <c r="AD232" s="67">
        <f t="shared" si="1208"/>
        <v>0</v>
      </c>
      <c r="AE232" s="62"/>
      <c r="AF232" s="67">
        <f t="shared" si="1209"/>
        <v>0</v>
      </c>
      <c r="AG232" s="62"/>
      <c r="AH232" s="67">
        <f t="shared" si="1210"/>
        <v>0</v>
      </c>
      <c r="AI232" s="62"/>
      <c r="AJ232" s="67">
        <f t="shared" si="1211"/>
        <v>0</v>
      </c>
      <c r="AK232" s="62"/>
      <c r="AL232" s="67">
        <f t="shared" si="1212"/>
        <v>0</v>
      </c>
      <c r="AM232" s="62"/>
      <c r="AN232" s="67">
        <f t="shared" si="1213"/>
        <v>0</v>
      </c>
      <c r="AO232" s="62"/>
      <c r="AP232" s="67">
        <f t="shared" si="1214"/>
        <v>0</v>
      </c>
      <c r="AQ232" s="62"/>
      <c r="AR232" s="67">
        <f t="shared" si="1215"/>
        <v>0</v>
      </c>
      <c r="AS232" s="62"/>
      <c r="AT232" s="67">
        <f t="shared" si="1216"/>
        <v>0</v>
      </c>
      <c r="AU232" s="62"/>
      <c r="AV232" s="67">
        <f t="shared" si="1217"/>
        <v>0</v>
      </c>
      <c r="AW232" s="62"/>
      <c r="AX232" s="67">
        <f t="shared" si="1218"/>
        <v>0</v>
      </c>
      <c r="AY232" s="62"/>
      <c r="AZ232" s="67">
        <f t="shared" si="1219"/>
        <v>0</v>
      </c>
      <c r="BA232" s="57"/>
      <c r="BB232" s="64">
        <f t="shared" si="1130"/>
        <v>0</v>
      </c>
      <c r="BC232" s="64">
        <f t="shared" si="1102"/>
        <v>0</v>
      </c>
      <c r="BD232" s="4"/>
      <c r="BE232" s="4"/>
      <c r="BF232" s="4"/>
      <c r="BG232" s="236">
        <f t="shared" si="1131"/>
        <v>0</v>
      </c>
      <c r="BH232" s="239">
        <f t="shared" si="1132"/>
        <v>0</v>
      </c>
      <c r="BI232" s="4"/>
      <c r="BJ232" s="4"/>
      <c r="BK232" s="236">
        <f t="shared" si="1133"/>
        <v>0</v>
      </c>
      <c r="BL232" s="239">
        <f t="shared" si="1134"/>
        <v>0</v>
      </c>
      <c r="BM232" s="4"/>
      <c r="BN232" s="4"/>
      <c r="BO232" s="240">
        <f t="shared" si="1135"/>
        <v>0</v>
      </c>
      <c r="BP232" s="240">
        <f t="shared" si="1136"/>
        <v>0</v>
      </c>
      <c r="BQ232" s="4"/>
      <c r="BR232" s="4">
        <f t="shared" si="1137"/>
        <v>0</v>
      </c>
      <c r="BS232" s="236">
        <f t="shared" si="1138"/>
        <v>0</v>
      </c>
      <c r="BT232" s="239">
        <f t="shared" si="1139"/>
        <v>0</v>
      </c>
      <c r="BU232" s="4"/>
      <c r="BV232" s="4">
        <f t="shared" si="1140"/>
        <v>0</v>
      </c>
      <c r="BW232" s="236">
        <f t="shared" si="1141"/>
        <v>0</v>
      </c>
      <c r="BX232" s="239">
        <f t="shared" si="1142"/>
        <v>0</v>
      </c>
      <c r="BY232" s="4"/>
      <c r="BZ232" s="4">
        <f t="shared" si="1143"/>
        <v>0</v>
      </c>
      <c r="CA232" s="236">
        <f t="shared" si="1144"/>
        <v>0</v>
      </c>
      <c r="CB232" s="239">
        <f t="shared" si="1145"/>
        <v>0</v>
      </c>
      <c r="CC232" s="4"/>
      <c r="CD232" s="4">
        <f t="shared" si="1146"/>
        <v>0</v>
      </c>
      <c r="CE232" s="236">
        <f t="shared" si="1103"/>
        <v>0</v>
      </c>
      <c r="CF232" s="239">
        <f t="shared" si="1147"/>
        <v>0</v>
      </c>
      <c r="CG232" s="4"/>
      <c r="CH232" s="4">
        <f t="shared" si="1148"/>
        <v>0</v>
      </c>
      <c r="CI232" s="236">
        <f t="shared" si="1149"/>
        <v>0</v>
      </c>
      <c r="CJ232" s="239">
        <f t="shared" si="1150"/>
        <v>0</v>
      </c>
      <c r="CK232" s="4"/>
      <c r="CL232" s="4">
        <f t="shared" si="1151"/>
        <v>0</v>
      </c>
      <c r="CM232" s="236">
        <f t="shared" si="1152"/>
        <v>0</v>
      </c>
      <c r="CN232" s="239">
        <f t="shared" si="1153"/>
        <v>0</v>
      </c>
      <c r="CO232" s="4"/>
      <c r="CP232" s="4">
        <f t="shared" si="1154"/>
        <v>0</v>
      </c>
      <c r="CQ232" s="236">
        <f t="shared" si="1155"/>
        <v>0</v>
      </c>
      <c r="CR232" s="239">
        <f t="shared" si="1156"/>
        <v>0</v>
      </c>
      <c r="CS232" s="4"/>
      <c r="CT232" s="4">
        <f t="shared" si="1157"/>
        <v>0</v>
      </c>
      <c r="CU232" s="236">
        <f t="shared" si="1158"/>
        <v>0</v>
      </c>
      <c r="CV232" s="239">
        <f t="shared" si="1159"/>
        <v>0</v>
      </c>
      <c r="CW232" s="4"/>
      <c r="CX232" s="4"/>
      <c r="CY232" s="4"/>
      <c r="CZ232" s="4"/>
      <c r="DA232" s="4">
        <f t="shared" si="1104"/>
        <v>0</v>
      </c>
      <c r="DB232" s="4">
        <f t="shared" si="1105"/>
        <v>0</v>
      </c>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row>
    <row r="233" spans="1:196" s="5" customFormat="1">
      <c r="A233" s="60" t="s">
        <v>207</v>
      </c>
      <c r="B233" s="60" t="s">
        <v>208</v>
      </c>
      <c r="C233" s="60" t="s">
        <v>9</v>
      </c>
      <c r="D233" s="60">
        <v>60</v>
      </c>
      <c r="E233" s="6"/>
      <c r="F233" s="67">
        <f t="shared" si="1106"/>
        <v>0</v>
      </c>
      <c r="G233" s="6"/>
      <c r="H233" s="67">
        <f t="shared" si="1197"/>
        <v>0</v>
      </c>
      <c r="I233" s="6"/>
      <c r="J233" s="67">
        <f t="shared" ref="J233" si="1228">SUM(I233*$D233)</f>
        <v>0</v>
      </c>
      <c r="K233" s="6"/>
      <c r="L233" s="67">
        <f t="shared" si="1199"/>
        <v>0</v>
      </c>
      <c r="M233" s="6"/>
      <c r="N233" s="67">
        <f t="shared" si="1200"/>
        <v>0</v>
      </c>
      <c r="O233" s="6"/>
      <c r="P233" s="67">
        <f t="shared" si="1201"/>
        <v>0</v>
      </c>
      <c r="Q233" s="6">
        <v>1.5</v>
      </c>
      <c r="R233" s="67">
        <f t="shared" si="1202"/>
        <v>90</v>
      </c>
      <c r="S233" s="6"/>
      <c r="T233" s="67">
        <f t="shared" si="1203"/>
        <v>0</v>
      </c>
      <c r="U233" s="6"/>
      <c r="V233" s="67">
        <f t="shared" si="1204"/>
        <v>0</v>
      </c>
      <c r="W233" s="6"/>
      <c r="X233" s="67">
        <f t="shared" si="1205"/>
        <v>0</v>
      </c>
      <c r="Y233" s="6"/>
      <c r="Z233" s="67">
        <f t="shared" si="1206"/>
        <v>0</v>
      </c>
      <c r="AA233" s="6"/>
      <c r="AB233" s="67">
        <f t="shared" si="1207"/>
        <v>0</v>
      </c>
      <c r="AC233" s="62"/>
      <c r="AD233" s="67">
        <f t="shared" si="1208"/>
        <v>0</v>
      </c>
      <c r="AE233" s="62"/>
      <c r="AF233" s="67">
        <f t="shared" si="1209"/>
        <v>0</v>
      </c>
      <c r="AG233" s="62"/>
      <c r="AH233" s="67">
        <f t="shared" si="1210"/>
        <v>0</v>
      </c>
      <c r="AI233" s="62"/>
      <c r="AJ233" s="67">
        <f t="shared" si="1211"/>
        <v>0</v>
      </c>
      <c r="AK233" s="62"/>
      <c r="AL233" s="67">
        <f t="shared" si="1212"/>
        <v>0</v>
      </c>
      <c r="AM233" s="62"/>
      <c r="AN233" s="67">
        <f t="shared" si="1213"/>
        <v>0</v>
      </c>
      <c r="AO233" s="62"/>
      <c r="AP233" s="67">
        <f t="shared" si="1214"/>
        <v>0</v>
      </c>
      <c r="AQ233" s="62"/>
      <c r="AR233" s="67">
        <f t="shared" si="1215"/>
        <v>0</v>
      </c>
      <c r="AS233" s="62"/>
      <c r="AT233" s="67">
        <f t="shared" si="1216"/>
        <v>0</v>
      </c>
      <c r="AU233" s="62"/>
      <c r="AV233" s="67">
        <f t="shared" si="1217"/>
        <v>0</v>
      </c>
      <c r="AW233" s="62"/>
      <c r="AX233" s="67">
        <f t="shared" si="1218"/>
        <v>0</v>
      </c>
      <c r="AY233" s="62"/>
      <c r="AZ233" s="67">
        <f t="shared" si="1219"/>
        <v>0</v>
      </c>
      <c r="BA233" s="57"/>
      <c r="BB233" s="64">
        <f t="shared" si="1130"/>
        <v>1.5</v>
      </c>
      <c r="BC233" s="64">
        <f t="shared" si="1102"/>
        <v>90</v>
      </c>
      <c r="BD233" s="4"/>
      <c r="BE233" s="4"/>
      <c r="BF233" s="4"/>
      <c r="BG233" s="236">
        <f t="shared" si="1131"/>
        <v>0</v>
      </c>
      <c r="BH233" s="239">
        <f t="shared" si="1132"/>
        <v>0</v>
      </c>
      <c r="BI233" s="4"/>
      <c r="BJ233" s="4"/>
      <c r="BK233" s="236">
        <f t="shared" si="1133"/>
        <v>0</v>
      </c>
      <c r="BL233" s="239">
        <f t="shared" si="1134"/>
        <v>0</v>
      </c>
      <c r="BM233" s="4"/>
      <c r="BN233" s="4"/>
      <c r="BO233" s="240">
        <f t="shared" si="1135"/>
        <v>0</v>
      </c>
      <c r="BP233" s="240">
        <f t="shared" si="1136"/>
        <v>0</v>
      </c>
      <c r="BQ233" s="4"/>
      <c r="BR233" s="4">
        <f t="shared" si="1137"/>
        <v>0</v>
      </c>
      <c r="BS233" s="236">
        <f t="shared" si="1138"/>
        <v>0</v>
      </c>
      <c r="BT233" s="239">
        <f t="shared" si="1139"/>
        <v>0</v>
      </c>
      <c r="BU233" s="4"/>
      <c r="BV233" s="4">
        <f t="shared" si="1140"/>
        <v>0</v>
      </c>
      <c r="BW233" s="236">
        <f t="shared" si="1141"/>
        <v>0</v>
      </c>
      <c r="BX233" s="239">
        <f t="shared" si="1142"/>
        <v>0</v>
      </c>
      <c r="BY233" s="4"/>
      <c r="BZ233" s="4">
        <f t="shared" si="1143"/>
        <v>0</v>
      </c>
      <c r="CA233" s="236">
        <f t="shared" si="1144"/>
        <v>0</v>
      </c>
      <c r="CB233" s="239">
        <f t="shared" si="1145"/>
        <v>0</v>
      </c>
      <c r="CC233" s="4"/>
      <c r="CD233" s="4">
        <f t="shared" si="1146"/>
        <v>0</v>
      </c>
      <c r="CE233" s="236">
        <f t="shared" si="1103"/>
        <v>1.5</v>
      </c>
      <c r="CF233" s="239">
        <f t="shared" si="1147"/>
        <v>90</v>
      </c>
      <c r="CG233" s="4"/>
      <c r="CH233" s="4">
        <f t="shared" si="1148"/>
        <v>0</v>
      </c>
      <c r="CI233" s="236">
        <f t="shared" si="1149"/>
        <v>0</v>
      </c>
      <c r="CJ233" s="239">
        <f t="shared" si="1150"/>
        <v>0</v>
      </c>
      <c r="CK233" s="4"/>
      <c r="CL233" s="4">
        <f t="shared" si="1151"/>
        <v>0</v>
      </c>
      <c r="CM233" s="236">
        <f t="shared" si="1152"/>
        <v>0</v>
      </c>
      <c r="CN233" s="239">
        <f t="shared" si="1153"/>
        <v>0</v>
      </c>
      <c r="CO233" s="4"/>
      <c r="CP233" s="4">
        <f t="shared" si="1154"/>
        <v>0</v>
      </c>
      <c r="CQ233" s="236">
        <f t="shared" si="1155"/>
        <v>0</v>
      </c>
      <c r="CR233" s="239">
        <f t="shared" si="1156"/>
        <v>0</v>
      </c>
      <c r="CS233" s="4"/>
      <c r="CT233" s="4">
        <f t="shared" si="1157"/>
        <v>0</v>
      </c>
      <c r="CU233" s="236">
        <f t="shared" si="1158"/>
        <v>0</v>
      </c>
      <c r="CV233" s="239">
        <f t="shared" si="1159"/>
        <v>0</v>
      </c>
      <c r="CW233" s="4"/>
      <c r="CX233" s="4"/>
      <c r="CY233" s="4"/>
      <c r="CZ233" s="4"/>
      <c r="DA233" s="4">
        <f t="shared" si="1104"/>
        <v>0</v>
      </c>
      <c r="DB233" s="4">
        <f t="shared" si="1105"/>
        <v>0</v>
      </c>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row>
    <row r="234" spans="1:196" s="5" customFormat="1">
      <c r="A234" s="60" t="s">
        <v>163</v>
      </c>
      <c r="B234" s="60" t="s">
        <v>164</v>
      </c>
      <c r="C234" s="60" t="s">
        <v>9</v>
      </c>
      <c r="D234" s="60">
        <v>60</v>
      </c>
      <c r="E234" s="6"/>
      <c r="F234" s="67">
        <f t="shared" si="1106"/>
        <v>0</v>
      </c>
      <c r="G234" s="6"/>
      <c r="H234" s="67">
        <f t="shared" si="1197"/>
        <v>0</v>
      </c>
      <c r="I234" s="6"/>
      <c r="J234" s="67">
        <f t="shared" ref="J234" si="1229">SUM(I234*$D234)</f>
        <v>0</v>
      </c>
      <c r="K234" s="6"/>
      <c r="L234" s="67">
        <f t="shared" si="1199"/>
        <v>0</v>
      </c>
      <c r="M234" s="6"/>
      <c r="N234" s="67">
        <f t="shared" si="1200"/>
        <v>0</v>
      </c>
      <c r="O234" s="6"/>
      <c r="P234" s="67">
        <f t="shared" si="1201"/>
        <v>0</v>
      </c>
      <c r="Q234" s="6">
        <v>55.75</v>
      </c>
      <c r="R234" s="67">
        <f t="shared" si="1202"/>
        <v>3345</v>
      </c>
      <c r="S234" s="6"/>
      <c r="T234" s="67">
        <f t="shared" si="1203"/>
        <v>0</v>
      </c>
      <c r="U234" s="6"/>
      <c r="V234" s="67">
        <f t="shared" si="1204"/>
        <v>0</v>
      </c>
      <c r="W234" s="6">
        <v>21.25</v>
      </c>
      <c r="X234" s="67">
        <f t="shared" si="1205"/>
        <v>1275</v>
      </c>
      <c r="Y234" s="6">
        <v>62.25</v>
      </c>
      <c r="Z234" s="67">
        <f t="shared" si="1206"/>
        <v>3735</v>
      </c>
      <c r="AA234" s="6"/>
      <c r="AB234" s="67">
        <f t="shared" si="1207"/>
        <v>0</v>
      </c>
      <c r="AC234" s="62"/>
      <c r="AD234" s="67">
        <f t="shared" si="1208"/>
        <v>0</v>
      </c>
      <c r="AE234" s="62"/>
      <c r="AF234" s="67">
        <f t="shared" si="1209"/>
        <v>0</v>
      </c>
      <c r="AG234" s="62"/>
      <c r="AH234" s="67">
        <f t="shared" si="1210"/>
        <v>0</v>
      </c>
      <c r="AI234" s="62"/>
      <c r="AJ234" s="67">
        <f t="shared" si="1211"/>
        <v>0</v>
      </c>
      <c r="AK234" s="62"/>
      <c r="AL234" s="67">
        <f t="shared" si="1212"/>
        <v>0</v>
      </c>
      <c r="AM234" s="62"/>
      <c r="AN234" s="67">
        <f t="shared" si="1213"/>
        <v>0</v>
      </c>
      <c r="AO234" s="62"/>
      <c r="AP234" s="67">
        <f t="shared" si="1214"/>
        <v>0</v>
      </c>
      <c r="AQ234" s="62"/>
      <c r="AR234" s="67">
        <f t="shared" si="1215"/>
        <v>0</v>
      </c>
      <c r="AS234" s="62"/>
      <c r="AT234" s="67">
        <f t="shared" si="1216"/>
        <v>0</v>
      </c>
      <c r="AU234" s="62"/>
      <c r="AV234" s="67">
        <f t="shared" si="1217"/>
        <v>0</v>
      </c>
      <c r="AW234" s="62"/>
      <c r="AX234" s="67">
        <f t="shared" si="1218"/>
        <v>0</v>
      </c>
      <c r="AY234" s="62"/>
      <c r="AZ234" s="67">
        <f t="shared" si="1219"/>
        <v>0</v>
      </c>
      <c r="BA234" s="57"/>
      <c r="BB234" s="64">
        <f t="shared" si="1130"/>
        <v>139.25</v>
      </c>
      <c r="BC234" s="64">
        <f t="shared" si="1102"/>
        <v>8355</v>
      </c>
      <c r="BD234" s="4"/>
      <c r="BE234" s="4"/>
      <c r="BF234" s="4"/>
      <c r="BG234" s="236">
        <f t="shared" si="1131"/>
        <v>0</v>
      </c>
      <c r="BH234" s="239">
        <f t="shared" si="1132"/>
        <v>0</v>
      </c>
      <c r="BI234" s="4"/>
      <c r="BJ234" s="4"/>
      <c r="BK234" s="236">
        <f t="shared" si="1133"/>
        <v>0</v>
      </c>
      <c r="BL234" s="239">
        <f t="shared" si="1134"/>
        <v>0</v>
      </c>
      <c r="BM234" s="4"/>
      <c r="BN234" s="4"/>
      <c r="BO234" s="240">
        <f t="shared" si="1135"/>
        <v>0</v>
      </c>
      <c r="BP234" s="240">
        <f t="shared" si="1136"/>
        <v>0</v>
      </c>
      <c r="BQ234" s="4"/>
      <c r="BR234" s="4">
        <f t="shared" si="1137"/>
        <v>0</v>
      </c>
      <c r="BS234" s="236">
        <f t="shared" si="1138"/>
        <v>0</v>
      </c>
      <c r="BT234" s="239">
        <f t="shared" si="1139"/>
        <v>0</v>
      </c>
      <c r="BU234" s="4"/>
      <c r="BV234" s="4">
        <f t="shared" si="1140"/>
        <v>0</v>
      </c>
      <c r="BW234" s="236">
        <f t="shared" si="1141"/>
        <v>0</v>
      </c>
      <c r="BX234" s="239">
        <f t="shared" si="1142"/>
        <v>0</v>
      </c>
      <c r="BY234" s="4"/>
      <c r="BZ234" s="4">
        <f t="shared" si="1143"/>
        <v>0</v>
      </c>
      <c r="CA234" s="236">
        <f t="shared" si="1144"/>
        <v>0</v>
      </c>
      <c r="CB234" s="239">
        <f t="shared" si="1145"/>
        <v>0</v>
      </c>
      <c r="CC234" s="4"/>
      <c r="CD234" s="4">
        <f t="shared" si="1146"/>
        <v>0</v>
      </c>
      <c r="CE234" s="236">
        <f t="shared" si="1103"/>
        <v>55.75</v>
      </c>
      <c r="CF234" s="239">
        <f t="shared" si="1147"/>
        <v>3345</v>
      </c>
      <c r="CG234" s="4"/>
      <c r="CH234" s="4">
        <f t="shared" si="1148"/>
        <v>0</v>
      </c>
      <c r="CI234" s="236">
        <f t="shared" si="1149"/>
        <v>0</v>
      </c>
      <c r="CJ234" s="239">
        <f t="shared" si="1150"/>
        <v>0</v>
      </c>
      <c r="CK234" s="4"/>
      <c r="CL234" s="4">
        <f t="shared" si="1151"/>
        <v>0</v>
      </c>
      <c r="CM234" s="236">
        <f t="shared" si="1152"/>
        <v>0</v>
      </c>
      <c r="CN234" s="239">
        <f t="shared" si="1153"/>
        <v>0</v>
      </c>
      <c r="CO234" s="4"/>
      <c r="CP234" s="4">
        <f t="shared" si="1154"/>
        <v>0</v>
      </c>
      <c r="CQ234" s="236">
        <f t="shared" si="1155"/>
        <v>21.25</v>
      </c>
      <c r="CR234" s="239">
        <f t="shared" si="1156"/>
        <v>1275</v>
      </c>
      <c r="CS234" s="4"/>
      <c r="CT234" s="4">
        <f t="shared" si="1157"/>
        <v>0</v>
      </c>
      <c r="CU234" s="236">
        <f t="shared" si="1158"/>
        <v>62.25</v>
      </c>
      <c r="CV234" s="239">
        <f t="shared" si="1159"/>
        <v>3735</v>
      </c>
      <c r="CW234" s="4"/>
      <c r="CX234" s="4"/>
      <c r="CY234" s="4"/>
      <c r="CZ234" s="4"/>
      <c r="DA234" s="4">
        <f t="shared" si="1104"/>
        <v>0</v>
      </c>
      <c r="DB234" s="4">
        <f t="shared" si="1105"/>
        <v>0</v>
      </c>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row>
    <row r="235" spans="1:196" s="5" customFormat="1">
      <c r="A235" s="60"/>
      <c r="B235" s="60"/>
      <c r="C235" s="60" t="s">
        <v>9</v>
      </c>
      <c r="D235" s="60">
        <v>60</v>
      </c>
      <c r="E235" s="6"/>
      <c r="F235" s="67">
        <f t="shared" si="1106"/>
        <v>0</v>
      </c>
      <c r="G235" s="6"/>
      <c r="H235" s="67">
        <f t="shared" si="1197"/>
        <v>0</v>
      </c>
      <c r="I235" s="6"/>
      <c r="J235" s="67">
        <f t="shared" ref="J235" si="1230">SUM(I235*$D235)</f>
        <v>0</v>
      </c>
      <c r="K235" s="6"/>
      <c r="L235" s="67">
        <f t="shared" si="1199"/>
        <v>0</v>
      </c>
      <c r="M235" s="6"/>
      <c r="N235" s="67">
        <f t="shared" si="1200"/>
        <v>0</v>
      </c>
      <c r="O235" s="6"/>
      <c r="P235" s="67">
        <f t="shared" si="1201"/>
        <v>0</v>
      </c>
      <c r="Q235" s="6"/>
      <c r="R235" s="67">
        <f t="shared" si="1202"/>
        <v>0</v>
      </c>
      <c r="S235" s="6"/>
      <c r="T235" s="67">
        <f t="shared" si="1203"/>
        <v>0</v>
      </c>
      <c r="U235" s="6"/>
      <c r="V235" s="67">
        <f t="shared" si="1204"/>
        <v>0</v>
      </c>
      <c r="W235" s="6"/>
      <c r="X235" s="67">
        <f t="shared" si="1205"/>
        <v>0</v>
      </c>
      <c r="Y235" s="6"/>
      <c r="Z235" s="67">
        <f t="shared" si="1206"/>
        <v>0</v>
      </c>
      <c r="AA235" s="6"/>
      <c r="AB235" s="67">
        <f t="shared" si="1207"/>
        <v>0</v>
      </c>
      <c r="AC235" s="62"/>
      <c r="AD235" s="67">
        <f t="shared" si="1208"/>
        <v>0</v>
      </c>
      <c r="AE235" s="62"/>
      <c r="AF235" s="67">
        <f t="shared" si="1209"/>
        <v>0</v>
      </c>
      <c r="AG235" s="62"/>
      <c r="AH235" s="67">
        <f t="shared" si="1210"/>
        <v>0</v>
      </c>
      <c r="AI235" s="62"/>
      <c r="AJ235" s="67">
        <f t="shared" si="1211"/>
        <v>0</v>
      </c>
      <c r="AK235" s="62"/>
      <c r="AL235" s="67">
        <f t="shared" si="1212"/>
        <v>0</v>
      </c>
      <c r="AM235" s="62"/>
      <c r="AN235" s="67">
        <f t="shared" si="1213"/>
        <v>0</v>
      </c>
      <c r="AO235" s="62"/>
      <c r="AP235" s="67">
        <f t="shared" si="1214"/>
        <v>0</v>
      </c>
      <c r="AQ235" s="62"/>
      <c r="AR235" s="67">
        <f t="shared" si="1215"/>
        <v>0</v>
      </c>
      <c r="AS235" s="62"/>
      <c r="AT235" s="67">
        <f t="shared" si="1216"/>
        <v>0</v>
      </c>
      <c r="AU235" s="62"/>
      <c r="AV235" s="67">
        <f t="shared" si="1217"/>
        <v>0</v>
      </c>
      <c r="AW235" s="62"/>
      <c r="AX235" s="67">
        <f t="shared" si="1218"/>
        <v>0</v>
      </c>
      <c r="AY235" s="62"/>
      <c r="AZ235" s="67">
        <f t="shared" si="1219"/>
        <v>0</v>
      </c>
      <c r="BA235" s="57"/>
      <c r="BB235" s="64">
        <f t="shared" si="1130"/>
        <v>0</v>
      </c>
      <c r="BC235" s="64">
        <f t="shared" si="1102"/>
        <v>0</v>
      </c>
      <c r="BD235" s="4"/>
      <c r="BE235" s="4"/>
      <c r="BF235" s="4"/>
      <c r="BG235" s="236">
        <f t="shared" si="1131"/>
        <v>0</v>
      </c>
      <c r="BH235" s="239">
        <f t="shared" si="1132"/>
        <v>0</v>
      </c>
      <c r="BI235" s="4"/>
      <c r="BJ235" s="4"/>
      <c r="BK235" s="236">
        <f t="shared" si="1133"/>
        <v>0</v>
      </c>
      <c r="BL235" s="239">
        <f t="shared" si="1134"/>
        <v>0</v>
      </c>
      <c r="BM235" s="4"/>
      <c r="BN235" s="4"/>
      <c r="BO235" s="240">
        <f t="shared" si="1135"/>
        <v>0</v>
      </c>
      <c r="BP235" s="240">
        <f t="shared" si="1136"/>
        <v>0</v>
      </c>
      <c r="BQ235" s="4"/>
      <c r="BR235" s="4">
        <f t="shared" si="1137"/>
        <v>0</v>
      </c>
      <c r="BS235" s="236">
        <f t="shared" si="1138"/>
        <v>0</v>
      </c>
      <c r="BT235" s="239">
        <f t="shared" si="1139"/>
        <v>0</v>
      </c>
      <c r="BU235" s="4"/>
      <c r="BV235" s="4">
        <f t="shared" si="1140"/>
        <v>0</v>
      </c>
      <c r="BW235" s="236">
        <f t="shared" si="1141"/>
        <v>0</v>
      </c>
      <c r="BX235" s="239">
        <f t="shared" si="1142"/>
        <v>0</v>
      </c>
      <c r="BY235" s="4"/>
      <c r="BZ235" s="4">
        <f t="shared" si="1143"/>
        <v>0</v>
      </c>
      <c r="CA235" s="236">
        <f t="shared" si="1144"/>
        <v>0</v>
      </c>
      <c r="CB235" s="239">
        <f t="shared" si="1145"/>
        <v>0</v>
      </c>
      <c r="CC235" s="4"/>
      <c r="CD235" s="4">
        <f t="shared" si="1146"/>
        <v>0</v>
      </c>
      <c r="CE235" s="236">
        <f t="shared" si="1103"/>
        <v>0</v>
      </c>
      <c r="CF235" s="239">
        <f t="shared" si="1147"/>
        <v>0</v>
      </c>
      <c r="CG235" s="4"/>
      <c r="CH235" s="4">
        <f t="shared" si="1148"/>
        <v>0</v>
      </c>
      <c r="CI235" s="236">
        <f t="shared" si="1149"/>
        <v>0</v>
      </c>
      <c r="CJ235" s="239">
        <f t="shared" si="1150"/>
        <v>0</v>
      </c>
      <c r="CK235" s="4"/>
      <c r="CL235" s="4">
        <f t="shared" si="1151"/>
        <v>0</v>
      </c>
      <c r="CM235" s="236">
        <f t="shared" si="1152"/>
        <v>0</v>
      </c>
      <c r="CN235" s="239">
        <f t="shared" si="1153"/>
        <v>0</v>
      </c>
      <c r="CO235" s="4"/>
      <c r="CP235" s="4">
        <f t="shared" si="1154"/>
        <v>0</v>
      </c>
      <c r="CQ235" s="236">
        <f t="shared" si="1155"/>
        <v>0</v>
      </c>
      <c r="CR235" s="239">
        <f t="shared" si="1156"/>
        <v>0</v>
      </c>
      <c r="CS235" s="4"/>
      <c r="CT235" s="4">
        <f t="shared" si="1157"/>
        <v>0</v>
      </c>
      <c r="CU235" s="236">
        <f t="shared" si="1158"/>
        <v>0</v>
      </c>
      <c r="CV235" s="239">
        <f t="shared" si="1159"/>
        <v>0</v>
      </c>
      <c r="CW235" s="4"/>
      <c r="CX235" s="4"/>
      <c r="CY235" s="4"/>
      <c r="CZ235" s="4"/>
      <c r="DA235" s="4">
        <f t="shared" si="1104"/>
        <v>0</v>
      </c>
      <c r="DB235" s="4">
        <f t="shared" si="1105"/>
        <v>0</v>
      </c>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row>
    <row r="236" spans="1:196" s="5" customFormat="1">
      <c r="A236" s="60" t="s">
        <v>212</v>
      </c>
      <c r="B236" s="60" t="s">
        <v>213</v>
      </c>
      <c r="C236" s="60" t="s">
        <v>10</v>
      </c>
      <c r="D236" s="60">
        <v>35</v>
      </c>
      <c r="E236" s="6"/>
      <c r="F236" s="67">
        <f t="shared" si="1106"/>
        <v>0</v>
      </c>
      <c r="G236" s="6"/>
      <c r="H236" s="67">
        <f t="shared" si="1197"/>
        <v>0</v>
      </c>
      <c r="I236" s="6"/>
      <c r="J236" s="67">
        <f t="shared" ref="J236" si="1231">SUM(I236*$D236)</f>
        <v>0</v>
      </c>
      <c r="K236" s="6"/>
      <c r="L236" s="67">
        <f t="shared" si="1199"/>
        <v>0</v>
      </c>
      <c r="M236" s="6">
        <v>22.75</v>
      </c>
      <c r="N236" s="67">
        <f t="shared" si="1200"/>
        <v>796.25</v>
      </c>
      <c r="O236" s="6">
        <v>24</v>
      </c>
      <c r="P236" s="67">
        <f t="shared" si="1201"/>
        <v>840</v>
      </c>
      <c r="Q236" s="6">
        <v>18.5</v>
      </c>
      <c r="R236" s="67">
        <f t="shared" si="1202"/>
        <v>647.5</v>
      </c>
      <c r="S236" s="6">
        <v>4.5</v>
      </c>
      <c r="T236" s="67">
        <f t="shared" si="1203"/>
        <v>157.5</v>
      </c>
      <c r="U236" s="6"/>
      <c r="V236" s="67">
        <f t="shared" si="1204"/>
        <v>0</v>
      </c>
      <c r="W236" s="6"/>
      <c r="X236" s="67">
        <f t="shared" si="1205"/>
        <v>0</v>
      </c>
      <c r="Y236" s="6"/>
      <c r="Z236" s="67">
        <f t="shared" si="1206"/>
        <v>0</v>
      </c>
      <c r="AA236" s="6"/>
      <c r="AB236" s="67">
        <f t="shared" si="1207"/>
        <v>0</v>
      </c>
      <c r="AC236" s="62"/>
      <c r="AD236" s="67">
        <f t="shared" si="1208"/>
        <v>0</v>
      </c>
      <c r="AE236" s="62"/>
      <c r="AF236" s="67">
        <f t="shared" si="1209"/>
        <v>0</v>
      </c>
      <c r="AG236" s="62"/>
      <c r="AH236" s="67">
        <f t="shared" si="1210"/>
        <v>0</v>
      </c>
      <c r="AI236" s="62"/>
      <c r="AJ236" s="67">
        <f t="shared" si="1211"/>
        <v>0</v>
      </c>
      <c r="AK236" s="62"/>
      <c r="AL236" s="67">
        <f t="shared" si="1212"/>
        <v>0</v>
      </c>
      <c r="AM236" s="62"/>
      <c r="AN236" s="67">
        <f t="shared" si="1213"/>
        <v>0</v>
      </c>
      <c r="AO236" s="62"/>
      <c r="AP236" s="67">
        <f t="shared" si="1214"/>
        <v>0</v>
      </c>
      <c r="AQ236" s="62"/>
      <c r="AR236" s="67">
        <f t="shared" si="1215"/>
        <v>0</v>
      </c>
      <c r="AS236" s="62"/>
      <c r="AT236" s="67">
        <f t="shared" si="1216"/>
        <v>0</v>
      </c>
      <c r="AU236" s="62"/>
      <c r="AV236" s="67">
        <f t="shared" si="1217"/>
        <v>0</v>
      </c>
      <c r="AW236" s="62"/>
      <c r="AX236" s="67">
        <f t="shared" si="1218"/>
        <v>0</v>
      </c>
      <c r="AY236" s="62"/>
      <c r="AZ236" s="67">
        <f t="shared" si="1219"/>
        <v>0</v>
      </c>
      <c r="BA236" s="57"/>
      <c r="BB236" s="64">
        <f>SUM(E236+G236+I236+K236+M236+O236+Q236+S236+U236+W236+Y236+AA236+AC236+AE236+AG236+AI236+AK236+AM236+AO236+AQ236+AS236+AU236+AW236+AY236)</f>
        <v>69.75</v>
      </c>
      <c r="BC236" s="64">
        <f t="shared" si="1102"/>
        <v>2441.25</v>
      </c>
      <c r="BD236" s="4"/>
      <c r="BE236" s="4"/>
      <c r="BF236" s="4"/>
      <c r="BG236" s="236">
        <f t="shared" si="1131"/>
        <v>0</v>
      </c>
      <c r="BH236" s="239">
        <f t="shared" si="1132"/>
        <v>0</v>
      </c>
      <c r="BI236" s="4"/>
      <c r="BJ236" s="4"/>
      <c r="BK236" s="236">
        <f t="shared" si="1133"/>
        <v>0</v>
      </c>
      <c r="BL236" s="239">
        <f t="shared" si="1134"/>
        <v>0</v>
      </c>
      <c r="BM236" s="4"/>
      <c r="BN236" s="4"/>
      <c r="BO236" s="240">
        <f t="shared" si="1135"/>
        <v>0</v>
      </c>
      <c r="BP236" s="240">
        <f t="shared" si="1136"/>
        <v>0</v>
      </c>
      <c r="BQ236" s="4"/>
      <c r="BR236" s="4">
        <f t="shared" si="1137"/>
        <v>0</v>
      </c>
      <c r="BS236" s="236">
        <f t="shared" si="1138"/>
        <v>0</v>
      </c>
      <c r="BT236" s="239">
        <f t="shared" si="1139"/>
        <v>0</v>
      </c>
      <c r="BU236" s="4"/>
      <c r="BV236" s="4">
        <f t="shared" si="1140"/>
        <v>0</v>
      </c>
      <c r="BW236" s="236">
        <f t="shared" si="1141"/>
        <v>22.75</v>
      </c>
      <c r="BX236" s="239">
        <f t="shared" si="1142"/>
        <v>796.25</v>
      </c>
      <c r="BY236" s="4"/>
      <c r="BZ236" s="4">
        <f t="shared" si="1143"/>
        <v>0</v>
      </c>
      <c r="CA236" s="236">
        <f t="shared" si="1144"/>
        <v>24</v>
      </c>
      <c r="CB236" s="239">
        <f t="shared" si="1145"/>
        <v>840</v>
      </c>
      <c r="CC236" s="4"/>
      <c r="CD236" s="4">
        <f t="shared" si="1146"/>
        <v>0</v>
      </c>
      <c r="CE236" s="236">
        <f t="shared" si="1103"/>
        <v>18.5</v>
      </c>
      <c r="CF236" s="239">
        <f t="shared" si="1147"/>
        <v>647.5</v>
      </c>
      <c r="CG236" s="4"/>
      <c r="CH236" s="4">
        <f t="shared" si="1148"/>
        <v>0</v>
      </c>
      <c r="CI236" s="236">
        <f t="shared" si="1149"/>
        <v>4.5</v>
      </c>
      <c r="CJ236" s="239">
        <f t="shared" si="1150"/>
        <v>157.5</v>
      </c>
      <c r="CK236" s="4"/>
      <c r="CL236" s="4">
        <f t="shared" si="1151"/>
        <v>0</v>
      </c>
      <c r="CM236" s="236">
        <f t="shared" si="1152"/>
        <v>0</v>
      </c>
      <c r="CN236" s="239">
        <f t="shared" si="1153"/>
        <v>0</v>
      </c>
      <c r="CO236" s="4"/>
      <c r="CP236" s="4">
        <f t="shared" si="1154"/>
        <v>0</v>
      </c>
      <c r="CQ236" s="236">
        <f t="shared" si="1155"/>
        <v>0</v>
      </c>
      <c r="CR236" s="239">
        <f t="shared" si="1156"/>
        <v>0</v>
      </c>
      <c r="CS236" s="4"/>
      <c r="CT236" s="4">
        <f t="shared" si="1157"/>
        <v>0</v>
      </c>
      <c r="CU236" s="236">
        <f t="shared" si="1158"/>
        <v>0</v>
      </c>
      <c r="CV236" s="239">
        <f t="shared" si="1159"/>
        <v>0</v>
      </c>
      <c r="CW236" s="4"/>
      <c r="CX236" s="4"/>
      <c r="CY236" s="4"/>
      <c r="CZ236" s="4"/>
      <c r="DA236" s="4">
        <f t="shared" si="1104"/>
        <v>0</v>
      </c>
      <c r="DB236" s="4">
        <f t="shared" si="1105"/>
        <v>0</v>
      </c>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row>
    <row r="237" spans="1:196" s="5" customFormat="1">
      <c r="A237" s="60" t="s">
        <v>232</v>
      </c>
      <c r="B237" s="60" t="s">
        <v>164</v>
      </c>
      <c r="C237" s="60" t="s">
        <v>10</v>
      </c>
      <c r="D237" s="60">
        <v>35</v>
      </c>
      <c r="E237" s="6"/>
      <c r="F237" s="67">
        <f t="shared" si="1106"/>
        <v>0</v>
      </c>
      <c r="G237" s="6"/>
      <c r="H237" s="67">
        <f t="shared" si="1197"/>
        <v>0</v>
      </c>
      <c r="I237" s="6"/>
      <c r="J237" s="67">
        <f t="shared" ref="J237" si="1232">SUM(I237*$D237)</f>
        <v>0</v>
      </c>
      <c r="K237" s="6"/>
      <c r="L237" s="67">
        <f t="shared" si="1199"/>
        <v>0</v>
      </c>
      <c r="M237" s="6"/>
      <c r="N237" s="67">
        <f t="shared" si="1200"/>
        <v>0</v>
      </c>
      <c r="O237" s="6"/>
      <c r="P237" s="67">
        <f t="shared" si="1201"/>
        <v>0</v>
      </c>
      <c r="Q237" s="6"/>
      <c r="R237" s="67">
        <f t="shared" si="1202"/>
        <v>0</v>
      </c>
      <c r="S237" s="6">
        <v>2.5</v>
      </c>
      <c r="T237" s="67">
        <f t="shared" si="1203"/>
        <v>87.5</v>
      </c>
      <c r="U237" s="6">
        <v>76.75</v>
      </c>
      <c r="V237" s="67">
        <f t="shared" si="1204"/>
        <v>2686.25</v>
      </c>
      <c r="W237" s="6"/>
      <c r="X237" s="67">
        <f t="shared" si="1205"/>
        <v>0</v>
      </c>
      <c r="Y237" s="6"/>
      <c r="Z237" s="67">
        <f t="shared" si="1206"/>
        <v>0</v>
      </c>
      <c r="AA237" s="6"/>
      <c r="AB237" s="67">
        <f t="shared" si="1207"/>
        <v>0</v>
      </c>
      <c r="AC237" s="62"/>
      <c r="AD237" s="67">
        <f t="shared" si="1208"/>
        <v>0</v>
      </c>
      <c r="AE237" s="62"/>
      <c r="AF237" s="67">
        <f t="shared" si="1209"/>
        <v>0</v>
      </c>
      <c r="AG237" s="62"/>
      <c r="AH237" s="67">
        <f t="shared" si="1210"/>
        <v>0</v>
      </c>
      <c r="AI237" s="62"/>
      <c r="AJ237" s="67">
        <f t="shared" si="1211"/>
        <v>0</v>
      </c>
      <c r="AK237" s="62"/>
      <c r="AL237" s="67">
        <f t="shared" si="1212"/>
        <v>0</v>
      </c>
      <c r="AM237" s="62"/>
      <c r="AN237" s="67">
        <f t="shared" si="1213"/>
        <v>0</v>
      </c>
      <c r="AO237" s="62"/>
      <c r="AP237" s="67">
        <f t="shared" si="1214"/>
        <v>0</v>
      </c>
      <c r="AQ237" s="62"/>
      <c r="AR237" s="67">
        <f t="shared" si="1215"/>
        <v>0</v>
      </c>
      <c r="AS237" s="62"/>
      <c r="AT237" s="67">
        <f t="shared" si="1216"/>
        <v>0</v>
      </c>
      <c r="AU237" s="62"/>
      <c r="AV237" s="67">
        <f t="shared" si="1217"/>
        <v>0</v>
      </c>
      <c r="AW237" s="62"/>
      <c r="AX237" s="67">
        <f t="shared" si="1218"/>
        <v>0</v>
      </c>
      <c r="AY237" s="62"/>
      <c r="AZ237" s="67">
        <f t="shared" si="1219"/>
        <v>0</v>
      </c>
      <c r="BA237" s="57"/>
      <c r="BB237" s="64">
        <f t="shared" si="1130"/>
        <v>79.25</v>
      </c>
      <c r="BC237" s="64">
        <f t="shared" si="1102"/>
        <v>2773.75</v>
      </c>
      <c r="BD237" s="4"/>
      <c r="BE237" s="4"/>
      <c r="BF237" s="4"/>
      <c r="BG237" s="236">
        <f t="shared" si="1131"/>
        <v>0</v>
      </c>
      <c r="BH237" s="239">
        <f t="shared" si="1132"/>
        <v>0</v>
      </c>
      <c r="BI237" s="4"/>
      <c r="BJ237" s="4"/>
      <c r="BK237" s="236">
        <f t="shared" si="1133"/>
        <v>0</v>
      </c>
      <c r="BL237" s="239">
        <f t="shared" si="1134"/>
        <v>0</v>
      </c>
      <c r="BM237" s="4"/>
      <c r="BN237" s="4"/>
      <c r="BO237" s="240">
        <f t="shared" si="1135"/>
        <v>0</v>
      </c>
      <c r="BP237" s="240">
        <f t="shared" si="1136"/>
        <v>0</v>
      </c>
      <c r="BQ237" s="4"/>
      <c r="BR237" s="4">
        <f t="shared" si="1137"/>
        <v>0</v>
      </c>
      <c r="BS237" s="236">
        <f t="shared" si="1138"/>
        <v>0</v>
      </c>
      <c r="BT237" s="239">
        <f t="shared" si="1139"/>
        <v>0</v>
      </c>
      <c r="BU237" s="4"/>
      <c r="BV237" s="4">
        <f t="shared" si="1140"/>
        <v>0</v>
      </c>
      <c r="BW237" s="236">
        <f t="shared" si="1141"/>
        <v>0</v>
      </c>
      <c r="BX237" s="239">
        <f t="shared" si="1142"/>
        <v>0</v>
      </c>
      <c r="BY237" s="4"/>
      <c r="BZ237" s="4">
        <f t="shared" si="1143"/>
        <v>0</v>
      </c>
      <c r="CA237" s="236">
        <f t="shared" si="1144"/>
        <v>0</v>
      </c>
      <c r="CB237" s="239">
        <f t="shared" si="1145"/>
        <v>0</v>
      </c>
      <c r="CC237" s="4"/>
      <c r="CD237" s="4">
        <f t="shared" si="1146"/>
        <v>0</v>
      </c>
      <c r="CE237" s="236">
        <f t="shared" si="1103"/>
        <v>0</v>
      </c>
      <c r="CF237" s="239">
        <f t="shared" si="1147"/>
        <v>0</v>
      </c>
      <c r="CG237" s="4"/>
      <c r="CH237" s="4">
        <f t="shared" si="1148"/>
        <v>0</v>
      </c>
      <c r="CI237" s="236">
        <f t="shared" si="1149"/>
        <v>2.5</v>
      </c>
      <c r="CJ237" s="239">
        <f t="shared" si="1150"/>
        <v>87.5</v>
      </c>
      <c r="CK237" s="4"/>
      <c r="CL237" s="4">
        <f t="shared" si="1151"/>
        <v>0</v>
      </c>
      <c r="CM237" s="236">
        <f t="shared" si="1152"/>
        <v>76.75</v>
      </c>
      <c r="CN237" s="239">
        <f t="shared" si="1153"/>
        <v>2686.25</v>
      </c>
      <c r="CO237" s="4"/>
      <c r="CP237" s="4">
        <f t="shared" si="1154"/>
        <v>0</v>
      </c>
      <c r="CQ237" s="236">
        <f t="shared" si="1155"/>
        <v>0</v>
      </c>
      <c r="CR237" s="239">
        <f t="shared" si="1156"/>
        <v>0</v>
      </c>
      <c r="CS237" s="4"/>
      <c r="CT237" s="4">
        <f t="shared" si="1157"/>
        <v>0</v>
      </c>
      <c r="CU237" s="236">
        <f t="shared" si="1158"/>
        <v>0</v>
      </c>
      <c r="CV237" s="239">
        <f t="shared" si="1159"/>
        <v>0</v>
      </c>
      <c r="CW237" s="4"/>
      <c r="CX237" s="4"/>
      <c r="CY237" s="4"/>
      <c r="CZ237" s="4"/>
      <c r="DA237" s="4">
        <f t="shared" si="1104"/>
        <v>0</v>
      </c>
      <c r="DB237" s="4">
        <f t="shared" si="1105"/>
        <v>0</v>
      </c>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row>
    <row r="238" spans="1:196" s="5" customFormat="1">
      <c r="A238" s="60" t="s">
        <v>227</v>
      </c>
      <c r="B238" s="60" t="s">
        <v>211</v>
      </c>
      <c r="C238" s="60" t="s">
        <v>10</v>
      </c>
      <c r="D238" s="60">
        <v>35</v>
      </c>
      <c r="E238" s="6"/>
      <c r="F238" s="67">
        <f t="shared" si="1106"/>
        <v>0</v>
      </c>
      <c r="G238" s="6"/>
      <c r="H238" s="67">
        <f t="shared" si="1197"/>
        <v>0</v>
      </c>
      <c r="I238" s="6"/>
      <c r="J238" s="67">
        <f t="shared" ref="J238" si="1233">SUM(I238*$D238)</f>
        <v>0</v>
      </c>
      <c r="K238" s="6"/>
      <c r="L238" s="67">
        <f t="shared" si="1199"/>
        <v>0</v>
      </c>
      <c r="M238" s="6"/>
      <c r="N238" s="67">
        <f t="shared" si="1200"/>
        <v>0</v>
      </c>
      <c r="O238" s="6"/>
      <c r="P238" s="67">
        <f t="shared" si="1201"/>
        <v>0</v>
      </c>
      <c r="Q238" s="6"/>
      <c r="R238" s="67">
        <f t="shared" si="1202"/>
        <v>0</v>
      </c>
      <c r="S238" s="6"/>
      <c r="T238" s="67">
        <f t="shared" si="1203"/>
        <v>0</v>
      </c>
      <c r="U238" s="6"/>
      <c r="V238" s="67">
        <f t="shared" si="1204"/>
        <v>0</v>
      </c>
      <c r="W238" s="6"/>
      <c r="X238" s="67">
        <f t="shared" si="1205"/>
        <v>0</v>
      </c>
      <c r="Y238" s="6">
        <v>3</v>
      </c>
      <c r="Z238" s="67">
        <f t="shared" si="1206"/>
        <v>105</v>
      </c>
      <c r="AA238" s="6"/>
      <c r="AB238" s="67">
        <f t="shared" si="1207"/>
        <v>0</v>
      </c>
      <c r="AC238" s="62"/>
      <c r="AD238" s="67">
        <f t="shared" si="1208"/>
        <v>0</v>
      </c>
      <c r="AE238" s="62"/>
      <c r="AF238" s="67">
        <f t="shared" si="1209"/>
        <v>0</v>
      </c>
      <c r="AG238" s="62"/>
      <c r="AH238" s="67">
        <f t="shared" si="1210"/>
        <v>0</v>
      </c>
      <c r="AI238" s="62"/>
      <c r="AJ238" s="67">
        <f t="shared" si="1211"/>
        <v>0</v>
      </c>
      <c r="AK238" s="62"/>
      <c r="AL238" s="67">
        <f t="shared" si="1212"/>
        <v>0</v>
      </c>
      <c r="AM238" s="62"/>
      <c r="AN238" s="67">
        <f t="shared" si="1213"/>
        <v>0</v>
      </c>
      <c r="AO238" s="62"/>
      <c r="AP238" s="67">
        <f t="shared" si="1214"/>
        <v>0</v>
      </c>
      <c r="AQ238" s="62"/>
      <c r="AR238" s="67">
        <f t="shared" si="1215"/>
        <v>0</v>
      </c>
      <c r="AS238" s="62"/>
      <c r="AT238" s="67">
        <f t="shared" si="1216"/>
        <v>0</v>
      </c>
      <c r="AU238" s="62"/>
      <c r="AV238" s="67">
        <f t="shared" si="1217"/>
        <v>0</v>
      </c>
      <c r="AW238" s="62"/>
      <c r="AX238" s="67">
        <f t="shared" si="1218"/>
        <v>0</v>
      </c>
      <c r="AY238" s="62"/>
      <c r="AZ238" s="67">
        <f t="shared" si="1219"/>
        <v>0</v>
      </c>
      <c r="BA238" s="57"/>
      <c r="BB238" s="64">
        <f t="shared" si="1130"/>
        <v>3</v>
      </c>
      <c r="BC238" s="64">
        <f t="shared" si="1102"/>
        <v>105</v>
      </c>
      <c r="BD238" s="4"/>
      <c r="BE238" s="4"/>
      <c r="BF238" s="4"/>
      <c r="BG238" s="236">
        <f t="shared" si="1131"/>
        <v>0</v>
      </c>
      <c r="BH238" s="239">
        <f t="shared" si="1132"/>
        <v>0</v>
      </c>
      <c r="BI238" s="4"/>
      <c r="BJ238" s="4"/>
      <c r="BK238" s="236">
        <f t="shared" si="1133"/>
        <v>0</v>
      </c>
      <c r="BL238" s="239">
        <f t="shared" si="1134"/>
        <v>0</v>
      </c>
      <c r="BM238" s="4"/>
      <c r="BN238" s="4"/>
      <c r="BO238" s="240">
        <f t="shared" si="1135"/>
        <v>0</v>
      </c>
      <c r="BP238" s="240">
        <f t="shared" si="1136"/>
        <v>0</v>
      </c>
      <c r="BQ238" s="4"/>
      <c r="BR238" s="4">
        <f t="shared" si="1137"/>
        <v>0</v>
      </c>
      <c r="BS238" s="236">
        <f t="shared" si="1138"/>
        <v>0</v>
      </c>
      <c r="BT238" s="239">
        <f t="shared" si="1139"/>
        <v>0</v>
      </c>
      <c r="BU238" s="4"/>
      <c r="BV238" s="4">
        <f t="shared" si="1140"/>
        <v>0</v>
      </c>
      <c r="BW238" s="236">
        <f t="shared" si="1141"/>
        <v>0</v>
      </c>
      <c r="BX238" s="239">
        <f t="shared" si="1142"/>
        <v>0</v>
      </c>
      <c r="BY238" s="4"/>
      <c r="BZ238" s="4">
        <f t="shared" si="1143"/>
        <v>0</v>
      </c>
      <c r="CA238" s="236">
        <f t="shared" si="1144"/>
        <v>0</v>
      </c>
      <c r="CB238" s="239">
        <f t="shared" si="1145"/>
        <v>0</v>
      </c>
      <c r="CC238" s="4"/>
      <c r="CD238" s="4">
        <f t="shared" si="1146"/>
        <v>0</v>
      </c>
      <c r="CE238" s="236">
        <f t="shared" si="1103"/>
        <v>0</v>
      </c>
      <c r="CF238" s="239">
        <f t="shared" si="1147"/>
        <v>0</v>
      </c>
      <c r="CG238" s="4"/>
      <c r="CH238" s="4">
        <f t="shared" si="1148"/>
        <v>0</v>
      </c>
      <c r="CI238" s="236">
        <f t="shared" si="1149"/>
        <v>0</v>
      </c>
      <c r="CJ238" s="239">
        <f t="shared" si="1150"/>
        <v>0</v>
      </c>
      <c r="CK238" s="4"/>
      <c r="CL238" s="4">
        <f t="shared" si="1151"/>
        <v>0</v>
      </c>
      <c r="CM238" s="236">
        <f t="shared" si="1152"/>
        <v>0</v>
      </c>
      <c r="CN238" s="239">
        <f t="shared" si="1153"/>
        <v>0</v>
      </c>
      <c r="CO238" s="4"/>
      <c r="CP238" s="4">
        <f t="shared" si="1154"/>
        <v>0</v>
      </c>
      <c r="CQ238" s="236">
        <f t="shared" si="1155"/>
        <v>0</v>
      </c>
      <c r="CR238" s="239">
        <f t="shared" si="1156"/>
        <v>0</v>
      </c>
      <c r="CS238" s="4"/>
      <c r="CT238" s="4">
        <f t="shared" si="1157"/>
        <v>0</v>
      </c>
      <c r="CU238" s="236">
        <f t="shared" si="1158"/>
        <v>3</v>
      </c>
      <c r="CV238" s="239">
        <f t="shared" si="1159"/>
        <v>105</v>
      </c>
      <c r="CW238" s="4"/>
      <c r="CX238" s="4"/>
      <c r="CY238" s="4"/>
      <c r="CZ238" s="4"/>
      <c r="DA238" s="4">
        <f t="shared" si="1104"/>
        <v>0</v>
      </c>
      <c r="DB238" s="4">
        <f t="shared" si="1105"/>
        <v>0</v>
      </c>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row>
    <row r="239" spans="1:196" s="5" customFormat="1">
      <c r="A239" s="60"/>
      <c r="B239" s="60"/>
      <c r="C239" s="60" t="s">
        <v>10</v>
      </c>
      <c r="D239" s="60">
        <v>35</v>
      </c>
      <c r="E239" s="6"/>
      <c r="F239" s="67">
        <f t="shared" si="1106"/>
        <v>0</v>
      </c>
      <c r="G239" s="6"/>
      <c r="H239" s="67">
        <f t="shared" si="1197"/>
        <v>0</v>
      </c>
      <c r="I239" s="6"/>
      <c r="J239" s="67">
        <f t="shared" ref="J239" si="1234">SUM(I239*$D239)</f>
        <v>0</v>
      </c>
      <c r="K239" s="6"/>
      <c r="L239" s="67">
        <f t="shared" si="1199"/>
        <v>0</v>
      </c>
      <c r="M239" s="6"/>
      <c r="N239" s="67">
        <f t="shared" si="1200"/>
        <v>0</v>
      </c>
      <c r="O239" s="6"/>
      <c r="P239" s="67">
        <f t="shared" si="1201"/>
        <v>0</v>
      </c>
      <c r="Q239" s="6"/>
      <c r="R239" s="67">
        <f t="shared" si="1202"/>
        <v>0</v>
      </c>
      <c r="S239" s="6"/>
      <c r="T239" s="67">
        <f t="shared" si="1203"/>
        <v>0</v>
      </c>
      <c r="U239" s="6"/>
      <c r="V239" s="67">
        <f t="shared" si="1204"/>
        <v>0</v>
      </c>
      <c r="W239" s="6"/>
      <c r="X239" s="67">
        <f t="shared" si="1205"/>
        <v>0</v>
      </c>
      <c r="Y239" s="6"/>
      <c r="Z239" s="67">
        <f t="shared" si="1206"/>
        <v>0</v>
      </c>
      <c r="AA239" s="6"/>
      <c r="AB239" s="67">
        <f t="shared" si="1207"/>
        <v>0</v>
      </c>
      <c r="AC239" s="62"/>
      <c r="AD239" s="67">
        <f t="shared" si="1208"/>
        <v>0</v>
      </c>
      <c r="AE239" s="62"/>
      <c r="AF239" s="67">
        <f t="shared" si="1209"/>
        <v>0</v>
      </c>
      <c r="AG239" s="62"/>
      <c r="AH239" s="67">
        <f t="shared" si="1210"/>
        <v>0</v>
      </c>
      <c r="AI239" s="62"/>
      <c r="AJ239" s="67">
        <f t="shared" si="1211"/>
        <v>0</v>
      </c>
      <c r="AK239" s="62"/>
      <c r="AL239" s="67">
        <f t="shared" si="1212"/>
        <v>0</v>
      </c>
      <c r="AM239" s="62"/>
      <c r="AN239" s="67">
        <f t="shared" si="1213"/>
        <v>0</v>
      </c>
      <c r="AO239" s="62"/>
      <c r="AP239" s="67">
        <f t="shared" si="1214"/>
        <v>0</v>
      </c>
      <c r="AQ239" s="62"/>
      <c r="AR239" s="67">
        <f t="shared" si="1215"/>
        <v>0</v>
      </c>
      <c r="AS239" s="62"/>
      <c r="AT239" s="67">
        <f t="shared" si="1216"/>
        <v>0</v>
      </c>
      <c r="AU239" s="62"/>
      <c r="AV239" s="67">
        <f t="shared" si="1217"/>
        <v>0</v>
      </c>
      <c r="AW239" s="62"/>
      <c r="AX239" s="67">
        <f t="shared" si="1218"/>
        <v>0</v>
      </c>
      <c r="AY239" s="62"/>
      <c r="AZ239" s="67">
        <f t="shared" si="1219"/>
        <v>0</v>
      </c>
      <c r="BA239" s="57"/>
      <c r="BB239" s="64">
        <f t="shared" si="1130"/>
        <v>0</v>
      </c>
      <c r="BC239" s="64">
        <f t="shared" si="1102"/>
        <v>0</v>
      </c>
      <c r="BD239" s="4"/>
      <c r="BE239" s="4"/>
      <c r="BF239" s="4"/>
      <c r="BG239" s="236">
        <f t="shared" si="1131"/>
        <v>0</v>
      </c>
      <c r="BH239" s="239">
        <f t="shared" si="1132"/>
        <v>0</v>
      </c>
      <c r="BI239" s="4"/>
      <c r="BJ239" s="4"/>
      <c r="BK239" s="236">
        <f t="shared" si="1133"/>
        <v>0</v>
      </c>
      <c r="BL239" s="239">
        <f t="shared" si="1134"/>
        <v>0</v>
      </c>
      <c r="BM239" s="4"/>
      <c r="BN239" s="4"/>
      <c r="BO239" s="240">
        <f t="shared" si="1135"/>
        <v>0</v>
      </c>
      <c r="BP239" s="240">
        <f t="shared" si="1136"/>
        <v>0</v>
      </c>
      <c r="BQ239" s="4"/>
      <c r="BR239" s="4">
        <f t="shared" si="1137"/>
        <v>0</v>
      </c>
      <c r="BS239" s="236">
        <f t="shared" si="1138"/>
        <v>0</v>
      </c>
      <c r="BT239" s="239">
        <f t="shared" si="1139"/>
        <v>0</v>
      </c>
      <c r="BU239" s="4"/>
      <c r="BV239" s="4">
        <f t="shared" si="1140"/>
        <v>0</v>
      </c>
      <c r="BW239" s="236">
        <f t="shared" si="1141"/>
        <v>0</v>
      </c>
      <c r="BX239" s="239">
        <f t="shared" si="1142"/>
        <v>0</v>
      </c>
      <c r="BY239" s="4"/>
      <c r="BZ239" s="4">
        <f t="shared" si="1143"/>
        <v>0</v>
      </c>
      <c r="CA239" s="236">
        <f t="shared" si="1144"/>
        <v>0</v>
      </c>
      <c r="CB239" s="239">
        <f t="shared" si="1145"/>
        <v>0</v>
      </c>
      <c r="CC239" s="4"/>
      <c r="CD239" s="4">
        <f t="shared" si="1146"/>
        <v>0</v>
      </c>
      <c r="CE239" s="236">
        <f t="shared" si="1103"/>
        <v>0</v>
      </c>
      <c r="CF239" s="239">
        <f t="shared" si="1147"/>
        <v>0</v>
      </c>
      <c r="CG239" s="4"/>
      <c r="CH239" s="4">
        <f t="shared" si="1148"/>
        <v>0</v>
      </c>
      <c r="CI239" s="236">
        <f t="shared" si="1149"/>
        <v>0</v>
      </c>
      <c r="CJ239" s="239">
        <f t="shared" si="1150"/>
        <v>0</v>
      </c>
      <c r="CK239" s="4"/>
      <c r="CL239" s="4">
        <f t="shared" si="1151"/>
        <v>0</v>
      </c>
      <c r="CM239" s="236">
        <f t="shared" si="1152"/>
        <v>0</v>
      </c>
      <c r="CN239" s="239">
        <f t="shared" si="1153"/>
        <v>0</v>
      </c>
      <c r="CO239" s="4"/>
      <c r="CP239" s="4">
        <f t="shared" si="1154"/>
        <v>0</v>
      </c>
      <c r="CQ239" s="236">
        <f t="shared" si="1155"/>
        <v>0</v>
      </c>
      <c r="CR239" s="239">
        <f t="shared" si="1156"/>
        <v>0</v>
      </c>
      <c r="CS239" s="4"/>
      <c r="CT239" s="4">
        <f t="shared" si="1157"/>
        <v>0</v>
      </c>
      <c r="CU239" s="236">
        <f t="shared" si="1158"/>
        <v>0</v>
      </c>
      <c r="CV239" s="239">
        <f t="shared" si="1159"/>
        <v>0</v>
      </c>
      <c r="CW239" s="4"/>
      <c r="CX239" s="4"/>
      <c r="CY239" s="4"/>
      <c r="CZ239" s="4"/>
      <c r="DA239" s="4">
        <f t="shared" si="1104"/>
        <v>0</v>
      </c>
      <c r="DB239" s="4">
        <f t="shared" si="1105"/>
        <v>0</v>
      </c>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row>
    <row r="240" spans="1:196" s="5" customFormat="1">
      <c r="A240" s="19"/>
      <c r="B240" s="19"/>
      <c r="C240" s="19"/>
      <c r="D240" s="19"/>
      <c r="E240" s="19"/>
      <c r="F240" s="19"/>
      <c r="G240" s="19"/>
      <c r="H240" s="19"/>
      <c r="I240" s="19"/>
      <c r="J240" s="19"/>
      <c r="K240" s="58"/>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58"/>
      <c r="AJ240" s="19"/>
      <c r="AK240" s="19"/>
      <c r="AL240" s="19"/>
      <c r="AM240" s="19"/>
      <c r="AN240" s="19"/>
      <c r="AO240" s="19"/>
      <c r="AP240" s="19"/>
      <c r="AQ240" s="19"/>
      <c r="AR240" s="19"/>
      <c r="AS240" s="19"/>
      <c r="AT240" s="19"/>
      <c r="AU240" s="19"/>
      <c r="AV240" s="19"/>
      <c r="AW240" s="19"/>
      <c r="AX240" s="19"/>
      <c r="AY240" s="19"/>
      <c r="AZ240" s="19"/>
      <c r="BA240" s="19"/>
      <c r="BB240" s="17"/>
      <c r="BC240" s="17"/>
      <c r="BD240" s="4"/>
      <c r="BE240" s="4"/>
      <c r="BF240" s="4"/>
      <c r="BG240" s="236">
        <f t="shared" si="1131"/>
        <v>0</v>
      </c>
      <c r="BH240" s="239">
        <f t="shared" si="1132"/>
        <v>0</v>
      </c>
      <c r="BI240" s="4"/>
      <c r="BJ240" s="4"/>
      <c r="BK240" s="236">
        <f t="shared" si="1133"/>
        <v>0</v>
      </c>
      <c r="BL240" s="239">
        <f t="shared" si="1134"/>
        <v>0</v>
      </c>
      <c r="BM240" s="4"/>
      <c r="BN240" s="4"/>
      <c r="BO240" s="240">
        <f t="shared" si="1135"/>
        <v>0</v>
      </c>
      <c r="BP240" s="240">
        <f t="shared" si="1136"/>
        <v>0</v>
      </c>
      <c r="BQ240" s="4"/>
      <c r="BR240" s="4">
        <f t="shared" si="1137"/>
        <v>0</v>
      </c>
      <c r="BS240" s="236">
        <f t="shared" si="1138"/>
        <v>0</v>
      </c>
      <c r="BT240" s="239">
        <f t="shared" si="1139"/>
        <v>0</v>
      </c>
      <c r="BU240" s="4"/>
      <c r="BV240" s="4">
        <f t="shared" si="1140"/>
        <v>0</v>
      </c>
      <c r="BW240" s="236">
        <f t="shared" si="1141"/>
        <v>0</v>
      </c>
      <c r="BX240" s="239">
        <f t="shared" si="1142"/>
        <v>0</v>
      </c>
      <c r="BY240" s="4"/>
      <c r="BZ240" s="4">
        <f t="shared" si="1143"/>
        <v>0</v>
      </c>
      <c r="CA240" s="236">
        <f t="shared" si="1144"/>
        <v>0</v>
      </c>
      <c r="CB240" s="239">
        <f t="shared" si="1145"/>
        <v>0</v>
      </c>
      <c r="CC240" s="4"/>
      <c r="CD240" s="4">
        <f t="shared" si="1146"/>
        <v>0</v>
      </c>
      <c r="CE240" s="236">
        <f t="shared" si="1103"/>
        <v>0</v>
      </c>
      <c r="CF240" s="239">
        <f t="shared" si="1147"/>
        <v>0</v>
      </c>
      <c r="CG240" s="4"/>
      <c r="CH240" s="4">
        <f t="shared" si="1148"/>
        <v>0</v>
      </c>
      <c r="CI240" s="236">
        <f t="shared" si="1149"/>
        <v>0</v>
      </c>
      <c r="CJ240" s="239">
        <f t="shared" si="1150"/>
        <v>0</v>
      </c>
      <c r="CK240" s="4"/>
      <c r="CL240" s="4">
        <f t="shared" si="1151"/>
        <v>0</v>
      </c>
      <c r="CM240" s="236">
        <f t="shared" si="1152"/>
        <v>0</v>
      </c>
      <c r="CN240" s="239">
        <f t="shared" si="1153"/>
        <v>0</v>
      </c>
      <c r="CO240" s="4"/>
      <c r="CP240" s="4">
        <f t="shared" si="1154"/>
        <v>0</v>
      </c>
      <c r="CQ240" s="236">
        <f t="shared" si="1155"/>
        <v>0</v>
      </c>
      <c r="CR240" s="239">
        <f t="shared" si="1156"/>
        <v>0</v>
      </c>
      <c r="CS240" s="4"/>
      <c r="CT240" s="4">
        <f t="shared" si="1157"/>
        <v>0</v>
      </c>
      <c r="CU240" s="236">
        <f t="shared" si="1158"/>
        <v>0</v>
      </c>
      <c r="CV240" s="239">
        <f t="shared" si="1159"/>
        <v>0</v>
      </c>
      <c r="CW240" s="4"/>
      <c r="CX240" s="4"/>
      <c r="CY240" s="4"/>
      <c r="CZ240" s="4"/>
      <c r="DA240" s="4">
        <f t="shared" si="1104"/>
        <v>0</v>
      </c>
      <c r="DB240" s="4">
        <f t="shared" si="1105"/>
        <v>0</v>
      </c>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row>
    <row r="241" spans="1:196" s="5" customForma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59"/>
      <c r="AD241" s="19"/>
      <c r="AE241" s="59"/>
      <c r="AF241" s="19"/>
      <c r="AG241" s="59"/>
      <c r="AH241" s="19"/>
      <c r="AI241" s="59"/>
      <c r="AJ241" s="19"/>
      <c r="AK241" s="59"/>
      <c r="AL241" s="19"/>
      <c r="AM241" s="59"/>
      <c r="AN241" s="19"/>
      <c r="AO241" s="59"/>
      <c r="AP241" s="19"/>
      <c r="AQ241" s="59"/>
      <c r="AR241" s="19"/>
      <c r="AS241" s="59"/>
      <c r="AT241" s="19"/>
      <c r="AU241" s="59"/>
      <c r="AV241" s="19"/>
      <c r="AW241" s="59"/>
      <c r="AX241" s="19"/>
      <c r="AY241" s="59"/>
      <c r="AZ241" s="19"/>
      <c r="BA241" s="19"/>
      <c r="BB241" s="17"/>
      <c r="BC241" s="17"/>
      <c r="BD241" s="66"/>
      <c r="BE241" s="4"/>
      <c r="BF241" s="4"/>
      <c r="BG241" s="236">
        <f t="shared" si="1131"/>
        <v>0</v>
      </c>
      <c r="BH241" s="239">
        <f t="shared" si="1132"/>
        <v>0</v>
      </c>
      <c r="BI241" s="4"/>
      <c r="BJ241" s="4"/>
      <c r="BK241" s="236">
        <f t="shared" si="1133"/>
        <v>0</v>
      </c>
      <c r="BL241" s="239">
        <f t="shared" si="1134"/>
        <v>0</v>
      </c>
      <c r="BM241" s="4"/>
      <c r="BN241" s="4"/>
      <c r="BO241" s="240">
        <f t="shared" si="1135"/>
        <v>0</v>
      </c>
      <c r="BP241" s="240">
        <f t="shared" si="1136"/>
        <v>0</v>
      </c>
      <c r="BQ241" s="4"/>
      <c r="BR241" s="4">
        <f t="shared" si="1137"/>
        <v>0</v>
      </c>
      <c r="BS241" s="236">
        <f t="shared" si="1138"/>
        <v>0</v>
      </c>
      <c r="BT241" s="239">
        <f t="shared" si="1139"/>
        <v>0</v>
      </c>
      <c r="BU241" s="4"/>
      <c r="BV241" s="4">
        <f t="shared" si="1140"/>
        <v>0</v>
      </c>
      <c r="BW241" s="236">
        <f t="shared" si="1141"/>
        <v>0</v>
      </c>
      <c r="BX241" s="239">
        <f t="shared" si="1142"/>
        <v>0</v>
      </c>
      <c r="BY241" s="4"/>
      <c r="BZ241" s="4">
        <f t="shared" si="1143"/>
        <v>0</v>
      </c>
      <c r="CA241" s="236">
        <f t="shared" si="1144"/>
        <v>0</v>
      </c>
      <c r="CB241" s="239">
        <f t="shared" si="1145"/>
        <v>0</v>
      </c>
      <c r="CC241" s="4"/>
      <c r="CD241" s="4">
        <f t="shared" si="1146"/>
        <v>0</v>
      </c>
      <c r="CE241" s="236">
        <f t="shared" si="1103"/>
        <v>0</v>
      </c>
      <c r="CF241" s="239">
        <f t="shared" si="1147"/>
        <v>0</v>
      </c>
      <c r="CG241" s="4"/>
      <c r="CH241" s="4">
        <f t="shared" si="1148"/>
        <v>0</v>
      </c>
      <c r="CI241" s="236">
        <f t="shared" si="1149"/>
        <v>0</v>
      </c>
      <c r="CJ241" s="239">
        <f t="shared" si="1150"/>
        <v>0</v>
      </c>
      <c r="CK241" s="4"/>
      <c r="CL241" s="4">
        <f t="shared" si="1151"/>
        <v>0</v>
      </c>
      <c r="CM241" s="236">
        <f t="shared" si="1152"/>
        <v>0</v>
      </c>
      <c r="CN241" s="239">
        <f t="shared" si="1153"/>
        <v>0</v>
      </c>
      <c r="CO241" s="4"/>
      <c r="CP241" s="4">
        <f t="shared" si="1154"/>
        <v>0</v>
      </c>
      <c r="CQ241" s="236">
        <f t="shared" si="1155"/>
        <v>0</v>
      </c>
      <c r="CR241" s="239">
        <f t="shared" si="1156"/>
        <v>0</v>
      </c>
      <c r="CS241" s="4"/>
      <c r="CT241" s="4">
        <f t="shared" si="1157"/>
        <v>0</v>
      </c>
      <c r="CU241" s="236">
        <f t="shared" si="1158"/>
        <v>0</v>
      </c>
      <c r="CV241" s="239">
        <f t="shared" si="1159"/>
        <v>0</v>
      </c>
      <c r="CW241" s="4"/>
      <c r="CX241" s="4"/>
      <c r="CY241" s="4"/>
      <c r="CZ241" s="4"/>
      <c r="DA241" s="4">
        <f t="shared" si="1104"/>
        <v>0</v>
      </c>
      <c r="DB241" s="4">
        <f t="shared" si="1105"/>
        <v>0</v>
      </c>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row>
    <row r="242" spans="1:196" s="14" customFormat="1" ht="48">
      <c r="A242" s="68"/>
      <c r="B242" s="68" t="s">
        <v>80</v>
      </c>
      <c r="C242" s="68"/>
      <c r="D242" s="68"/>
      <c r="E242" s="68">
        <f t="shared" ref="E242:AZ242" si="1235">SUM(E209:E239)</f>
        <v>2.25</v>
      </c>
      <c r="F242" s="247">
        <f t="shared" si="1235"/>
        <v>265.5</v>
      </c>
      <c r="G242" s="68">
        <f t="shared" si="1235"/>
        <v>0</v>
      </c>
      <c r="H242" s="247">
        <f t="shared" si="1235"/>
        <v>0</v>
      </c>
      <c r="I242" s="68">
        <f t="shared" si="1235"/>
        <v>1.75</v>
      </c>
      <c r="J242" s="247">
        <f t="shared" si="1235"/>
        <v>175</v>
      </c>
      <c r="K242" s="68">
        <f t="shared" si="1235"/>
        <v>0</v>
      </c>
      <c r="L242" s="247">
        <f t="shared" si="1235"/>
        <v>0</v>
      </c>
      <c r="M242" s="68">
        <f t="shared" si="1235"/>
        <v>31.75</v>
      </c>
      <c r="N242" s="153">
        <f t="shared" si="1235"/>
        <v>1822.25</v>
      </c>
      <c r="O242" s="68">
        <f t="shared" si="1235"/>
        <v>33.25</v>
      </c>
      <c r="P242" s="153">
        <f t="shared" si="1235"/>
        <v>1975.5</v>
      </c>
      <c r="Q242" s="68">
        <f t="shared" si="1235"/>
        <v>124.25</v>
      </c>
      <c r="R242" s="153">
        <f t="shared" si="1235"/>
        <v>9193.5</v>
      </c>
      <c r="S242" s="68">
        <f t="shared" si="1235"/>
        <v>37.75</v>
      </c>
      <c r="T242" s="153">
        <f t="shared" si="1235"/>
        <v>3221.75</v>
      </c>
      <c r="U242" s="68">
        <f t="shared" si="1235"/>
        <v>172.5</v>
      </c>
      <c r="V242" s="153">
        <f t="shared" si="1235"/>
        <v>11991.5</v>
      </c>
      <c r="W242" s="68">
        <f t="shared" si="1235"/>
        <v>88.75</v>
      </c>
      <c r="X242" s="153">
        <f t="shared" si="1235"/>
        <v>7739.75</v>
      </c>
      <c r="Y242" s="68">
        <f t="shared" si="1235"/>
        <v>141.25</v>
      </c>
      <c r="Z242" s="153">
        <f t="shared" si="1235"/>
        <v>11145</v>
      </c>
      <c r="AA242" s="68">
        <f t="shared" si="1235"/>
        <v>0</v>
      </c>
      <c r="AB242" s="68">
        <f t="shared" si="1235"/>
        <v>0</v>
      </c>
      <c r="AC242" s="68">
        <f t="shared" si="1235"/>
        <v>0</v>
      </c>
      <c r="AD242" s="68">
        <f t="shared" si="1235"/>
        <v>0</v>
      </c>
      <c r="AE242" s="68">
        <f t="shared" si="1235"/>
        <v>0</v>
      </c>
      <c r="AF242" s="68">
        <f t="shared" si="1235"/>
        <v>0</v>
      </c>
      <c r="AG242" s="68">
        <f t="shared" si="1235"/>
        <v>0</v>
      </c>
      <c r="AH242" s="68">
        <f t="shared" si="1235"/>
        <v>0</v>
      </c>
      <c r="AI242" s="68">
        <f t="shared" si="1235"/>
        <v>0</v>
      </c>
      <c r="AJ242" s="68">
        <f t="shared" si="1235"/>
        <v>0</v>
      </c>
      <c r="AK242" s="68">
        <f t="shared" si="1235"/>
        <v>0</v>
      </c>
      <c r="AL242" s="68">
        <f t="shared" si="1235"/>
        <v>0</v>
      </c>
      <c r="AM242" s="68">
        <f t="shared" si="1235"/>
        <v>0</v>
      </c>
      <c r="AN242" s="68">
        <f t="shared" si="1235"/>
        <v>0</v>
      </c>
      <c r="AO242" s="68">
        <f t="shared" si="1235"/>
        <v>0</v>
      </c>
      <c r="AP242" s="68">
        <f t="shared" si="1235"/>
        <v>0</v>
      </c>
      <c r="AQ242" s="68">
        <f t="shared" si="1235"/>
        <v>0</v>
      </c>
      <c r="AR242" s="68">
        <f t="shared" si="1235"/>
        <v>0</v>
      </c>
      <c r="AS242" s="68">
        <f t="shared" si="1235"/>
        <v>0</v>
      </c>
      <c r="AT242" s="68">
        <f t="shared" si="1235"/>
        <v>0</v>
      </c>
      <c r="AU242" s="68">
        <f t="shared" si="1235"/>
        <v>0</v>
      </c>
      <c r="AV242" s="68">
        <f t="shared" si="1235"/>
        <v>0</v>
      </c>
      <c r="AW242" s="68">
        <f t="shared" si="1235"/>
        <v>0</v>
      </c>
      <c r="AX242" s="68">
        <f t="shared" si="1235"/>
        <v>0</v>
      </c>
      <c r="AY242" s="68">
        <f t="shared" si="1235"/>
        <v>0</v>
      </c>
      <c r="AZ242" s="68">
        <f t="shared" si="1235"/>
        <v>0</v>
      </c>
      <c r="BA242" s="68"/>
      <c r="BB242" s="69">
        <f>SUM(BB209:BB239)</f>
        <v>633.5</v>
      </c>
      <c r="BC242" s="69">
        <f>SUM(BC209:BC239)</f>
        <v>47529.75</v>
      </c>
      <c r="BD242" s="70" t="s">
        <v>80</v>
      </c>
      <c r="BE242" s="153">
        <f>SUM(BE209:BE241)</f>
        <v>2.5</v>
      </c>
      <c r="BF242" s="153">
        <f t="shared" ref="BF242:BN242" si="1236">SUM(BF209:BF241)</f>
        <v>310</v>
      </c>
      <c r="BG242" s="153">
        <f t="shared" si="1236"/>
        <v>4.75</v>
      </c>
      <c r="BH242" s="153">
        <f t="shared" si="1236"/>
        <v>575.5</v>
      </c>
      <c r="BI242" s="153">
        <f t="shared" si="1236"/>
        <v>0</v>
      </c>
      <c r="BJ242" s="153">
        <f t="shared" si="1236"/>
        <v>0</v>
      </c>
      <c r="BK242" s="153">
        <f t="shared" si="1236"/>
        <v>0</v>
      </c>
      <c r="BL242" s="153">
        <f t="shared" si="1236"/>
        <v>0</v>
      </c>
      <c r="BM242" s="153">
        <f t="shared" si="1236"/>
        <v>0</v>
      </c>
      <c r="BN242" s="153">
        <f t="shared" si="1236"/>
        <v>0</v>
      </c>
      <c r="BO242" s="153">
        <f>SUM(BO209:BO241)</f>
        <v>1.75</v>
      </c>
      <c r="BP242" s="153">
        <f>SUM(BP209:BP241)</f>
        <v>175</v>
      </c>
      <c r="BQ242" s="153">
        <f t="shared" ref="BQ242:CZ242" si="1237">SUM(BQ209:BQ241)</f>
        <v>1</v>
      </c>
      <c r="BR242" s="153">
        <f t="shared" si="1237"/>
        <v>140</v>
      </c>
      <c r="BS242" s="153">
        <f>SUM(BS209:BS241)</f>
        <v>1</v>
      </c>
      <c r="BT242" s="153">
        <f>SUM(BT209:BT241)</f>
        <v>140</v>
      </c>
      <c r="BU242" s="153">
        <f t="shared" si="1237"/>
        <v>0</v>
      </c>
      <c r="BV242" s="153">
        <f t="shared" si="1237"/>
        <v>0</v>
      </c>
      <c r="BW242" s="153">
        <f t="shared" si="1237"/>
        <v>31.75</v>
      </c>
      <c r="BX242" s="153">
        <f t="shared" si="1237"/>
        <v>1822.25</v>
      </c>
      <c r="BY242" s="153">
        <f t="shared" si="1237"/>
        <v>3</v>
      </c>
      <c r="BZ242" s="153">
        <f t="shared" si="1237"/>
        <v>420</v>
      </c>
      <c r="CA242" s="153">
        <f t="shared" ref="CA242:CB242" si="1238">SUM(CA209:CA241)</f>
        <v>36.25</v>
      </c>
      <c r="CB242" s="153">
        <f t="shared" si="1238"/>
        <v>2395.5</v>
      </c>
      <c r="CC242" s="153">
        <f t="shared" si="1237"/>
        <v>2.5</v>
      </c>
      <c r="CD242" s="153">
        <f t="shared" si="1237"/>
        <v>350</v>
      </c>
      <c r="CE242" s="153">
        <f t="shared" si="1237"/>
        <v>126.75</v>
      </c>
      <c r="CF242" s="153">
        <f t="shared" si="1237"/>
        <v>9543.5</v>
      </c>
      <c r="CG242" s="153">
        <f t="shared" si="1237"/>
        <v>4</v>
      </c>
      <c r="CH242" s="153">
        <f t="shared" si="1237"/>
        <v>550</v>
      </c>
      <c r="CI242" s="153">
        <f t="shared" ref="CI242:CJ242" si="1239">SUM(CI209:CI241)</f>
        <v>41.75</v>
      </c>
      <c r="CJ242" s="153">
        <f t="shared" si="1239"/>
        <v>3771.75</v>
      </c>
      <c r="CK242" s="153">
        <f t="shared" si="1237"/>
        <v>2</v>
      </c>
      <c r="CL242" s="153">
        <f t="shared" si="1237"/>
        <v>280</v>
      </c>
      <c r="CM242" s="153">
        <f t="shared" si="1237"/>
        <v>174.5</v>
      </c>
      <c r="CN242" s="153">
        <f t="shared" si="1237"/>
        <v>12271.5</v>
      </c>
      <c r="CO242" s="153">
        <f t="shared" si="1237"/>
        <v>2.75</v>
      </c>
      <c r="CP242" s="153">
        <f t="shared" si="1237"/>
        <v>385</v>
      </c>
      <c r="CQ242" s="153">
        <f t="shared" ref="CQ242:CR242" si="1240">SUM(CQ209:CQ241)</f>
        <v>91.5</v>
      </c>
      <c r="CR242" s="153">
        <f t="shared" si="1240"/>
        <v>8124.75</v>
      </c>
      <c r="CS242" s="153">
        <f t="shared" si="1237"/>
        <v>2.75</v>
      </c>
      <c r="CT242" s="153">
        <f t="shared" si="1237"/>
        <v>385</v>
      </c>
      <c r="CU242" s="153">
        <f t="shared" si="1237"/>
        <v>144</v>
      </c>
      <c r="CV242" s="153">
        <f t="shared" si="1237"/>
        <v>11530</v>
      </c>
      <c r="CW242" s="153">
        <f t="shared" si="1237"/>
        <v>0</v>
      </c>
      <c r="CX242" s="153">
        <f t="shared" si="1237"/>
        <v>0</v>
      </c>
      <c r="CY242" s="153">
        <f t="shared" si="1237"/>
        <v>0</v>
      </c>
      <c r="CZ242" s="153">
        <f t="shared" si="1237"/>
        <v>0</v>
      </c>
      <c r="DA242" s="69">
        <f>SUM(DA209:DA239)</f>
        <v>20.5</v>
      </c>
      <c r="DB242" s="69">
        <f>SUM(DB209:DB239)</f>
        <v>2820</v>
      </c>
      <c r="DC242" s="70" t="s">
        <v>80</v>
      </c>
      <c r="DD242" s="18"/>
      <c r="DE242" s="18"/>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c r="GG242" s="18"/>
      <c r="GH242" s="18"/>
      <c r="GI242" s="18"/>
      <c r="GJ242" s="18"/>
      <c r="GK242" s="18"/>
      <c r="GL242" s="18"/>
      <c r="GM242" s="18"/>
      <c r="GN242" s="18"/>
    </row>
    <row r="243" spans="1:196" ht="24">
      <c r="A243" s="68"/>
      <c r="B243" s="68" t="s">
        <v>81</v>
      </c>
      <c r="C243" s="68"/>
      <c r="D243" s="68"/>
      <c r="E243" s="273">
        <f>F242/E242</f>
        <v>118</v>
      </c>
      <c r="F243" s="273"/>
      <c r="G243" s="273" t="e">
        <f>H242/G242</f>
        <v>#DIV/0!</v>
      </c>
      <c r="H243" s="273"/>
      <c r="I243" s="273">
        <f>J242/I242</f>
        <v>100</v>
      </c>
      <c r="J243" s="273"/>
      <c r="K243" s="273" t="e">
        <f>L242/K242</f>
        <v>#DIV/0!</v>
      </c>
      <c r="L243" s="273"/>
      <c r="M243" s="273">
        <f>N242/M242</f>
        <v>57.393700787401578</v>
      </c>
      <c r="N243" s="273"/>
      <c r="O243" s="273">
        <f>P242/O242</f>
        <v>59.413533834586467</v>
      </c>
      <c r="P243" s="273"/>
      <c r="Q243" s="273">
        <f>R242/Q242</f>
        <v>73.991951710261574</v>
      </c>
      <c r="R243" s="273"/>
      <c r="S243" s="273">
        <f>T242/S242</f>
        <v>85.344370860927157</v>
      </c>
      <c r="T243" s="273"/>
      <c r="U243" s="273">
        <f>V242/U242</f>
        <v>69.515942028985506</v>
      </c>
      <c r="V243" s="273"/>
      <c r="W243" s="273">
        <f>X242/W242</f>
        <v>87.208450704225356</v>
      </c>
      <c r="X243" s="273"/>
      <c r="Y243" s="273">
        <f>Z242/Y242</f>
        <v>78.902654867256643</v>
      </c>
      <c r="Z243" s="273"/>
      <c r="AA243" s="273" t="e">
        <f>AB242/AA242</f>
        <v>#DIV/0!</v>
      </c>
      <c r="AB243" s="273"/>
      <c r="AC243" s="273" t="e">
        <f>AD242/AC242</f>
        <v>#DIV/0!</v>
      </c>
      <c r="AD243" s="273"/>
      <c r="AE243" s="273" t="e">
        <f>AF242/AE242</f>
        <v>#DIV/0!</v>
      </c>
      <c r="AF243" s="273"/>
      <c r="AG243" s="273" t="e">
        <f>AH242/AG242</f>
        <v>#DIV/0!</v>
      </c>
      <c r="AH243" s="273"/>
      <c r="AI243" s="273" t="e">
        <f>AJ242/AI242</f>
        <v>#DIV/0!</v>
      </c>
      <c r="AJ243" s="273"/>
      <c r="AK243" s="273" t="e">
        <f>AL242/AK242</f>
        <v>#DIV/0!</v>
      </c>
      <c r="AL243" s="273"/>
      <c r="AM243" s="273" t="e">
        <f>AN242/AM242</f>
        <v>#DIV/0!</v>
      </c>
      <c r="AN243" s="273"/>
      <c r="AO243" s="273" t="e">
        <f>AP242/AO242</f>
        <v>#DIV/0!</v>
      </c>
      <c r="AP243" s="273"/>
      <c r="AQ243" s="273" t="e">
        <f>AR242/AQ242</f>
        <v>#DIV/0!</v>
      </c>
      <c r="AR243" s="273"/>
      <c r="AS243" s="273" t="e">
        <f>AT242/AS242</f>
        <v>#DIV/0!</v>
      </c>
      <c r="AT243" s="273"/>
      <c r="AU243" s="273" t="e">
        <f>AV242/AU242</f>
        <v>#DIV/0!</v>
      </c>
      <c r="AV243" s="273"/>
      <c r="AW243" s="273" t="e">
        <f>AX242/AW242</f>
        <v>#DIV/0!</v>
      </c>
      <c r="AX243" s="273"/>
      <c r="AY243" s="273" t="e">
        <f>AZ242/AY242</f>
        <v>#DIV/0!</v>
      </c>
      <c r="AZ243" s="273"/>
      <c r="BA243" s="73"/>
      <c r="BB243" s="274">
        <f>BC242/BB242</f>
        <v>75.02722967640095</v>
      </c>
      <c r="BC243" s="274"/>
      <c r="BD243" s="71" t="s">
        <v>82</v>
      </c>
      <c r="BE243" s="273"/>
      <c r="BF243" s="273"/>
      <c r="BG243" s="234"/>
      <c r="BH243" s="234"/>
      <c r="BI243" s="273"/>
      <c r="BJ243" s="273"/>
      <c r="BK243" s="234"/>
      <c r="BL243" s="234"/>
      <c r="BM243" s="273"/>
      <c r="BN243" s="273"/>
      <c r="BO243" s="234"/>
      <c r="BP243" s="234"/>
      <c r="BQ243" s="273"/>
      <c r="BR243" s="273"/>
      <c r="BS243" s="244"/>
      <c r="BT243" s="244"/>
      <c r="BU243" s="273"/>
      <c r="BV243" s="273"/>
      <c r="BW243" s="248"/>
      <c r="BX243" s="248"/>
      <c r="BY243" s="273"/>
      <c r="BZ243" s="273"/>
      <c r="CA243" s="248"/>
      <c r="CB243" s="248"/>
      <c r="CC243" s="273"/>
      <c r="CD243" s="273"/>
      <c r="CE243" s="249"/>
      <c r="CF243" s="249"/>
      <c r="CG243" s="273"/>
      <c r="CH243" s="273"/>
      <c r="CI243" s="251"/>
      <c r="CJ243" s="251"/>
      <c r="CK243" s="273"/>
      <c r="CL243" s="273"/>
      <c r="CM243" s="252"/>
      <c r="CN243" s="252"/>
      <c r="CO243" s="273"/>
      <c r="CP243" s="273"/>
      <c r="CQ243" s="253"/>
      <c r="CR243" s="253"/>
      <c r="CS243" s="273"/>
      <c r="CT243" s="273"/>
      <c r="CU243" s="254"/>
      <c r="CV243" s="254"/>
      <c r="CW243" s="273"/>
      <c r="CX243" s="273"/>
      <c r="CY243" s="234"/>
      <c r="CZ243" s="181"/>
      <c r="DA243" s="274">
        <f>DB242/DA242</f>
        <v>137.5609756097561</v>
      </c>
      <c r="DB243" s="274"/>
      <c r="DC243" s="71" t="s">
        <v>82</v>
      </c>
      <c r="GK243" s="4"/>
      <c r="GL243" s="4"/>
      <c r="GM243" s="4"/>
      <c r="GN243" s="4"/>
    </row>
    <row r="244" spans="1:196">
      <c r="GK244" s="4"/>
      <c r="GL244" s="4"/>
      <c r="GM244" s="4"/>
      <c r="GN244" s="4"/>
    </row>
    <row r="245" spans="1:196">
      <c r="GK245" s="4"/>
      <c r="GL245" s="4"/>
      <c r="GM245" s="4"/>
      <c r="GN245" s="4"/>
    </row>
    <row r="246" spans="1:196" s="4" customFormat="1" ht="12.75" customHeight="1">
      <c r="A246" s="52"/>
      <c r="B246" s="52"/>
      <c r="C246" s="53"/>
      <c r="D246" s="53"/>
      <c r="E246" s="277">
        <v>2016</v>
      </c>
      <c r="F246" s="278"/>
      <c r="G246" s="278"/>
      <c r="H246" s="278"/>
      <c r="I246" s="278"/>
      <c r="J246" s="278"/>
      <c r="K246" s="278"/>
      <c r="L246" s="278"/>
      <c r="M246" s="278"/>
      <c r="N246" s="278"/>
      <c r="O246" s="278"/>
      <c r="P246" s="278"/>
      <c r="Q246" s="278"/>
      <c r="R246" s="278"/>
      <c r="S246" s="278"/>
      <c r="T246" s="278"/>
      <c r="U246" s="278"/>
      <c r="V246" s="278"/>
      <c r="W246" s="278"/>
      <c r="X246" s="278"/>
      <c r="Y246" s="278"/>
      <c r="Z246" s="278"/>
      <c r="AA246" s="278"/>
      <c r="AB246" s="279"/>
      <c r="AC246" s="283">
        <v>2017</v>
      </c>
      <c r="AD246" s="284"/>
      <c r="AE246" s="284"/>
      <c r="AF246" s="284"/>
      <c r="AG246" s="284"/>
      <c r="AH246" s="284"/>
      <c r="AI246" s="284"/>
      <c r="AJ246" s="284"/>
      <c r="AK246" s="284"/>
      <c r="AL246" s="284"/>
      <c r="AM246" s="284"/>
      <c r="AN246" s="284"/>
      <c r="AO246" s="284"/>
      <c r="AP246" s="284"/>
      <c r="AQ246" s="284"/>
      <c r="AR246" s="284"/>
      <c r="AS246" s="284"/>
      <c r="AT246" s="284"/>
      <c r="AU246" s="284"/>
      <c r="AV246" s="284"/>
      <c r="AW246" s="284"/>
      <c r="AX246" s="284"/>
      <c r="AY246" s="284"/>
      <c r="AZ246" s="285"/>
      <c r="BA246" s="65"/>
      <c r="BB246" s="17"/>
      <c r="BC246" s="17"/>
    </row>
    <row r="247" spans="1:196" s="5" customFormat="1" ht="15.75">
      <c r="A247" s="72"/>
      <c r="B247" s="72" t="str">
        <f>'Stundenverteilung INGE'!P5</f>
        <v>AeBo - K</v>
      </c>
      <c r="C247" s="289" t="str">
        <f>'Stundenverteilung INGE'!P7</f>
        <v>TP3</v>
      </c>
      <c r="D247" s="290"/>
      <c r="E247" s="280"/>
      <c r="F247" s="281"/>
      <c r="G247" s="281"/>
      <c r="H247" s="281"/>
      <c r="I247" s="281"/>
      <c r="J247" s="281"/>
      <c r="K247" s="281"/>
      <c r="L247" s="281"/>
      <c r="M247" s="281"/>
      <c r="N247" s="281"/>
      <c r="O247" s="281"/>
      <c r="P247" s="281"/>
      <c r="Q247" s="281"/>
      <c r="R247" s="281"/>
      <c r="S247" s="281"/>
      <c r="T247" s="281"/>
      <c r="U247" s="281"/>
      <c r="V247" s="281"/>
      <c r="W247" s="281"/>
      <c r="X247" s="281"/>
      <c r="Y247" s="281"/>
      <c r="Z247" s="281"/>
      <c r="AA247" s="281"/>
      <c r="AB247" s="282"/>
      <c r="AC247" s="286"/>
      <c r="AD247" s="287"/>
      <c r="AE247" s="287"/>
      <c r="AF247" s="287"/>
      <c r="AG247" s="287"/>
      <c r="AH247" s="287"/>
      <c r="AI247" s="287"/>
      <c r="AJ247" s="287"/>
      <c r="AK247" s="287"/>
      <c r="AL247" s="287"/>
      <c r="AM247" s="287"/>
      <c r="AN247" s="287"/>
      <c r="AO247" s="287"/>
      <c r="AP247" s="287"/>
      <c r="AQ247" s="287"/>
      <c r="AR247" s="287"/>
      <c r="AS247" s="287"/>
      <c r="AT247" s="287"/>
      <c r="AU247" s="287"/>
      <c r="AV247" s="287"/>
      <c r="AW247" s="287"/>
      <c r="AX247" s="287"/>
      <c r="AY247" s="287"/>
      <c r="AZ247" s="288"/>
      <c r="BA247" s="65"/>
      <c r="BB247" s="16"/>
      <c r="BC247" s="16"/>
      <c r="BD247" s="4"/>
      <c r="BE247" s="183" t="s">
        <v>176</v>
      </c>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row>
    <row r="248" spans="1:196" s="5" customFormat="1" ht="24">
      <c r="A248" s="54" t="s">
        <v>0</v>
      </c>
      <c r="B248" s="54" t="s">
        <v>103</v>
      </c>
      <c r="C248" s="55" t="s">
        <v>1</v>
      </c>
      <c r="D248" s="55" t="s">
        <v>6</v>
      </c>
      <c r="E248" s="56" t="s">
        <v>13</v>
      </c>
      <c r="F248" s="56" t="s">
        <v>14</v>
      </c>
      <c r="G248" s="56" t="s">
        <v>15</v>
      </c>
      <c r="H248" s="56" t="s">
        <v>16</v>
      </c>
      <c r="I248" s="56" t="s">
        <v>17</v>
      </c>
      <c r="J248" s="56" t="s">
        <v>18</v>
      </c>
      <c r="K248" s="56" t="s">
        <v>19</v>
      </c>
      <c r="L248" s="56" t="s">
        <v>20</v>
      </c>
      <c r="M248" s="56" t="s">
        <v>21</v>
      </c>
      <c r="N248" s="56" t="s">
        <v>22</v>
      </c>
      <c r="O248" s="56" t="s">
        <v>23</v>
      </c>
      <c r="P248" s="56" t="s">
        <v>24</v>
      </c>
      <c r="Q248" s="56" t="s">
        <v>25</v>
      </c>
      <c r="R248" s="56" t="s">
        <v>26</v>
      </c>
      <c r="S248" s="56" t="s">
        <v>27</v>
      </c>
      <c r="T248" s="56" t="s">
        <v>28</v>
      </c>
      <c r="U248" s="56" t="s">
        <v>29</v>
      </c>
      <c r="V248" s="56" t="s">
        <v>30</v>
      </c>
      <c r="W248" s="56" t="s">
        <v>31</v>
      </c>
      <c r="X248" s="56" t="s">
        <v>32</v>
      </c>
      <c r="Y248" s="56" t="s">
        <v>33</v>
      </c>
      <c r="Z248" s="56" t="s">
        <v>36</v>
      </c>
      <c r="AA248" s="56" t="s">
        <v>34</v>
      </c>
      <c r="AB248" s="56" t="s">
        <v>35</v>
      </c>
      <c r="AC248" s="61" t="s">
        <v>13</v>
      </c>
      <c r="AD248" s="61" t="s">
        <v>14</v>
      </c>
      <c r="AE248" s="61" t="s">
        <v>15</v>
      </c>
      <c r="AF248" s="61" t="s">
        <v>16</v>
      </c>
      <c r="AG248" s="61" t="s">
        <v>17</v>
      </c>
      <c r="AH248" s="61" t="s">
        <v>18</v>
      </c>
      <c r="AI248" s="61" t="s">
        <v>19</v>
      </c>
      <c r="AJ248" s="61" t="s">
        <v>20</v>
      </c>
      <c r="AK248" s="61" t="s">
        <v>21</v>
      </c>
      <c r="AL248" s="61" t="s">
        <v>22</v>
      </c>
      <c r="AM248" s="61" t="s">
        <v>23</v>
      </c>
      <c r="AN248" s="61" t="s">
        <v>24</v>
      </c>
      <c r="AO248" s="61" t="s">
        <v>25</v>
      </c>
      <c r="AP248" s="61" t="s">
        <v>26</v>
      </c>
      <c r="AQ248" s="61" t="s">
        <v>27</v>
      </c>
      <c r="AR248" s="61" t="s">
        <v>28</v>
      </c>
      <c r="AS248" s="61" t="s">
        <v>29</v>
      </c>
      <c r="AT248" s="61" t="s">
        <v>30</v>
      </c>
      <c r="AU248" s="61" t="s">
        <v>31</v>
      </c>
      <c r="AV248" s="61" t="s">
        <v>32</v>
      </c>
      <c r="AW248" s="61" t="s">
        <v>33</v>
      </c>
      <c r="AX248" s="61" t="s">
        <v>36</v>
      </c>
      <c r="AY248" s="61" t="s">
        <v>34</v>
      </c>
      <c r="AZ248" s="61" t="s">
        <v>35</v>
      </c>
      <c r="BA248" s="61"/>
      <c r="BB248" s="63" t="s">
        <v>4</v>
      </c>
      <c r="BC248" s="63" t="s">
        <v>5</v>
      </c>
      <c r="BD248" s="4"/>
      <c r="BE248" s="56" t="s">
        <v>13</v>
      </c>
      <c r="BF248" s="56" t="s">
        <v>14</v>
      </c>
      <c r="BG248" s="235" t="s">
        <v>200</v>
      </c>
      <c r="BH248" s="235" t="s">
        <v>201</v>
      </c>
      <c r="BI248" s="56" t="s">
        <v>15</v>
      </c>
      <c r="BJ248" s="56" t="s">
        <v>16</v>
      </c>
      <c r="BK248" s="235" t="s">
        <v>200</v>
      </c>
      <c r="BL248" s="235" t="s">
        <v>201</v>
      </c>
      <c r="BM248" s="56" t="s">
        <v>17</v>
      </c>
      <c r="BN248" s="56" t="s">
        <v>18</v>
      </c>
      <c r="BO248" s="235" t="s">
        <v>200</v>
      </c>
      <c r="BP248" s="235" t="s">
        <v>201</v>
      </c>
      <c r="BQ248" s="56" t="s">
        <v>19</v>
      </c>
      <c r="BR248" s="56" t="s">
        <v>20</v>
      </c>
      <c r="BS248" s="235" t="s">
        <v>200</v>
      </c>
      <c r="BT248" s="235" t="s">
        <v>201</v>
      </c>
      <c r="BU248" s="56" t="s">
        <v>21</v>
      </c>
      <c r="BV248" s="56" t="s">
        <v>22</v>
      </c>
      <c r="BW248" s="235" t="s">
        <v>200</v>
      </c>
      <c r="BX248" s="235" t="s">
        <v>201</v>
      </c>
      <c r="BY248" s="56" t="s">
        <v>23</v>
      </c>
      <c r="BZ248" s="56" t="s">
        <v>24</v>
      </c>
      <c r="CA248" s="235" t="s">
        <v>200</v>
      </c>
      <c r="CB248" s="235" t="s">
        <v>201</v>
      </c>
      <c r="CC248" s="56" t="s">
        <v>25</v>
      </c>
      <c r="CD248" s="56" t="s">
        <v>26</v>
      </c>
      <c r="CE248" s="235" t="s">
        <v>200</v>
      </c>
      <c r="CF248" s="235" t="s">
        <v>201</v>
      </c>
      <c r="CG248" s="56" t="s">
        <v>27</v>
      </c>
      <c r="CH248" s="56" t="s">
        <v>28</v>
      </c>
      <c r="CI248" s="235" t="s">
        <v>200</v>
      </c>
      <c r="CJ248" s="235" t="s">
        <v>201</v>
      </c>
      <c r="CK248" s="56" t="s">
        <v>29</v>
      </c>
      <c r="CL248" s="56" t="s">
        <v>30</v>
      </c>
      <c r="CM248" s="235" t="s">
        <v>200</v>
      </c>
      <c r="CN248" s="235" t="s">
        <v>201</v>
      </c>
      <c r="CO248" s="56" t="s">
        <v>31</v>
      </c>
      <c r="CP248" s="56" t="s">
        <v>32</v>
      </c>
      <c r="CQ248" s="235" t="s">
        <v>200</v>
      </c>
      <c r="CR248" s="235" t="s">
        <v>201</v>
      </c>
      <c r="CS248" s="56" t="s">
        <v>33</v>
      </c>
      <c r="CT248" s="56" t="s">
        <v>36</v>
      </c>
      <c r="CU248" s="235" t="s">
        <v>200</v>
      </c>
      <c r="CV248" s="235" t="s">
        <v>201</v>
      </c>
      <c r="CW248" s="56" t="s">
        <v>34</v>
      </c>
      <c r="CX248" s="56" t="s">
        <v>35</v>
      </c>
      <c r="CY248" s="61" t="s">
        <v>13</v>
      </c>
      <c r="CZ248" s="61"/>
      <c r="DA248" s="63" t="s">
        <v>4</v>
      </c>
      <c r="DB248" s="63" t="s">
        <v>5</v>
      </c>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row>
    <row r="249" spans="1:196" s="5" customFormat="1">
      <c r="A249" s="60" t="s">
        <v>136</v>
      </c>
      <c r="B249" s="60" t="s">
        <v>137</v>
      </c>
      <c r="C249" s="60" t="s">
        <v>2</v>
      </c>
      <c r="D249" s="60">
        <v>140</v>
      </c>
      <c r="E249" s="6">
        <v>13.5</v>
      </c>
      <c r="F249" s="67">
        <f>SUM(E249*$D249)</f>
        <v>1890</v>
      </c>
      <c r="G249" s="6">
        <v>5</v>
      </c>
      <c r="H249" s="67">
        <f>SUM(G249*$D249)</f>
        <v>700</v>
      </c>
      <c r="I249" s="6">
        <v>4.5</v>
      </c>
      <c r="J249" s="67">
        <f>SUM(I249*$D249)</f>
        <v>630</v>
      </c>
      <c r="K249" s="6"/>
      <c r="L249" s="67">
        <f>SUM(K249*$D249)</f>
        <v>0</v>
      </c>
      <c r="M249" s="6">
        <v>6.5</v>
      </c>
      <c r="N249" s="67">
        <f>SUM(M249*$D249)</f>
        <v>910</v>
      </c>
      <c r="O249" s="6"/>
      <c r="P249" s="67">
        <f>SUM(O249*$D249)</f>
        <v>0</v>
      </c>
      <c r="Q249" s="6">
        <v>30.5</v>
      </c>
      <c r="R249" s="67">
        <f>SUM(Q249*$D249)</f>
        <v>4270</v>
      </c>
      <c r="S249" s="6">
        <v>18</v>
      </c>
      <c r="T249" s="67">
        <f>SUM(S249*$D249)</f>
        <v>2520</v>
      </c>
      <c r="U249" s="6">
        <v>14.5</v>
      </c>
      <c r="V249" s="67">
        <f>SUM(U249*$D249)</f>
        <v>2030</v>
      </c>
      <c r="W249" s="6">
        <v>28.25</v>
      </c>
      <c r="X249" s="67">
        <f>SUM(W249*$D249)</f>
        <v>3955</v>
      </c>
      <c r="Y249" s="6">
        <v>11.5</v>
      </c>
      <c r="Z249" s="67">
        <f>SUM(Y249*$D249)</f>
        <v>1610</v>
      </c>
      <c r="AA249" s="6"/>
      <c r="AB249" s="67">
        <f>SUM(AA249*$D249)</f>
        <v>0</v>
      </c>
      <c r="AC249" s="62"/>
      <c r="AD249" s="67">
        <f>SUM(AC249*$D249)</f>
        <v>0</v>
      </c>
      <c r="AE249" s="62"/>
      <c r="AF249" s="67">
        <f>SUM(AE249*$D249)</f>
        <v>0</v>
      </c>
      <c r="AG249" s="62"/>
      <c r="AH249" s="67">
        <f>SUM(AG249*$D249)</f>
        <v>0</v>
      </c>
      <c r="AI249" s="62"/>
      <c r="AJ249" s="67">
        <f>SUM(AI249*$D249)</f>
        <v>0</v>
      </c>
      <c r="AK249" s="62"/>
      <c r="AL249" s="67">
        <f>SUM(AK249*$D249)</f>
        <v>0</v>
      </c>
      <c r="AM249" s="62"/>
      <c r="AN249" s="67">
        <f>SUM(AM249*$D249)</f>
        <v>0</v>
      </c>
      <c r="AO249" s="62"/>
      <c r="AP249" s="67">
        <f>SUM(AO249*$D249)</f>
        <v>0</v>
      </c>
      <c r="AQ249" s="62"/>
      <c r="AR249" s="67">
        <f>SUM(AQ249*$D249)</f>
        <v>0</v>
      </c>
      <c r="AS249" s="62"/>
      <c r="AT249" s="67">
        <f>SUM(AS249*$D249)</f>
        <v>0</v>
      </c>
      <c r="AU249" s="62"/>
      <c r="AV249" s="67">
        <f>SUM(AU249*$D249)</f>
        <v>0</v>
      </c>
      <c r="AW249" s="62"/>
      <c r="AX249" s="67">
        <f>SUM(AW249*$D249)</f>
        <v>0</v>
      </c>
      <c r="AY249" s="62"/>
      <c r="AZ249" s="67">
        <f>SUM(AY249*$D249)</f>
        <v>0</v>
      </c>
      <c r="BA249" s="57"/>
      <c r="BB249" s="64">
        <f>SUM(E249+G249+I249+K249+M249+O249+Q249+S249+U249+W249+Y249+AA249+AC249+AE249+AG249+AI249+AK249+AM249+AO249+AQ249+AS249+AU249+AW249+AY249)</f>
        <v>132.25</v>
      </c>
      <c r="BC249" s="64">
        <f t="shared" ref="BC249:BC284" si="1241">ROUND(BB249*D249*2,1)/2</f>
        <v>18515</v>
      </c>
      <c r="BD249" s="4"/>
      <c r="BE249" s="4"/>
      <c r="BF249" s="4">
        <f t="shared" ref="BF249:BF286" si="1242">SUM(BE249*D249)</f>
        <v>0</v>
      </c>
      <c r="BG249" s="236">
        <f>SUM(BE249+E249)</f>
        <v>13.5</v>
      </c>
      <c r="BH249" s="239">
        <f>SUM(BF249+F249)</f>
        <v>1890</v>
      </c>
      <c r="BI249" s="4"/>
      <c r="BJ249" s="4">
        <f t="shared" ref="BJ249:BJ286" si="1243">SUM(BI249*D249)</f>
        <v>0</v>
      </c>
      <c r="BK249" s="236">
        <f>SUM(BI249+G249)</f>
        <v>5</v>
      </c>
      <c r="BL249" s="239">
        <f>SUM(BJ249+H249)</f>
        <v>700</v>
      </c>
      <c r="BM249" s="4"/>
      <c r="BN249" s="4">
        <f t="shared" ref="BN249:BN286" si="1244">SUM(BM249*D249)</f>
        <v>0</v>
      </c>
      <c r="BO249" s="236">
        <f>SUM(BM249+I249)</f>
        <v>4.5</v>
      </c>
      <c r="BP249" s="239">
        <f>SUM(BN249+J249)</f>
        <v>630</v>
      </c>
      <c r="BQ249" s="4"/>
      <c r="BR249" s="4">
        <f>SUM(BQ249*D249)</f>
        <v>0</v>
      </c>
      <c r="BS249" s="236">
        <f>SUM(BQ249+K249)</f>
        <v>0</v>
      </c>
      <c r="BT249" s="239">
        <f>SUM(BR249+L249)</f>
        <v>0</v>
      </c>
      <c r="BU249" s="4"/>
      <c r="BV249" s="4">
        <f>SUM(BU249*D249)</f>
        <v>0</v>
      </c>
      <c r="BW249" s="236">
        <f>SUM(BU249+M249)</f>
        <v>6.5</v>
      </c>
      <c r="BX249" s="239">
        <f>SUM(BV249+N249)</f>
        <v>910</v>
      </c>
      <c r="BY249" s="4"/>
      <c r="BZ249" s="4">
        <f>SUM(BY249*D249)</f>
        <v>0</v>
      </c>
      <c r="CA249" s="236">
        <f>SUM(BY249+O249)</f>
        <v>0</v>
      </c>
      <c r="CB249" s="239">
        <f>SUM(BZ249+P249)</f>
        <v>0</v>
      </c>
      <c r="CC249" s="4"/>
      <c r="CD249" s="4">
        <f>SUM(CC249*D249)</f>
        <v>0</v>
      </c>
      <c r="CE249" s="236">
        <f t="shared" ref="CE249:CE286" si="1245">SUM(CC249+Q249)</f>
        <v>30.5</v>
      </c>
      <c r="CF249" s="239">
        <f>SUM(CE249*D249)</f>
        <v>4270</v>
      </c>
      <c r="CG249" s="4"/>
      <c r="CH249" s="4">
        <f>SUM(CG249*D249)</f>
        <v>0</v>
      </c>
      <c r="CI249" s="236">
        <f>SUM(CG249+S249)</f>
        <v>18</v>
      </c>
      <c r="CJ249" s="239">
        <f>SUM(CI249*D249)</f>
        <v>2520</v>
      </c>
      <c r="CK249" s="4"/>
      <c r="CL249" s="4">
        <f>SUM(CK249*D249)</f>
        <v>0</v>
      </c>
      <c r="CM249" s="236">
        <f>SUM(CK249+U249)</f>
        <v>14.5</v>
      </c>
      <c r="CN249" s="239">
        <f>SUM(CM249*D249)</f>
        <v>2030</v>
      </c>
      <c r="CO249" s="4"/>
      <c r="CP249" s="4">
        <f>SUM(CO249*D249)</f>
        <v>0</v>
      </c>
      <c r="CQ249" s="236">
        <f>SUM(CO249+W249)</f>
        <v>28.25</v>
      </c>
      <c r="CR249" s="239">
        <f>SUM(CQ249*D249)</f>
        <v>3955</v>
      </c>
      <c r="CS249" s="4"/>
      <c r="CT249" s="4">
        <f>SUM(CS249*D249)</f>
        <v>0</v>
      </c>
      <c r="CU249" s="236">
        <f>SUM(CS249+Y249)</f>
        <v>11.5</v>
      </c>
      <c r="CV249" s="239">
        <f>SUM(CU249*D249)</f>
        <v>1610</v>
      </c>
      <c r="CW249" s="4"/>
      <c r="CX249" s="4"/>
      <c r="CY249" s="4"/>
      <c r="CZ249" s="4"/>
      <c r="DA249" s="4">
        <f t="shared" ref="DA249:DA286" si="1246">SUM(BE249+BI249+BM249+BQ249+BU249+BY249+CC249+CG249+CK249+CO249+CS249+CW249)</f>
        <v>0</v>
      </c>
      <c r="DB249" s="4">
        <f t="shared" ref="DB249:DB283" si="1247">SUM(DA249*D249)</f>
        <v>0</v>
      </c>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row>
    <row r="250" spans="1:196" s="5" customFormat="1">
      <c r="A250" s="60" t="s">
        <v>193</v>
      </c>
      <c r="B250" s="60" t="s">
        <v>194</v>
      </c>
      <c r="C250" s="60" t="s">
        <v>2</v>
      </c>
      <c r="D250" s="60">
        <v>140</v>
      </c>
      <c r="E250" s="6"/>
      <c r="F250" s="67">
        <f t="shared" ref="F250" si="1248">SUM(E250*$D250)</f>
        <v>0</v>
      </c>
      <c r="G250" s="6"/>
      <c r="H250" s="67">
        <f t="shared" ref="H250" si="1249">SUM(G250*$D250)</f>
        <v>0</v>
      </c>
      <c r="I250" s="6">
        <v>4.5</v>
      </c>
      <c r="J250" s="67">
        <f t="shared" ref="J250" si="1250">SUM(I250*$D250)</f>
        <v>630</v>
      </c>
      <c r="K250" s="246">
        <v>1.5</v>
      </c>
      <c r="L250" s="67">
        <f t="shared" ref="L250" si="1251">SUM(K250*$D250)</f>
        <v>210</v>
      </c>
      <c r="M250" s="6">
        <v>8.5</v>
      </c>
      <c r="N250" s="67">
        <f t="shared" ref="N250" si="1252">SUM(M250*$D250)</f>
        <v>1190</v>
      </c>
      <c r="O250" s="6"/>
      <c r="P250" s="67">
        <f t="shared" ref="P250" si="1253">SUM(O250*$D250)</f>
        <v>0</v>
      </c>
      <c r="Q250" s="6"/>
      <c r="R250" s="67">
        <f t="shared" ref="R250" si="1254">SUM(Q250*$D250)</f>
        <v>0</v>
      </c>
      <c r="S250" s="6"/>
      <c r="T250" s="67">
        <f t="shared" ref="T250" si="1255">SUM(S250*$D250)</f>
        <v>0</v>
      </c>
      <c r="U250" s="6"/>
      <c r="V250" s="67">
        <f t="shared" ref="V250" si="1256">SUM(U250*$D250)</f>
        <v>0</v>
      </c>
      <c r="W250" s="6"/>
      <c r="X250" s="67">
        <f t="shared" ref="X250" si="1257">SUM(W250*$D250)</f>
        <v>0</v>
      </c>
      <c r="Y250" s="6"/>
      <c r="Z250" s="67">
        <f t="shared" ref="Z250" si="1258">SUM(Y250*$D250)</f>
        <v>0</v>
      </c>
      <c r="AA250" s="6"/>
      <c r="AB250" s="67">
        <f t="shared" ref="AB250" si="1259">SUM(AA250*$D250)</f>
        <v>0</v>
      </c>
      <c r="AC250" s="62"/>
      <c r="AD250" s="67">
        <f t="shared" ref="AD250" si="1260">SUM(AC250*$D250)</f>
        <v>0</v>
      </c>
      <c r="AE250" s="62"/>
      <c r="AF250" s="67">
        <f t="shared" ref="AF250" si="1261">SUM(AE250*$D250)</f>
        <v>0</v>
      </c>
      <c r="AG250" s="62"/>
      <c r="AH250" s="67">
        <f t="shared" ref="AH250" si="1262">SUM(AG250*$D250)</f>
        <v>0</v>
      </c>
      <c r="AI250" s="62"/>
      <c r="AJ250" s="67">
        <f t="shared" ref="AJ250" si="1263">SUM(AI250*$D250)</f>
        <v>0</v>
      </c>
      <c r="AK250" s="62"/>
      <c r="AL250" s="67">
        <f t="shared" ref="AL250" si="1264">SUM(AK250*$D250)</f>
        <v>0</v>
      </c>
      <c r="AM250" s="62"/>
      <c r="AN250" s="67">
        <f t="shared" ref="AN250" si="1265">SUM(AM250*$D250)</f>
        <v>0</v>
      </c>
      <c r="AO250" s="62"/>
      <c r="AP250" s="67">
        <f t="shared" ref="AP250" si="1266">SUM(AO250*$D250)</f>
        <v>0</v>
      </c>
      <c r="AQ250" s="62"/>
      <c r="AR250" s="67">
        <f t="shared" ref="AR250" si="1267">SUM(AQ250*$D250)</f>
        <v>0</v>
      </c>
      <c r="AS250" s="62"/>
      <c r="AT250" s="67">
        <f t="shared" ref="AT250" si="1268">SUM(AS250*$D250)</f>
        <v>0</v>
      </c>
      <c r="AU250" s="62"/>
      <c r="AV250" s="67">
        <f t="shared" ref="AV250" si="1269">SUM(AU250*$D250)</f>
        <v>0</v>
      </c>
      <c r="AW250" s="62"/>
      <c r="AX250" s="67">
        <f t="shared" ref="AX250" si="1270">SUM(AW250*$D250)</f>
        <v>0</v>
      </c>
      <c r="AY250" s="62"/>
      <c r="AZ250" s="67">
        <f t="shared" ref="AZ250" si="1271">SUM(AY250*$D250)</f>
        <v>0</v>
      </c>
      <c r="BA250" s="57"/>
      <c r="BB250" s="64">
        <f t="shared" ref="BB250" si="1272">SUM(E250+G250+I250+K250+M250+O250+Q250+S250+U250+W250+Y250+AA250+AC250+AE250+AG250+AI250+AK250+AM250+AO250+AQ250+AS250+AU250+AW250+AY250)</f>
        <v>14.5</v>
      </c>
      <c r="BC250" s="64">
        <f t="shared" ref="BC250" si="1273">ROUND(BB250*D250*2,1)/2</f>
        <v>2030</v>
      </c>
      <c r="BD250" s="4"/>
      <c r="BE250" s="4"/>
      <c r="BF250" s="4">
        <f t="shared" si="1242"/>
        <v>0</v>
      </c>
      <c r="BG250" s="236">
        <f t="shared" ref="BG250:BG286" si="1274">SUM(BE250+E250)</f>
        <v>0</v>
      </c>
      <c r="BH250" s="239">
        <f t="shared" ref="BH250:BH286" si="1275">SUM(BF250+F250)</f>
        <v>0</v>
      </c>
      <c r="BI250" s="4"/>
      <c r="BJ250" s="4">
        <f t="shared" si="1243"/>
        <v>0</v>
      </c>
      <c r="BK250" s="236">
        <f t="shared" ref="BK250:BK286" si="1276">SUM(BI250+G250)</f>
        <v>0</v>
      </c>
      <c r="BL250" s="239">
        <f t="shared" ref="BL250:BL286" si="1277">SUM(BJ250+H250)</f>
        <v>0</v>
      </c>
      <c r="BM250" s="4"/>
      <c r="BN250" s="4">
        <f t="shared" si="1244"/>
        <v>0</v>
      </c>
      <c r="BO250" s="236">
        <f t="shared" ref="BO250:BO286" si="1278">SUM(BM250+I250)</f>
        <v>4.5</v>
      </c>
      <c r="BP250" s="239">
        <f t="shared" ref="BP250:BP286" si="1279">SUM(BN250+J250)</f>
        <v>630</v>
      </c>
      <c r="BQ250" s="4"/>
      <c r="BR250" s="4">
        <f t="shared" ref="BR250:BR286" si="1280">SUM(BQ250*D250)</f>
        <v>0</v>
      </c>
      <c r="BS250" s="236">
        <f t="shared" ref="BS250:BS286" si="1281">SUM(BQ250+K250)</f>
        <v>1.5</v>
      </c>
      <c r="BT250" s="239">
        <f t="shared" ref="BT250:BT286" si="1282">SUM(BR250+L250)</f>
        <v>210</v>
      </c>
      <c r="BU250" s="4"/>
      <c r="BV250" s="4">
        <f t="shared" ref="BV250:BV286" si="1283">SUM(BU250*D250)</f>
        <v>0</v>
      </c>
      <c r="BW250" s="236">
        <f t="shared" ref="BW250:BW286" si="1284">SUM(BU250+M250)</f>
        <v>8.5</v>
      </c>
      <c r="BX250" s="239">
        <f t="shared" ref="BX250:BX286" si="1285">SUM(BV250+N250)</f>
        <v>1190</v>
      </c>
      <c r="BY250" s="4"/>
      <c r="BZ250" s="4">
        <f t="shared" ref="BZ250:BZ286" si="1286">SUM(BY250*D250)</f>
        <v>0</v>
      </c>
      <c r="CA250" s="236">
        <f t="shared" ref="CA250:CA286" si="1287">SUM(BY250+O250)</f>
        <v>0</v>
      </c>
      <c r="CB250" s="239">
        <f t="shared" ref="CB250:CB286" si="1288">SUM(BZ250+P250)</f>
        <v>0</v>
      </c>
      <c r="CC250" s="4"/>
      <c r="CD250" s="4">
        <f t="shared" ref="CD250:CD286" si="1289">SUM(CC250*D250)</f>
        <v>0</v>
      </c>
      <c r="CE250" s="236">
        <f t="shared" si="1245"/>
        <v>0</v>
      </c>
      <c r="CF250" s="239">
        <f t="shared" ref="CF250:CF286" si="1290">SUM(CE250*D250)</f>
        <v>0</v>
      </c>
      <c r="CG250" s="4"/>
      <c r="CH250" s="4">
        <f t="shared" ref="CH250:CH286" si="1291">SUM(CG250*D250)</f>
        <v>0</v>
      </c>
      <c r="CI250" s="236">
        <f t="shared" ref="CI250:CI286" si="1292">SUM(CG250+S250)</f>
        <v>0</v>
      </c>
      <c r="CJ250" s="239">
        <f t="shared" ref="CJ250:CJ286" si="1293">SUM(CI250*D250)</f>
        <v>0</v>
      </c>
      <c r="CK250" s="4"/>
      <c r="CL250" s="4">
        <f t="shared" ref="CL250:CL286" si="1294">SUM(CK250*D250)</f>
        <v>0</v>
      </c>
      <c r="CM250" s="236">
        <f t="shared" ref="CM250:CM286" si="1295">SUM(CK250+U250)</f>
        <v>0</v>
      </c>
      <c r="CN250" s="239">
        <f t="shared" ref="CN250:CN286" si="1296">SUM(CM250*D250)</f>
        <v>0</v>
      </c>
      <c r="CO250" s="4"/>
      <c r="CP250" s="4">
        <f t="shared" ref="CP250:CP286" si="1297">SUM(CO250*D250)</f>
        <v>0</v>
      </c>
      <c r="CQ250" s="236">
        <f t="shared" ref="CQ250:CQ286" si="1298">SUM(CO250+W250)</f>
        <v>0</v>
      </c>
      <c r="CR250" s="239">
        <f t="shared" ref="CR250:CR286" si="1299">SUM(CQ250*D250)</f>
        <v>0</v>
      </c>
      <c r="CS250" s="4"/>
      <c r="CT250" s="4">
        <f t="shared" ref="CT250:CT286" si="1300">SUM(CS250*D250)</f>
        <v>0</v>
      </c>
      <c r="CU250" s="236">
        <f t="shared" ref="CU250:CU286" si="1301">SUM(CS250+Y250)</f>
        <v>0</v>
      </c>
      <c r="CV250" s="239">
        <f t="shared" ref="CV250:CV286" si="1302">SUM(CU250*D250)</f>
        <v>0</v>
      </c>
      <c r="CW250" s="4"/>
      <c r="CX250" s="4"/>
      <c r="CY250" s="4"/>
      <c r="CZ250" s="4"/>
      <c r="DA250" s="4">
        <f t="shared" si="1246"/>
        <v>0</v>
      </c>
      <c r="DB250" s="4">
        <f t="shared" si="1247"/>
        <v>0</v>
      </c>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row>
    <row r="251" spans="1:196" s="5" customFormat="1">
      <c r="A251" s="60" t="s">
        <v>112</v>
      </c>
      <c r="B251" s="60" t="s">
        <v>113</v>
      </c>
      <c r="C251" s="60" t="s">
        <v>2</v>
      </c>
      <c r="D251" s="60">
        <v>140</v>
      </c>
      <c r="E251" s="6"/>
      <c r="F251" s="67">
        <f t="shared" ref="F251:F284" si="1303">SUM(E251*$D251)</f>
        <v>0</v>
      </c>
      <c r="G251" s="6"/>
      <c r="H251" s="67">
        <f t="shared" ref="H251:H267" si="1304">SUM(G251*$D251)</f>
        <v>0</v>
      </c>
      <c r="I251" s="6"/>
      <c r="J251" s="67">
        <f t="shared" ref="J251" si="1305">SUM(I251*$D251)</f>
        <v>0</v>
      </c>
      <c r="K251" s="6"/>
      <c r="L251" s="67">
        <f t="shared" ref="L251:L267" si="1306">SUM(K251*$D251)</f>
        <v>0</v>
      </c>
      <c r="M251" s="6">
        <v>1</v>
      </c>
      <c r="N251" s="67">
        <f t="shared" ref="N251:N267" si="1307">SUM(M251*$D251)</f>
        <v>140</v>
      </c>
      <c r="O251" s="6"/>
      <c r="P251" s="67">
        <f t="shared" ref="P251:P267" si="1308">SUM(O251*$D251)</f>
        <v>0</v>
      </c>
      <c r="Q251" s="6">
        <v>1</v>
      </c>
      <c r="R251" s="67">
        <f t="shared" ref="R251:R267" si="1309">SUM(Q251*$D251)</f>
        <v>140</v>
      </c>
      <c r="S251" s="6"/>
      <c r="T251" s="67">
        <f t="shared" ref="T251:T267" si="1310">SUM(S251*$D251)</f>
        <v>0</v>
      </c>
      <c r="U251" s="6">
        <v>2.5</v>
      </c>
      <c r="V251" s="67">
        <f t="shared" ref="V251:V267" si="1311">SUM(U251*$D251)</f>
        <v>350</v>
      </c>
      <c r="W251" s="6">
        <v>5</v>
      </c>
      <c r="X251" s="67">
        <f t="shared" ref="X251:X267" si="1312">SUM(W251*$D251)</f>
        <v>700</v>
      </c>
      <c r="Y251" s="6">
        <v>11.5</v>
      </c>
      <c r="Z251" s="67">
        <f t="shared" ref="Z251:Z267" si="1313">SUM(Y251*$D251)</f>
        <v>1610</v>
      </c>
      <c r="AA251" s="6"/>
      <c r="AB251" s="67">
        <f t="shared" ref="AB251:AB267" si="1314">SUM(AA251*$D251)</f>
        <v>0</v>
      </c>
      <c r="AC251" s="62"/>
      <c r="AD251" s="67">
        <f t="shared" ref="AD251:AD267" si="1315">SUM(AC251*$D251)</f>
        <v>0</v>
      </c>
      <c r="AE251" s="62"/>
      <c r="AF251" s="67">
        <f t="shared" ref="AF251:AF267" si="1316">SUM(AE251*$D251)</f>
        <v>0</v>
      </c>
      <c r="AG251" s="62"/>
      <c r="AH251" s="67">
        <f t="shared" ref="AH251:AH267" si="1317">SUM(AG251*$D251)</f>
        <v>0</v>
      </c>
      <c r="AI251" s="62"/>
      <c r="AJ251" s="67">
        <f t="shared" ref="AJ251:AJ267" si="1318">SUM(AI251*$D251)</f>
        <v>0</v>
      </c>
      <c r="AK251" s="62"/>
      <c r="AL251" s="67">
        <f t="shared" ref="AL251:AL267" si="1319">SUM(AK251*$D251)</f>
        <v>0</v>
      </c>
      <c r="AM251" s="62"/>
      <c r="AN251" s="67">
        <f t="shared" ref="AN251:AN267" si="1320">SUM(AM251*$D251)</f>
        <v>0</v>
      </c>
      <c r="AO251" s="62"/>
      <c r="AP251" s="67">
        <f t="shared" ref="AP251:AP267" si="1321">SUM(AO251*$D251)</f>
        <v>0</v>
      </c>
      <c r="AQ251" s="62"/>
      <c r="AR251" s="67">
        <f t="shared" ref="AR251:AR267" si="1322">SUM(AQ251*$D251)</f>
        <v>0</v>
      </c>
      <c r="AS251" s="62"/>
      <c r="AT251" s="67">
        <f t="shared" ref="AT251:AT267" si="1323">SUM(AS251*$D251)</f>
        <v>0</v>
      </c>
      <c r="AU251" s="62"/>
      <c r="AV251" s="67">
        <f t="shared" ref="AV251:AV267" si="1324">SUM(AU251*$D251)</f>
        <v>0</v>
      </c>
      <c r="AW251" s="62"/>
      <c r="AX251" s="67">
        <f t="shared" ref="AX251:AX267" si="1325">SUM(AW251*$D251)</f>
        <v>0</v>
      </c>
      <c r="AY251" s="62"/>
      <c r="AZ251" s="67">
        <f t="shared" ref="AZ251:AZ267" si="1326">SUM(AY251*$D251)</f>
        <v>0</v>
      </c>
      <c r="BA251" s="57"/>
      <c r="BB251" s="64">
        <f t="shared" ref="BB251:BB284" si="1327">SUM(E251+G251+I251+K251+M251+O251+Q251+S251+U251+W251+Y251+AA251+AC251+AE251+AG251+AI251+AK251+AM251+AO251+AQ251+AS251+AU251+AW251+AY251)</f>
        <v>21</v>
      </c>
      <c r="BC251" s="64">
        <f t="shared" si="1241"/>
        <v>2940</v>
      </c>
      <c r="BD251" s="4"/>
      <c r="BE251" s="4">
        <v>2.25</v>
      </c>
      <c r="BF251" s="4">
        <f t="shared" si="1242"/>
        <v>315</v>
      </c>
      <c r="BG251" s="236">
        <f t="shared" si="1274"/>
        <v>2.25</v>
      </c>
      <c r="BH251" s="239">
        <f t="shared" si="1275"/>
        <v>315</v>
      </c>
      <c r="BI251" s="4"/>
      <c r="BJ251" s="4">
        <f t="shared" si="1243"/>
        <v>0</v>
      </c>
      <c r="BK251" s="236">
        <f t="shared" si="1276"/>
        <v>0</v>
      </c>
      <c r="BL251" s="239">
        <f t="shared" si="1277"/>
        <v>0</v>
      </c>
      <c r="BM251" s="4"/>
      <c r="BN251" s="4">
        <f t="shared" si="1244"/>
        <v>0</v>
      </c>
      <c r="BO251" s="236">
        <f t="shared" si="1278"/>
        <v>0</v>
      </c>
      <c r="BP251" s="239">
        <f t="shared" si="1279"/>
        <v>0</v>
      </c>
      <c r="BQ251" s="201">
        <v>1</v>
      </c>
      <c r="BR251" s="4">
        <f t="shared" si="1280"/>
        <v>140</v>
      </c>
      <c r="BS251" s="236">
        <f t="shared" si="1281"/>
        <v>1</v>
      </c>
      <c r="BT251" s="239">
        <f t="shared" si="1282"/>
        <v>140</v>
      </c>
      <c r="BU251" s="4"/>
      <c r="BV251" s="4">
        <f t="shared" si="1283"/>
        <v>0</v>
      </c>
      <c r="BW251" s="236">
        <f t="shared" si="1284"/>
        <v>1</v>
      </c>
      <c r="BX251" s="239">
        <f t="shared" si="1285"/>
        <v>140</v>
      </c>
      <c r="BY251" s="4">
        <v>5</v>
      </c>
      <c r="BZ251" s="4">
        <f t="shared" si="1286"/>
        <v>700</v>
      </c>
      <c r="CA251" s="236">
        <f t="shared" si="1287"/>
        <v>5</v>
      </c>
      <c r="CB251" s="239">
        <f t="shared" si="1288"/>
        <v>700</v>
      </c>
      <c r="CC251" s="4">
        <v>4.25</v>
      </c>
      <c r="CD251" s="4">
        <f t="shared" si="1289"/>
        <v>595</v>
      </c>
      <c r="CE251" s="236">
        <f t="shared" si="1245"/>
        <v>5.25</v>
      </c>
      <c r="CF251" s="239">
        <f t="shared" si="1290"/>
        <v>735</v>
      </c>
      <c r="CG251" s="4">
        <v>5.75</v>
      </c>
      <c r="CH251" s="4">
        <f t="shared" si="1291"/>
        <v>805</v>
      </c>
      <c r="CI251" s="236">
        <f t="shared" si="1292"/>
        <v>5.75</v>
      </c>
      <c r="CJ251" s="239">
        <f t="shared" si="1293"/>
        <v>805</v>
      </c>
      <c r="CK251" s="4">
        <v>3.5</v>
      </c>
      <c r="CL251" s="4">
        <f t="shared" si="1294"/>
        <v>490</v>
      </c>
      <c r="CM251" s="236">
        <f t="shared" si="1295"/>
        <v>6</v>
      </c>
      <c r="CN251" s="239">
        <f t="shared" si="1296"/>
        <v>840</v>
      </c>
      <c r="CO251" s="4">
        <v>4</v>
      </c>
      <c r="CP251" s="4">
        <f t="shared" si="1297"/>
        <v>560</v>
      </c>
      <c r="CQ251" s="236">
        <f t="shared" si="1298"/>
        <v>9</v>
      </c>
      <c r="CR251" s="239">
        <f t="shared" si="1299"/>
        <v>1260</v>
      </c>
      <c r="CS251" s="4">
        <v>4.5</v>
      </c>
      <c r="CT251" s="4">
        <f t="shared" si="1300"/>
        <v>630</v>
      </c>
      <c r="CU251" s="236">
        <f t="shared" si="1301"/>
        <v>16</v>
      </c>
      <c r="CV251" s="239">
        <f t="shared" si="1302"/>
        <v>2240</v>
      </c>
      <c r="CW251" s="4"/>
      <c r="CX251" s="4"/>
      <c r="CY251" s="4"/>
      <c r="CZ251" s="4"/>
      <c r="DA251" s="4">
        <f t="shared" si="1246"/>
        <v>30.25</v>
      </c>
      <c r="DB251" s="4">
        <f t="shared" si="1247"/>
        <v>4235</v>
      </c>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row>
    <row r="252" spans="1:196" s="5" customFormat="1">
      <c r="A252" s="60" t="s">
        <v>204</v>
      </c>
      <c r="B252" s="60" t="s">
        <v>205</v>
      </c>
      <c r="C252" s="60" t="s">
        <v>2</v>
      </c>
      <c r="D252" s="60">
        <v>140</v>
      </c>
      <c r="E252" s="6"/>
      <c r="F252" s="67">
        <f t="shared" si="1303"/>
        <v>0</v>
      </c>
      <c r="G252" s="6"/>
      <c r="H252" s="67">
        <f t="shared" si="1304"/>
        <v>0</v>
      </c>
      <c r="I252" s="6"/>
      <c r="J252" s="67">
        <f t="shared" ref="J252" si="1328">SUM(I252*$D252)</f>
        <v>0</v>
      </c>
      <c r="K252" s="246">
        <v>2</v>
      </c>
      <c r="L252" s="67">
        <f t="shared" si="1306"/>
        <v>280</v>
      </c>
      <c r="M252" s="6"/>
      <c r="N252" s="67">
        <f t="shared" si="1307"/>
        <v>0</v>
      </c>
      <c r="O252" s="6"/>
      <c r="P252" s="67">
        <f t="shared" si="1308"/>
        <v>0</v>
      </c>
      <c r="Q252" s="6">
        <v>3</v>
      </c>
      <c r="R252" s="67">
        <f t="shared" si="1309"/>
        <v>420</v>
      </c>
      <c r="S252" s="6"/>
      <c r="T252" s="67">
        <f t="shared" si="1310"/>
        <v>0</v>
      </c>
      <c r="U252" s="6">
        <v>3</v>
      </c>
      <c r="V252" s="67">
        <f t="shared" si="1311"/>
        <v>420</v>
      </c>
      <c r="W252" s="6">
        <v>1</v>
      </c>
      <c r="X252" s="67">
        <f t="shared" si="1312"/>
        <v>140</v>
      </c>
      <c r="Y252" s="6"/>
      <c r="Z252" s="67">
        <f t="shared" si="1313"/>
        <v>0</v>
      </c>
      <c r="AA252" s="6"/>
      <c r="AB252" s="67">
        <f t="shared" si="1314"/>
        <v>0</v>
      </c>
      <c r="AC252" s="62"/>
      <c r="AD252" s="67">
        <f t="shared" si="1315"/>
        <v>0</v>
      </c>
      <c r="AE252" s="62"/>
      <c r="AF252" s="67">
        <f t="shared" si="1316"/>
        <v>0</v>
      </c>
      <c r="AG252" s="62"/>
      <c r="AH252" s="67">
        <f t="shared" si="1317"/>
        <v>0</v>
      </c>
      <c r="AI252" s="62"/>
      <c r="AJ252" s="67">
        <f t="shared" si="1318"/>
        <v>0</v>
      </c>
      <c r="AK252" s="62"/>
      <c r="AL252" s="67">
        <f t="shared" si="1319"/>
        <v>0</v>
      </c>
      <c r="AM252" s="62"/>
      <c r="AN252" s="67">
        <f t="shared" si="1320"/>
        <v>0</v>
      </c>
      <c r="AO252" s="62"/>
      <c r="AP252" s="67">
        <f t="shared" si="1321"/>
        <v>0</v>
      </c>
      <c r="AQ252" s="62"/>
      <c r="AR252" s="67">
        <f t="shared" si="1322"/>
        <v>0</v>
      </c>
      <c r="AS252" s="62"/>
      <c r="AT252" s="67">
        <f t="shared" si="1323"/>
        <v>0</v>
      </c>
      <c r="AU252" s="62"/>
      <c r="AV252" s="67">
        <f t="shared" si="1324"/>
        <v>0</v>
      </c>
      <c r="AW252" s="62"/>
      <c r="AX252" s="67">
        <f t="shared" si="1325"/>
        <v>0</v>
      </c>
      <c r="AY252" s="62"/>
      <c r="AZ252" s="67">
        <f t="shared" si="1326"/>
        <v>0</v>
      </c>
      <c r="BA252" s="57"/>
      <c r="BB252" s="64">
        <f t="shared" si="1327"/>
        <v>9</v>
      </c>
      <c r="BC252" s="64">
        <f t="shared" si="1241"/>
        <v>1260</v>
      </c>
      <c r="BD252" s="4"/>
      <c r="BE252" s="4"/>
      <c r="BF252" s="4">
        <f t="shared" si="1242"/>
        <v>0</v>
      </c>
      <c r="BG252" s="236">
        <f t="shared" si="1274"/>
        <v>0</v>
      </c>
      <c r="BH252" s="239">
        <f t="shared" si="1275"/>
        <v>0</v>
      </c>
      <c r="BI252" s="4"/>
      <c r="BJ252" s="4">
        <f t="shared" si="1243"/>
        <v>0</v>
      </c>
      <c r="BK252" s="236">
        <f t="shared" si="1276"/>
        <v>0</v>
      </c>
      <c r="BL252" s="239">
        <f t="shared" si="1277"/>
        <v>0</v>
      </c>
      <c r="BM252" s="4"/>
      <c r="BN252" s="4">
        <f t="shared" si="1244"/>
        <v>0</v>
      </c>
      <c r="BO252" s="236">
        <f t="shared" si="1278"/>
        <v>0</v>
      </c>
      <c r="BP252" s="239">
        <f t="shared" si="1279"/>
        <v>0</v>
      </c>
      <c r="BQ252" s="4"/>
      <c r="BR252" s="4">
        <f t="shared" si="1280"/>
        <v>0</v>
      </c>
      <c r="BS252" s="236">
        <f t="shared" si="1281"/>
        <v>2</v>
      </c>
      <c r="BT252" s="239">
        <f t="shared" si="1282"/>
        <v>280</v>
      </c>
      <c r="BU252" s="4"/>
      <c r="BV252" s="4">
        <f t="shared" si="1283"/>
        <v>0</v>
      </c>
      <c r="BW252" s="236">
        <f t="shared" si="1284"/>
        <v>0</v>
      </c>
      <c r="BX252" s="239">
        <f t="shared" si="1285"/>
        <v>0</v>
      </c>
      <c r="BY252" s="4"/>
      <c r="BZ252" s="4">
        <f t="shared" si="1286"/>
        <v>0</v>
      </c>
      <c r="CA252" s="236">
        <f t="shared" si="1287"/>
        <v>0</v>
      </c>
      <c r="CB252" s="239">
        <f t="shared" si="1288"/>
        <v>0</v>
      </c>
      <c r="CC252" s="4"/>
      <c r="CD252" s="4">
        <f t="shared" si="1289"/>
        <v>0</v>
      </c>
      <c r="CE252" s="236">
        <f t="shared" si="1245"/>
        <v>3</v>
      </c>
      <c r="CF252" s="239">
        <f t="shared" si="1290"/>
        <v>420</v>
      </c>
      <c r="CG252" s="4"/>
      <c r="CH252" s="4">
        <f t="shared" si="1291"/>
        <v>0</v>
      </c>
      <c r="CI252" s="236">
        <f t="shared" si="1292"/>
        <v>0</v>
      </c>
      <c r="CJ252" s="239">
        <f t="shared" si="1293"/>
        <v>0</v>
      </c>
      <c r="CK252" s="4"/>
      <c r="CL252" s="4">
        <f t="shared" si="1294"/>
        <v>0</v>
      </c>
      <c r="CM252" s="236">
        <f t="shared" si="1295"/>
        <v>3</v>
      </c>
      <c r="CN252" s="239">
        <f t="shared" si="1296"/>
        <v>420</v>
      </c>
      <c r="CO252" s="4"/>
      <c r="CP252" s="4">
        <f t="shared" si="1297"/>
        <v>0</v>
      </c>
      <c r="CQ252" s="236">
        <f t="shared" si="1298"/>
        <v>1</v>
      </c>
      <c r="CR252" s="239">
        <f t="shared" si="1299"/>
        <v>140</v>
      </c>
      <c r="CS252" s="4"/>
      <c r="CT252" s="4">
        <f t="shared" si="1300"/>
        <v>0</v>
      </c>
      <c r="CU252" s="236">
        <f t="shared" si="1301"/>
        <v>0</v>
      </c>
      <c r="CV252" s="239">
        <f t="shared" si="1302"/>
        <v>0</v>
      </c>
      <c r="CW252" s="4"/>
      <c r="CX252" s="4"/>
      <c r="CY252" s="4"/>
      <c r="CZ252" s="4"/>
      <c r="DA252" s="4">
        <f t="shared" si="1246"/>
        <v>0</v>
      </c>
      <c r="DB252" s="4">
        <f t="shared" si="1247"/>
        <v>0</v>
      </c>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row>
    <row r="253" spans="1:196" s="5" customFormat="1">
      <c r="A253" s="60" t="s">
        <v>218</v>
      </c>
      <c r="B253" s="60" t="s">
        <v>219</v>
      </c>
      <c r="C253" s="60" t="s">
        <v>2</v>
      </c>
      <c r="D253" s="60">
        <v>140</v>
      </c>
      <c r="E253" s="6"/>
      <c r="F253" s="67">
        <f t="shared" si="1303"/>
        <v>0</v>
      </c>
      <c r="G253" s="6"/>
      <c r="H253" s="67">
        <f t="shared" si="1304"/>
        <v>0</v>
      </c>
      <c r="I253" s="6"/>
      <c r="J253" s="67">
        <f t="shared" ref="J253" si="1329">SUM(I253*$D253)</f>
        <v>0</v>
      </c>
      <c r="K253" s="6"/>
      <c r="L253" s="67">
        <f t="shared" si="1306"/>
        <v>0</v>
      </c>
      <c r="M253" s="6"/>
      <c r="N253" s="67">
        <f t="shared" si="1307"/>
        <v>0</v>
      </c>
      <c r="O253" s="6"/>
      <c r="P253" s="67">
        <f t="shared" si="1308"/>
        <v>0</v>
      </c>
      <c r="Q253" s="6"/>
      <c r="R253" s="67">
        <f t="shared" si="1309"/>
        <v>0</v>
      </c>
      <c r="S253" s="6"/>
      <c r="T253" s="67">
        <f t="shared" si="1310"/>
        <v>0</v>
      </c>
      <c r="U253" s="6"/>
      <c r="V253" s="67">
        <f t="shared" si="1311"/>
        <v>0</v>
      </c>
      <c r="W253" s="6">
        <v>2</v>
      </c>
      <c r="X253" s="67">
        <f t="shared" si="1312"/>
        <v>280</v>
      </c>
      <c r="Y253" s="6"/>
      <c r="Z253" s="67">
        <f t="shared" si="1313"/>
        <v>0</v>
      </c>
      <c r="AA253" s="6"/>
      <c r="AB253" s="67">
        <f t="shared" si="1314"/>
        <v>0</v>
      </c>
      <c r="AC253" s="62"/>
      <c r="AD253" s="67">
        <f t="shared" si="1315"/>
        <v>0</v>
      </c>
      <c r="AE253" s="62"/>
      <c r="AF253" s="67">
        <f t="shared" si="1316"/>
        <v>0</v>
      </c>
      <c r="AG253" s="62"/>
      <c r="AH253" s="67">
        <f t="shared" si="1317"/>
        <v>0</v>
      </c>
      <c r="AI253" s="62"/>
      <c r="AJ253" s="67">
        <f t="shared" si="1318"/>
        <v>0</v>
      </c>
      <c r="AK253" s="62"/>
      <c r="AL253" s="67">
        <f t="shared" si="1319"/>
        <v>0</v>
      </c>
      <c r="AM253" s="62"/>
      <c r="AN253" s="67">
        <f t="shared" si="1320"/>
        <v>0</v>
      </c>
      <c r="AO253" s="62"/>
      <c r="AP253" s="67">
        <f t="shared" si="1321"/>
        <v>0</v>
      </c>
      <c r="AQ253" s="62"/>
      <c r="AR253" s="67">
        <f t="shared" si="1322"/>
        <v>0</v>
      </c>
      <c r="AS253" s="62"/>
      <c r="AT253" s="67">
        <f t="shared" si="1323"/>
        <v>0</v>
      </c>
      <c r="AU253" s="62"/>
      <c r="AV253" s="67">
        <f t="shared" si="1324"/>
        <v>0</v>
      </c>
      <c r="AW253" s="62"/>
      <c r="AX253" s="67">
        <f t="shared" si="1325"/>
        <v>0</v>
      </c>
      <c r="AY253" s="62"/>
      <c r="AZ253" s="67">
        <f t="shared" si="1326"/>
        <v>0</v>
      </c>
      <c r="BA253" s="57"/>
      <c r="BB253" s="64">
        <f t="shared" si="1327"/>
        <v>2</v>
      </c>
      <c r="BC253" s="64">
        <f t="shared" si="1241"/>
        <v>280</v>
      </c>
      <c r="BD253" s="4"/>
      <c r="BE253" s="4"/>
      <c r="BF253" s="4">
        <f t="shared" si="1242"/>
        <v>0</v>
      </c>
      <c r="BG253" s="236">
        <f t="shared" si="1274"/>
        <v>0</v>
      </c>
      <c r="BH253" s="239">
        <f t="shared" si="1275"/>
        <v>0</v>
      </c>
      <c r="BI253" s="4"/>
      <c r="BJ253" s="4">
        <f t="shared" si="1243"/>
        <v>0</v>
      </c>
      <c r="BK253" s="236">
        <f t="shared" si="1276"/>
        <v>0</v>
      </c>
      <c r="BL253" s="239">
        <f t="shared" si="1277"/>
        <v>0</v>
      </c>
      <c r="BM253" s="4"/>
      <c r="BN253" s="4">
        <f t="shared" si="1244"/>
        <v>0</v>
      </c>
      <c r="BO253" s="236">
        <f t="shared" si="1278"/>
        <v>0</v>
      </c>
      <c r="BP253" s="239">
        <f t="shared" si="1279"/>
        <v>0</v>
      </c>
      <c r="BQ253" s="4"/>
      <c r="BR253" s="4">
        <f t="shared" si="1280"/>
        <v>0</v>
      </c>
      <c r="BS253" s="236">
        <f t="shared" si="1281"/>
        <v>0</v>
      </c>
      <c r="BT253" s="239">
        <f t="shared" si="1282"/>
        <v>0</v>
      </c>
      <c r="BU253" s="4"/>
      <c r="BV253" s="4">
        <f t="shared" si="1283"/>
        <v>0</v>
      </c>
      <c r="BW253" s="236">
        <f t="shared" si="1284"/>
        <v>0</v>
      </c>
      <c r="BX253" s="239">
        <f t="shared" si="1285"/>
        <v>0</v>
      </c>
      <c r="BY253" s="4"/>
      <c r="BZ253" s="4">
        <f t="shared" si="1286"/>
        <v>0</v>
      </c>
      <c r="CA253" s="236">
        <f t="shared" si="1287"/>
        <v>0</v>
      </c>
      <c r="CB253" s="239">
        <f t="shared" si="1288"/>
        <v>0</v>
      </c>
      <c r="CC253" s="4"/>
      <c r="CD253" s="4">
        <f t="shared" si="1289"/>
        <v>0</v>
      </c>
      <c r="CE253" s="236">
        <f t="shared" si="1245"/>
        <v>0</v>
      </c>
      <c r="CF253" s="239">
        <f t="shared" si="1290"/>
        <v>0</v>
      </c>
      <c r="CG253" s="4"/>
      <c r="CH253" s="4">
        <f t="shared" si="1291"/>
        <v>0</v>
      </c>
      <c r="CI253" s="236">
        <f t="shared" si="1292"/>
        <v>0</v>
      </c>
      <c r="CJ253" s="239">
        <f t="shared" si="1293"/>
        <v>0</v>
      </c>
      <c r="CK253" s="4"/>
      <c r="CL253" s="4">
        <f t="shared" si="1294"/>
        <v>0</v>
      </c>
      <c r="CM253" s="236">
        <f t="shared" si="1295"/>
        <v>0</v>
      </c>
      <c r="CN253" s="239">
        <f t="shared" si="1296"/>
        <v>0</v>
      </c>
      <c r="CO253" s="4"/>
      <c r="CP253" s="4">
        <f t="shared" si="1297"/>
        <v>0</v>
      </c>
      <c r="CQ253" s="236">
        <f t="shared" si="1298"/>
        <v>2</v>
      </c>
      <c r="CR253" s="239">
        <f t="shared" si="1299"/>
        <v>280</v>
      </c>
      <c r="CS253" s="4"/>
      <c r="CT253" s="4">
        <f t="shared" si="1300"/>
        <v>0</v>
      </c>
      <c r="CU253" s="236">
        <f t="shared" si="1301"/>
        <v>0</v>
      </c>
      <c r="CV253" s="239">
        <f t="shared" si="1302"/>
        <v>0</v>
      </c>
      <c r="CW253" s="4"/>
      <c r="CX253" s="4"/>
      <c r="CY253" s="4"/>
      <c r="CZ253" s="4"/>
      <c r="DA253" s="4">
        <f t="shared" si="1246"/>
        <v>0</v>
      </c>
      <c r="DB253" s="4">
        <f t="shared" si="1247"/>
        <v>0</v>
      </c>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row>
    <row r="254" spans="1:196" s="5" customFormat="1">
      <c r="A254" s="60"/>
      <c r="B254" s="60"/>
      <c r="C254" s="60" t="s">
        <v>2</v>
      </c>
      <c r="D254" s="60">
        <v>140</v>
      </c>
      <c r="E254" s="6"/>
      <c r="F254" s="67">
        <f t="shared" si="1303"/>
        <v>0</v>
      </c>
      <c r="G254" s="6"/>
      <c r="H254" s="67">
        <f t="shared" si="1304"/>
        <v>0</v>
      </c>
      <c r="I254" s="6"/>
      <c r="J254" s="67">
        <f t="shared" ref="J254" si="1330">SUM(I254*$D254)</f>
        <v>0</v>
      </c>
      <c r="K254" s="6"/>
      <c r="L254" s="67">
        <f t="shared" si="1306"/>
        <v>0</v>
      </c>
      <c r="M254" s="6"/>
      <c r="N254" s="67">
        <f t="shared" si="1307"/>
        <v>0</v>
      </c>
      <c r="O254" s="6"/>
      <c r="P254" s="67">
        <f t="shared" si="1308"/>
        <v>0</v>
      </c>
      <c r="Q254" s="6"/>
      <c r="R254" s="67">
        <f t="shared" si="1309"/>
        <v>0</v>
      </c>
      <c r="S254" s="6"/>
      <c r="T254" s="67">
        <f t="shared" si="1310"/>
        <v>0</v>
      </c>
      <c r="U254" s="6"/>
      <c r="V254" s="67">
        <f t="shared" si="1311"/>
        <v>0</v>
      </c>
      <c r="W254" s="6"/>
      <c r="X254" s="67">
        <f t="shared" si="1312"/>
        <v>0</v>
      </c>
      <c r="Y254" s="6"/>
      <c r="Z254" s="67">
        <f t="shared" si="1313"/>
        <v>0</v>
      </c>
      <c r="AA254" s="6"/>
      <c r="AB254" s="67">
        <f t="shared" si="1314"/>
        <v>0</v>
      </c>
      <c r="AC254" s="62"/>
      <c r="AD254" s="67">
        <f t="shared" si="1315"/>
        <v>0</v>
      </c>
      <c r="AE254" s="62"/>
      <c r="AF254" s="67">
        <f t="shared" si="1316"/>
        <v>0</v>
      </c>
      <c r="AG254" s="62"/>
      <c r="AH254" s="67">
        <f t="shared" si="1317"/>
        <v>0</v>
      </c>
      <c r="AI254" s="62"/>
      <c r="AJ254" s="67">
        <f t="shared" si="1318"/>
        <v>0</v>
      </c>
      <c r="AK254" s="62"/>
      <c r="AL254" s="67">
        <f t="shared" si="1319"/>
        <v>0</v>
      </c>
      <c r="AM254" s="62"/>
      <c r="AN254" s="67">
        <f t="shared" si="1320"/>
        <v>0</v>
      </c>
      <c r="AO254" s="62"/>
      <c r="AP254" s="67">
        <f t="shared" si="1321"/>
        <v>0</v>
      </c>
      <c r="AQ254" s="62"/>
      <c r="AR254" s="67">
        <f t="shared" si="1322"/>
        <v>0</v>
      </c>
      <c r="AS254" s="62"/>
      <c r="AT254" s="67">
        <f t="shared" si="1323"/>
        <v>0</v>
      </c>
      <c r="AU254" s="62"/>
      <c r="AV254" s="67">
        <f t="shared" si="1324"/>
        <v>0</v>
      </c>
      <c r="AW254" s="62"/>
      <c r="AX254" s="67">
        <f t="shared" si="1325"/>
        <v>0</v>
      </c>
      <c r="AY254" s="62"/>
      <c r="AZ254" s="67">
        <f t="shared" si="1326"/>
        <v>0</v>
      </c>
      <c r="BA254" s="57"/>
      <c r="BB254" s="64">
        <f t="shared" si="1327"/>
        <v>0</v>
      </c>
      <c r="BC254" s="64">
        <f t="shared" si="1241"/>
        <v>0</v>
      </c>
      <c r="BD254" s="4"/>
      <c r="BE254" s="4"/>
      <c r="BF254" s="4">
        <f t="shared" si="1242"/>
        <v>0</v>
      </c>
      <c r="BG254" s="236">
        <f t="shared" si="1274"/>
        <v>0</v>
      </c>
      <c r="BH254" s="239">
        <f t="shared" si="1275"/>
        <v>0</v>
      </c>
      <c r="BI254" s="4"/>
      <c r="BJ254" s="4">
        <f t="shared" si="1243"/>
        <v>0</v>
      </c>
      <c r="BK254" s="236">
        <f t="shared" si="1276"/>
        <v>0</v>
      </c>
      <c r="BL254" s="239">
        <f t="shared" si="1277"/>
        <v>0</v>
      </c>
      <c r="BM254" s="4"/>
      <c r="BN254" s="4">
        <f t="shared" si="1244"/>
        <v>0</v>
      </c>
      <c r="BO254" s="236">
        <f t="shared" si="1278"/>
        <v>0</v>
      </c>
      <c r="BP254" s="239">
        <f t="shared" si="1279"/>
        <v>0</v>
      </c>
      <c r="BQ254" s="4"/>
      <c r="BR254" s="4">
        <f t="shared" si="1280"/>
        <v>0</v>
      </c>
      <c r="BS254" s="236">
        <f t="shared" si="1281"/>
        <v>0</v>
      </c>
      <c r="BT254" s="239">
        <f t="shared" si="1282"/>
        <v>0</v>
      </c>
      <c r="BU254" s="4"/>
      <c r="BV254" s="4">
        <f t="shared" si="1283"/>
        <v>0</v>
      </c>
      <c r="BW254" s="236">
        <f t="shared" si="1284"/>
        <v>0</v>
      </c>
      <c r="BX254" s="239">
        <f t="shared" si="1285"/>
        <v>0</v>
      </c>
      <c r="BY254" s="4"/>
      <c r="BZ254" s="4">
        <f t="shared" si="1286"/>
        <v>0</v>
      </c>
      <c r="CA254" s="236">
        <f t="shared" si="1287"/>
        <v>0</v>
      </c>
      <c r="CB254" s="239">
        <f t="shared" si="1288"/>
        <v>0</v>
      </c>
      <c r="CC254" s="4"/>
      <c r="CD254" s="4">
        <f t="shared" si="1289"/>
        <v>0</v>
      </c>
      <c r="CE254" s="236">
        <f t="shared" si="1245"/>
        <v>0</v>
      </c>
      <c r="CF254" s="239">
        <f t="shared" si="1290"/>
        <v>0</v>
      </c>
      <c r="CG254" s="4"/>
      <c r="CH254" s="4">
        <f t="shared" si="1291"/>
        <v>0</v>
      </c>
      <c r="CI254" s="236">
        <f t="shared" si="1292"/>
        <v>0</v>
      </c>
      <c r="CJ254" s="239">
        <f t="shared" si="1293"/>
        <v>0</v>
      </c>
      <c r="CK254" s="4"/>
      <c r="CL254" s="4">
        <f t="shared" si="1294"/>
        <v>0</v>
      </c>
      <c r="CM254" s="236">
        <f t="shared" si="1295"/>
        <v>0</v>
      </c>
      <c r="CN254" s="239">
        <f t="shared" si="1296"/>
        <v>0</v>
      </c>
      <c r="CO254" s="4"/>
      <c r="CP254" s="4">
        <f t="shared" si="1297"/>
        <v>0</v>
      </c>
      <c r="CQ254" s="236">
        <f t="shared" si="1298"/>
        <v>0</v>
      </c>
      <c r="CR254" s="239">
        <f t="shared" si="1299"/>
        <v>0</v>
      </c>
      <c r="CS254" s="4"/>
      <c r="CT254" s="4">
        <f t="shared" si="1300"/>
        <v>0</v>
      </c>
      <c r="CU254" s="236">
        <f t="shared" si="1301"/>
        <v>0</v>
      </c>
      <c r="CV254" s="239">
        <f t="shared" si="1302"/>
        <v>0</v>
      </c>
      <c r="CW254" s="4"/>
      <c r="CX254" s="4"/>
      <c r="CY254" s="4"/>
      <c r="CZ254" s="4"/>
      <c r="DA254" s="4">
        <f t="shared" si="1246"/>
        <v>0</v>
      </c>
      <c r="DB254" s="4">
        <f t="shared" si="1247"/>
        <v>0</v>
      </c>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row>
    <row r="255" spans="1:196" s="5" customFormat="1">
      <c r="A255" s="60" t="s">
        <v>151</v>
      </c>
      <c r="B255" s="60" t="s">
        <v>152</v>
      </c>
      <c r="C255" s="60" t="s">
        <v>7</v>
      </c>
      <c r="D255" s="60">
        <v>118</v>
      </c>
      <c r="E255" s="6"/>
      <c r="F255" s="67">
        <f t="shared" si="1303"/>
        <v>0</v>
      </c>
      <c r="G255" s="6"/>
      <c r="H255" s="67">
        <f t="shared" si="1304"/>
        <v>0</v>
      </c>
      <c r="I255" s="6"/>
      <c r="J255" s="67">
        <f t="shared" ref="J255" si="1331">SUM(I255*$D255)</f>
        <v>0</v>
      </c>
      <c r="K255" s="6"/>
      <c r="L255" s="67">
        <f t="shared" si="1306"/>
        <v>0</v>
      </c>
      <c r="M255" s="6"/>
      <c r="N255" s="67">
        <f t="shared" si="1307"/>
        <v>0</v>
      </c>
      <c r="O255" s="6"/>
      <c r="P255" s="67">
        <f t="shared" si="1308"/>
        <v>0</v>
      </c>
      <c r="Q255" s="6"/>
      <c r="R255" s="67">
        <f t="shared" si="1309"/>
        <v>0</v>
      </c>
      <c r="S255" s="6"/>
      <c r="T255" s="67">
        <f t="shared" si="1310"/>
        <v>0</v>
      </c>
      <c r="U255" s="6"/>
      <c r="V255" s="67">
        <f t="shared" si="1311"/>
        <v>0</v>
      </c>
      <c r="W255" s="6"/>
      <c r="X255" s="67">
        <f t="shared" si="1312"/>
        <v>0</v>
      </c>
      <c r="Y255" s="6"/>
      <c r="Z255" s="67">
        <f t="shared" si="1313"/>
        <v>0</v>
      </c>
      <c r="AA255" s="6"/>
      <c r="AB255" s="67">
        <f t="shared" si="1314"/>
        <v>0</v>
      </c>
      <c r="AC255" s="62"/>
      <c r="AD255" s="67">
        <f t="shared" si="1315"/>
        <v>0</v>
      </c>
      <c r="AE255" s="62"/>
      <c r="AF255" s="67">
        <f t="shared" si="1316"/>
        <v>0</v>
      </c>
      <c r="AG255" s="62"/>
      <c r="AH255" s="67">
        <f t="shared" si="1317"/>
        <v>0</v>
      </c>
      <c r="AI255" s="62"/>
      <c r="AJ255" s="67">
        <f t="shared" si="1318"/>
        <v>0</v>
      </c>
      <c r="AK255" s="62"/>
      <c r="AL255" s="67">
        <f t="shared" si="1319"/>
        <v>0</v>
      </c>
      <c r="AM255" s="62"/>
      <c r="AN255" s="67">
        <f t="shared" si="1320"/>
        <v>0</v>
      </c>
      <c r="AO255" s="62"/>
      <c r="AP255" s="67">
        <f t="shared" si="1321"/>
        <v>0</v>
      </c>
      <c r="AQ255" s="62"/>
      <c r="AR255" s="67">
        <f t="shared" si="1322"/>
        <v>0</v>
      </c>
      <c r="AS255" s="62"/>
      <c r="AT255" s="67">
        <f t="shared" si="1323"/>
        <v>0</v>
      </c>
      <c r="AU255" s="62"/>
      <c r="AV255" s="67">
        <f t="shared" si="1324"/>
        <v>0</v>
      </c>
      <c r="AW255" s="62"/>
      <c r="AX255" s="67">
        <f t="shared" si="1325"/>
        <v>0</v>
      </c>
      <c r="AY255" s="62"/>
      <c r="AZ255" s="67">
        <f t="shared" si="1326"/>
        <v>0</v>
      </c>
      <c r="BA255" s="57"/>
      <c r="BB255" s="64">
        <f t="shared" si="1327"/>
        <v>0</v>
      </c>
      <c r="BC255" s="64">
        <f t="shared" si="1241"/>
        <v>0</v>
      </c>
      <c r="BD255" s="4"/>
      <c r="BE255" s="4"/>
      <c r="BF255" s="4">
        <f t="shared" si="1242"/>
        <v>0</v>
      </c>
      <c r="BG255" s="236">
        <f t="shared" si="1274"/>
        <v>0</v>
      </c>
      <c r="BH255" s="239">
        <f t="shared" si="1275"/>
        <v>0</v>
      </c>
      <c r="BI255" s="4"/>
      <c r="BJ255" s="4">
        <f t="shared" si="1243"/>
        <v>0</v>
      </c>
      <c r="BK255" s="236">
        <f t="shared" si="1276"/>
        <v>0</v>
      </c>
      <c r="BL255" s="239">
        <f t="shared" si="1277"/>
        <v>0</v>
      </c>
      <c r="BM255" s="4"/>
      <c r="BN255" s="4">
        <f t="shared" si="1244"/>
        <v>0</v>
      </c>
      <c r="BO255" s="236">
        <f t="shared" si="1278"/>
        <v>0</v>
      </c>
      <c r="BP255" s="239">
        <f t="shared" si="1279"/>
        <v>0</v>
      </c>
      <c r="BQ255" s="4"/>
      <c r="BR255" s="4">
        <f t="shared" si="1280"/>
        <v>0</v>
      </c>
      <c r="BS255" s="236">
        <f t="shared" si="1281"/>
        <v>0</v>
      </c>
      <c r="BT255" s="239">
        <f t="shared" si="1282"/>
        <v>0</v>
      </c>
      <c r="BU255" s="4"/>
      <c r="BV255" s="4">
        <f t="shared" si="1283"/>
        <v>0</v>
      </c>
      <c r="BW255" s="236">
        <f t="shared" si="1284"/>
        <v>0</v>
      </c>
      <c r="BX255" s="239">
        <f t="shared" si="1285"/>
        <v>0</v>
      </c>
      <c r="BY255" s="4"/>
      <c r="BZ255" s="4">
        <f t="shared" si="1286"/>
        <v>0</v>
      </c>
      <c r="CA255" s="236">
        <f t="shared" si="1287"/>
        <v>0</v>
      </c>
      <c r="CB255" s="239">
        <f t="shared" si="1288"/>
        <v>0</v>
      </c>
      <c r="CC255" s="4"/>
      <c r="CD255" s="4">
        <f t="shared" si="1289"/>
        <v>0</v>
      </c>
      <c r="CE255" s="236">
        <f t="shared" si="1245"/>
        <v>0</v>
      </c>
      <c r="CF255" s="239">
        <f t="shared" si="1290"/>
        <v>0</v>
      </c>
      <c r="CG255" s="4"/>
      <c r="CH255" s="4">
        <f t="shared" si="1291"/>
        <v>0</v>
      </c>
      <c r="CI255" s="236">
        <f t="shared" si="1292"/>
        <v>0</v>
      </c>
      <c r="CJ255" s="239">
        <f t="shared" si="1293"/>
        <v>0</v>
      </c>
      <c r="CK255" s="4"/>
      <c r="CL255" s="4">
        <f t="shared" si="1294"/>
        <v>0</v>
      </c>
      <c r="CM255" s="236">
        <f t="shared" si="1295"/>
        <v>0</v>
      </c>
      <c r="CN255" s="239">
        <f t="shared" si="1296"/>
        <v>0</v>
      </c>
      <c r="CO255" s="4"/>
      <c r="CP255" s="4">
        <f t="shared" si="1297"/>
        <v>0</v>
      </c>
      <c r="CQ255" s="236">
        <f t="shared" si="1298"/>
        <v>0</v>
      </c>
      <c r="CR255" s="239">
        <f t="shared" si="1299"/>
        <v>0</v>
      </c>
      <c r="CS255" s="4"/>
      <c r="CT255" s="4">
        <f t="shared" si="1300"/>
        <v>0</v>
      </c>
      <c r="CU255" s="236">
        <f t="shared" si="1301"/>
        <v>0</v>
      </c>
      <c r="CV255" s="239">
        <f t="shared" si="1302"/>
        <v>0</v>
      </c>
      <c r="CW255" s="4"/>
      <c r="CX255" s="4"/>
      <c r="CY255" s="4"/>
      <c r="CZ255" s="4"/>
      <c r="DA255" s="4">
        <f t="shared" si="1246"/>
        <v>0</v>
      </c>
      <c r="DB255" s="4">
        <f t="shared" si="1247"/>
        <v>0</v>
      </c>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row>
    <row r="256" spans="1:196" s="5" customFormat="1">
      <c r="A256" s="60"/>
      <c r="B256" s="60"/>
      <c r="C256" s="60" t="s">
        <v>7</v>
      </c>
      <c r="D256" s="60">
        <v>118</v>
      </c>
      <c r="E256" s="6"/>
      <c r="F256" s="67">
        <f t="shared" si="1303"/>
        <v>0</v>
      </c>
      <c r="G256" s="6"/>
      <c r="H256" s="67">
        <f t="shared" si="1304"/>
        <v>0</v>
      </c>
      <c r="I256" s="6"/>
      <c r="J256" s="67">
        <f t="shared" ref="J256" si="1332">SUM(I256*$D256)</f>
        <v>0</v>
      </c>
      <c r="K256" s="6"/>
      <c r="L256" s="67">
        <f t="shared" si="1306"/>
        <v>0</v>
      </c>
      <c r="M256" s="6"/>
      <c r="N256" s="67">
        <f t="shared" si="1307"/>
        <v>0</v>
      </c>
      <c r="O256" s="6"/>
      <c r="P256" s="67">
        <f t="shared" si="1308"/>
        <v>0</v>
      </c>
      <c r="Q256" s="6"/>
      <c r="R256" s="67">
        <f t="shared" si="1309"/>
        <v>0</v>
      </c>
      <c r="S256" s="6"/>
      <c r="T256" s="67">
        <f t="shared" si="1310"/>
        <v>0</v>
      </c>
      <c r="U256" s="6"/>
      <c r="V256" s="67">
        <f t="shared" si="1311"/>
        <v>0</v>
      </c>
      <c r="W256" s="6"/>
      <c r="X256" s="67">
        <f t="shared" si="1312"/>
        <v>0</v>
      </c>
      <c r="Y256" s="6"/>
      <c r="Z256" s="67">
        <f t="shared" si="1313"/>
        <v>0</v>
      </c>
      <c r="AA256" s="6"/>
      <c r="AB256" s="67">
        <f t="shared" si="1314"/>
        <v>0</v>
      </c>
      <c r="AC256" s="62"/>
      <c r="AD256" s="67">
        <f t="shared" si="1315"/>
        <v>0</v>
      </c>
      <c r="AE256" s="62"/>
      <c r="AF256" s="67">
        <f t="shared" si="1316"/>
        <v>0</v>
      </c>
      <c r="AG256" s="62"/>
      <c r="AH256" s="67">
        <f t="shared" si="1317"/>
        <v>0</v>
      </c>
      <c r="AI256" s="62"/>
      <c r="AJ256" s="67">
        <f t="shared" si="1318"/>
        <v>0</v>
      </c>
      <c r="AK256" s="62"/>
      <c r="AL256" s="67">
        <f t="shared" si="1319"/>
        <v>0</v>
      </c>
      <c r="AM256" s="62"/>
      <c r="AN256" s="67">
        <f t="shared" si="1320"/>
        <v>0</v>
      </c>
      <c r="AO256" s="62"/>
      <c r="AP256" s="67">
        <f t="shared" si="1321"/>
        <v>0</v>
      </c>
      <c r="AQ256" s="62"/>
      <c r="AR256" s="67">
        <f t="shared" si="1322"/>
        <v>0</v>
      </c>
      <c r="AS256" s="62"/>
      <c r="AT256" s="67">
        <f t="shared" si="1323"/>
        <v>0</v>
      </c>
      <c r="AU256" s="62"/>
      <c r="AV256" s="67">
        <f t="shared" si="1324"/>
        <v>0</v>
      </c>
      <c r="AW256" s="62"/>
      <c r="AX256" s="67">
        <f t="shared" si="1325"/>
        <v>0</v>
      </c>
      <c r="AY256" s="62"/>
      <c r="AZ256" s="67">
        <f t="shared" si="1326"/>
        <v>0</v>
      </c>
      <c r="BA256" s="57"/>
      <c r="BB256" s="64">
        <f t="shared" si="1327"/>
        <v>0</v>
      </c>
      <c r="BC256" s="64">
        <f t="shared" si="1241"/>
        <v>0</v>
      </c>
      <c r="BD256" s="4"/>
      <c r="BE256" s="4"/>
      <c r="BF256" s="4">
        <f t="shared" si="1242"/>
        <v>0</v>
      </c>
      <c r="BG256" s="236">
        <f t="shared" si="1274"/>
        <v>0</v>
      </c>
      <c r="BH256" s="239">
        <f t="shared" si="1275"/>
        <v>0</v>
      </c>
      <c r="BI256" s="4"/>
      <c r="BJ256" s="4">
        <f t="shared" si="1243"/>
        <v>0</v>
      </c>
      <c r="BK256" s="236">
        <f t="shared" si="1276"/>
        <v>0</v>
      </c>
      <c r="BL256" s="239">
        <f t="shared" si="1277"/>
        <v>0</v>
      </c>
      <c r="BM256" s="4"/>
      <c r="BN256" s="4">
        <f t="shared" si="1244"/>
        <v>0</v>
      </c>
      <c r="BO256" s="236">
        <f t="shared" si="1278"/>
        <v>0</v>
      </c>
      <c r="BP256" s="239">
        <f t="shared" si="1279"/>
        <v>0</v>
      </c>
      <c r="BQ256" s="4"/>
      <c r="BR256" s="4">
        <f t="shared" si="1280"/>
        <v>0</v>
      </c>
      <c r="BS256" s="236">
        <f t="shared" si="1281"/>
        <v>0</v>
      </c>
      <c r="BT256" s="239">
        <f t="shared" si="1282"/>
        <v>0</v>
      </c>
      <c r="BU256" s="4"/>
      <c r="BV256" s="4">
        <f t="shared" si="1283"/>
        <v>0</v>
      </c>
      <c r="BW256" s="236">
        <f t="shared" si="1284"/>
        <v>0</v>
      </c>
      <c r="BX256" s="239">
        <f t="shared" si="1285"/>
        <v>0</v>
      </c>
      <c r="BY256" s="4"/>
      <c r="BZ256" s="4">
        <f t="shared" si="1286"/>
        <v>0</v>
      </c>
      <c r="CA256" s="236">
        <f t="shared" si="1287"/>
        <v>0</v>
      </c>
      <c r="CB256" s="239">
        <f t="shared" si="1288"/>
        <v>0</v>
      </c>
      <c r="CC256" s="4"/>
      <c r="CD256" s="4">
        <f t="shared" si="1289"/>
        <v>0</v>
      </c>
      <c r="CE256" s="236">
        <f t="shared" si="1245"/>
        <v>0</v>
      </c>
      <c r="CF256" s="239">
        <f t="shared" si="1290"/>
        <v>0</v>
      </c>
      <c r="CG256" s="4"/>
      <c r="CH256" s="4">
        <f t="shared" si="1291"/>
        <v>0</v>
      </c>
      <c r="CI256" s="236">
        <f t="shared" si="1292"/>
        <v>0</v>
      </c>
      <c r="CJ256" s="239">
        <f t="shared" si="1293"/>
        <v>0</v>
      </c>
      <c r="CK256" s="4"/>
      <c r="CL256" s="4">
        <f t="shared" si="1294"/>
        <v>0</v>
      </c>
      <c r="CM256" s="236">
        <f t="shared" si="1295"/>
        <v>0</v>
      </c>
      <c r="CN256" s="239">
        <f t="shared" si="1296"/>
        <v>0</v>
      </c>
      <c r="CO256" s="4"/>
      <c r="CP256" s="4">
        <f t="shared" si="1297"/>
        <v>0</v>
      </c>
      <c r="CQ256" s="236">
        <f t="shared" si="1298"/>
        <v>0</v>
      </c>
      <c r="CR256" s="239">
        <f t="shared" si="1299"/>
        <v>0</v>
      </c>
      <c r="CS256" s="4"/>
      <c r="CT256" s="4">
        <f t="shared" si="1300"/>
        <v>0</v>
      </c>
      <c r="CU256" s="236">
        <f t="shared" si="1301"/>
        <v>0</v>
      </c>
      <c r="CV256" s="239">
        <f t="shared" si="1302"/>
        <v>0</v>
      </c>
      <c r="CW256" s="4"/>
      <c r="CX256" s="4"/>
      <c r="CY256" s="4"/>
      <c r="CZ256" s="4"/>
      <c r="DA256" s="4">
        <f t="shared" si="1246"/>
        <v>0</v>
      </c>
      <c r="DB256" s="4">
        <f t="shared" si="1247"/>
        <v>0</v>
      </c>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row>
    <row r="257" spans="1:196" s="5" customFormat="1">
      <c r="A257" s="60"/>
      <c r="B257" s="60"/>
      <c r="C257" s="60" t="s">
        <v>7</v>
      </c>
      <c r="D257" s="60">
        <v>118</v>
      </c>
      <c r="E257" s="6"/>
      <c r="F257" s="67">
        <f t="shared" si="1303"/>
        <v>0</v>
      </c>
      <c r="G257" s="6"/>
      <c r="H257" s="67">
        <f t="shared" si="1304"/>
        <v>0</v>
      </c>
      <c r="I257" s="6"/>
      <c r="J257" s="67">
        <f t="shared" ref="J257" si="1333">SUM(I257*$D257)</f>
        <v>0</v>
      </c>
      <c r="K257" s="6"/>
      <c r="L257" s="67">
        <f t="shared" si="1306"/>
        <v>0</v>
      </c>
      <c r="M257" s="6"/>
      <c r="N257" s="67">
        <f t="shared" si="1307"/>
        <v>0</v>
      </c>
      <c r="O257" s="6"/>
      <c r="P257" s="67">
        <f t="shared" si="1308"/>
        <v>0</v>
      </c>
      <c r="Q257" s="6"/>
      <c r="R257" s="67">
        <f t="shared" si="1309"/>
        <v>0</v>
      </c>
      <c r="S257" s="6"/>
      <c r="T257" s="67">
        <f t="shared" si="1310"/>
        <v>0</v>
      </c>
      <c r="U257" s="6"/>
      <c r="V257" s="67">
        <f t="shared" si="1311"/>
        <v>0</v>
      </c>
      <c r="W257" s="6"/>
      <c r="X257" s="67">
        <f t="shared" si="1312"/>
        <v>0</v>
      </c>
      <c r="Y257" s="6"/>
      <c r="Z257" s="67">
        <f t="shared" si="1313"/>
        <v>0</v>
      </c>
      <c r="AA257" s="6"/>
      <c r="AB257" s="67">
        <f t="shared" si="1314"/>
        <v>0</v>
      </c>
      <c r="AC257" s="62"/>
      <c r="AD257" s="67">
        <f t="shared" si="1315"/>
        <v>0</v>
      </c>
      <c r="AE257" s="62"/>
      <c r="AF257" s="67">
        <f t="shared" si="1316"/>
        <v>0</v>
      </c>
      <c r="AG257" s="62"/>
      <c r="AH257" s="67">
        <f t="shared" si="1317"/>
        <v>0</v>
      </c>
      <c r="AI257" s="62"/>
      <c r="AJ257" s="67">
        <f t="shared" si="1318"/>
        <v>0</v>
      </c>
      <c r="AK257" s="62"/>
      <c r="AL257" s="67">
        <f t="shared" si="1319"/>
        <v>0</v>
      </c>
      <c r="AM257" s="62"/>
      <c r="AN257" s="67">
        <f t="shared" si="1320"/>
        <v>0</v>
      </c>
      <c r="AO257" s="62"/>
      <c r="AP257" s="67">
        <f t="shared" si="1321"/>
        <v>0</v>
      </c>
      <c r="AQ257" s="62"/>
      <c r="AR257" s="67">
        <f t="shared" si="1322"/>
        <v>0</v>
      </c>
      <c r="AS257" s="62"/>
      <c r="AT257" s="67">
        <f t="shared" si="1323"/>
        <v>0</v>
      </c>
      <c r="AU257" s="62"/>
      <c r="AV257" s="67">
        <f t="shared" si="1324"/>
        <v>0</v>
      </c>
      <c r="AW257" s="62"/>
      <c r="AX257" s="67">
        <f t="shared" si="1325"/>
        <v>0</v>
      </c>
      <c r="AY257" s="62"/>
      <c r="AZ257" s="67">
        <f t="shared" si="1326"/>
        <v>0</v>
      </c>
      <c r="BA257" s="57"/>
      <c r="BB257" s="64">
        <f t="shared" si="1327"/>
        <v>0</v>
      </c>
      <c r="BC257" s="64">
        <f t="shared" si="1241"/>
        <v>0</v>
      </c>
      <c r="BD257" s="4"/>
      <c r="BE257" s="4"/>
      <c r="BF257" s="4">
        <f t="shared" si="1242"/>
        <v>0</v>
      </c>
      <c r="BG257" s="236">
        <f t="shared" si="1274"/>
        <v>0</v>
      </c>
      <c r="BH257" s="239">
        <f t="shared" si="1275"/>
        <v>0</v>
      </c>
      <c r="BI257" s="4"/>
      <c r="BJ257" s="4">
        <f t="shared" si="1243"/>
        <v>0</v>
      </c>
      <c r="BK257" s="236">
        <f t="shared" si="1276"/>
        <v>0</v>
      </c>
      <c r="BL257" s="239">
        <f t="shared" si="1277"/>
        <v>0</v>
      </c>
      <c r="BM257" s="4"/>
      <c r="BN257" s="4">
        <f t="shared" si="1244"/>
        <v>0</v>
      </c>
      <c r="BO257" s="236">
        <f t="shared" si="1278"/>
        <v>0</v>
      </c>
      <c r="BP257" s="239">
        <f t="shared" si="1279"/>
        <v>0</v>
      </c>
      <c r="BQ257" s="4"/>
      <c r="BR257" s="4">
        <f t="shared" si="1280"/>
        <v>0</v>
      </c>
      <c r="BS257" s="236">
        <f t="shared" si="1281"/>
        <v>0</v>
      </c>
      <c r="BT257" s="239">
        <f t="shared" si="1282"/>
        <v>0</v>
      </c>
      <c r="BU257" s="4"/>
      <c r="BV257" s="4">
        <f t="shared" si="1283"/>
        <v>0</v>
      </c>
      <c r="BW257" s="236">
        <f t="shared" si="1284"/>
        <v>0</v>
      </c>
      <c r="BX257" s="239">
        <f t="shared" si="1285"/>
        <v>0</v>
      </c>
      <c r="BY257" s="4"/>
      <c r="BZ257" s="4">
        <f t="shared" si="1286"/>
        <v>0</v>
      </c>
      <c r="CA257" s="236">
        <f t="shared" si="1287"/>
        <v>0</v>
      </c>
      <c r="CB257" s="239">
        <f t="shared" si="1288"/>
        <v>0</v>
      </c>
      <c r="CC257" s="4"/>
      <c r="CD257" s="4">
        <f t="shared" si="1289"/>
        <v>0</v>
      </c>
      <c r="CE257" s="236">
        <f t="shared" si="1245"/>
        <v>0</v>
      </c>
      <c r="CF257" s="239">
        <f t="shared" si="1290"/>
        <v>0</v>
      </c>
      <c r="CG257" s="4"/>
      <c r="CH257" s="4">
        <f t="shared" si="1291"/>
        <v>0</v>
      </c>
      <c r="CI257" s="236">
        <f t="shared" si="1292"/>
        <v>0</v>
      </c>
      <c r="CJ257" s="239">
        <f t="shared" si="1293"/>
        <v>0</v>
      </c>
      <c r="CK257" s="4"/>
      <c r="CL257" s="4">
        <f t="shared" si="1294"/>
        <v>0</v>
      </c>
      <c r="CM257" s="236">
        <f t="shared" si="1295"/>
        <v>0</v>
      </c>
      <c r="CN257" s="239">
        <f t="shared" si="1296"/>
        <v>0</v>
      </c>
      <c r="CO257" s="4"/>
      <c r="CP257" s="4">
        <f t="shared" si="1297"/>
        <v>0</v>
      </c>
      <c r="CQ257" s="236">
        <f t="shared" si="1298"/>
        <v>0</v>
      </c>
      <c r="CR257" s="239">
        <f t="shared" si="1299"/>
        <v>0</v>
      </c>
      <c r="CS257" s="4"/>
      <c r="CT257" s="4">
        <f t="shared" si="1300"/>
        <v>0</v>
      </c>
      <c r="CU257" s="236">
        <f t="shared" si="1301"/>
        <v>0</v>
      </c>
      <c r="CV257" s="239">
        <f t="shared" si="1302"/>
        <v>0</v>
      </c>
      <c r="CW257" s="4"/>
      <c r="CX257" s="4"/>
      <c r="CY257" s="4"/>
      <c r="CZ257" s="4"/>
      <c r="DA257" s="4">
        <f t="shared" si="1246"/>
        <v>0</v>
      </c>
      <c r="DB257" s="4">
        <f t="shared" si="1247"/>
        <v>0</v>
      </c>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row>
    <row r="258" spans="1:196" s="5" customFormat="1">
      <c r="A258" s="60"/>
      <c r="B258" s="60"/>
      <c r="C258" s="60" t="s">
        <v>7</v>
      </c>
      <c r="D258" s="60">
        <v>118</v>
      </c>
      <c r="E258" s="6"/>
      <c r="F258" s="67">
        <f t="shared" si="1303"/>
        <v>0</v>
      </c>
      <c r="G258" s="6"/>
      <c r="H258" s="67">
        <f t="shared" si="1304"/>
        <v>0</v>
      </c>
      <c r="I258" s="6"/>
      <c r="J258" s="67">
        <f t="shared" ref="J258:J262" si="1334">SUM(I258*$D258)</f>
        <v>0</v>
      </c>
      <c r="K258" s="6"/>
      <c r="L258" s="67">
        <f t="shared" si="1306"/>
        <v>0</v>
      </c>
      <c r="M258" s="6"/>
      <c r="N258" s="67">
        <f t="shared" si="1307"/>
        <v>0</v>
      </c>
      <c r="O258" s="6"/>
      <c r="P258" s="67">
        <f t="shared" si="1308"/>
        <v>0</v>
      </c>
      <c r="Q258" s="6"/>
      <c r="R258" s="67">
        <f t="shared" si="1309"/>
        <v>0</v>
      </c>
      <c r="S258" s="6"/>
      <c r="T258" s="67">
        <f t="shared" si="1310"/>
        <v>0</v>
      </c>
      <c r="U258" s="6"/>
      <c r="V258" s="67">
        <f t="shared" si="1311"/>
        <v>0</v>
      </c>
      <c r="W258" s="6"/>
      <c r="X258" s="67">
        <f t="shared" si="1312"/>
        <v>0</v>
      </c>
      <c r="Y258" s="6"/>
      <c r="Z258" s="67">
        <f t="shared" si="1313"/>
        <v>0</v>
      </c>
      <c r="AA258" s="6"/>
      <c r="AB258" s="67">
        <f t="shared" si="1314"/>
        <v>0</v>
      </c>
      <c r="AC258" s="62"/>
      <c r="AD258" s="67">
        <f t="shared" si="1315"/>
        <v>0</v>
      </c>
      <c r="AE258" s="62"/>
      <c r="AF258" s="67">
        <f t="shared" si="1316"/>
        <v>0</v>
      </c>
      <c r="AG258" s="62"/>
      <c r="AH258" s="67">
        <f t="shared" si="1317"/>
        <v>0</v>
      </c>
      <c r="AI258" s="62"/>
      <c r="AJ258" s="67">
        <f t="shared" si="1318"/>
        <v>0</v>
      </c>
      <c r="AK258" s="62"/>
      <c r="AL258" s="67">
        <f t="shared" si="1319"/>
        <v>0</v>
      </c>
      <c r="AM258" s="62"/>
      <c r="AN258" s="67">
        <f t="shared" si="1320"/>
        <v>0</v>
      </c>
      <c r="AO258" s="62"/>
      <c r="AP258" s="67">
        <f t="shared" si="1321"/>
        <v>0</v>
      </c>
      <c r="AQ258" s="62"/>
      <c r="AR258" s="67">
        <f t="shared" si="1322"/>
        <v>0</v>
      </c>
      <c r="AS258" s="62"/>
      <c r="AT258" s="67">
        <f t="shared" si="1323"/>
        <v>0</v>
      </c>
      <c r="AU258" s="62"/>
      <c r="AV258" s="67">
        <f t="shared" si="1324"/>
        <v>0</v>
      </c>
      <c r="AW258" s="62"/>
      <c r="AX258" s="67">
        <f t="shared" si="1325"/>
        <v>0</v>
      </c>
      <c r="AY258" s="62"/>
      <c r="AZ258" s="67">
        <f t="shared" si="1326"/>
        <v>0</v>
      </c>
      <c r="BA258" s="57"/>
      <c r="BB258" s="64">
        <f t="shared" si="1327"/>
        <v>0</v>
      </c>
      <c r="BC258" s="64">
        <f t="shared" si="1241"/>
        <v>0</v>
      </c>
      <c r="BD258" s="4"/>
      <c r="BE258" s="4"/>
      <c r="BF258" s="4">
        <f t="shared" si="1242"/>
        <v>0</v>
      </c>
      <c r="BG258" s="236">
        <f t="shared" si="1274"/>
        <v>0</v>
      </c>
      <c r="BH258" s="239">
        <f t="shared" si="1275"/>
        <v>0</v>
      </c>
      <c r="BI258" s="4"/>
      <c r="BJ258" s="4">
        <f t="shared" si="1243"/>
        <v>0</v>
      </c>
      <c r="BK258" s="236">
        <f t="shared" si="1276"/>
        <v>0</v>
      </c>
      <c r="BL258" s="239">
        <f t="shared" si="1277"/>
        <v>0</v>
      </c>
      <c r="BM258" s="4"/>
      <c r="BN258" s="4">
        <f t="shared" si="1244"/>
        <v>0</v>
      </c>
      <c r="BO258" s="236">
        <f t="shared" si="1278"/>
        <v>0</v>
      </c>
      <c r="BP258" s="239">
        <f t="shared" si="1279"/>
        <v>0</v>
      </c>
      <c r="BQ258" s="4"/>
      <c r="BR258" s="4">
        <f t="shared" si="1280"/>
        <v>0</v>
      </c>
      <c r="BS258" s="236">
        <f t="shared" si="1281"/>
        <v>0</v>
      </c>
      <c r="BT258" s="239">
        <f t="shared" si="1282"/>
        <v>0</v>
      </c>
      <c r="BU258" s="4"/>
      <c r="BV258" s="4">
        <f t="shared" si="1283"/>
        <v>0</v>
      </c>
      <c r="BW258" s="236">
        <f t="shared" si="1284"/>
        <v>0</v>
      </c>
      <c r="BX258" s="239">
        <f t="shared" si="1285"/>
        <v>0</v>
      </c>
      <c r="BY258" s="4"/>
      <c r="BZ258" s="4">
        <f t="shared" si="1286"/>
        <v>0</v>
      </c>
      <c r="CA258" s="236">
        <f t="shared" si="1287"/>
        <v>0</v>
      </c>
      <c r="CB258" s="239">
        <f t="shared" si="1288"/>
        <v>0</v>
      </c>
      <c r="CC258" s="4"/>
      <c r="CD258" s="4">
        <f t="shared" si="1289"/>
        <v>0</v>
      </c>
      <c r="CE258" s="236">
        <f t="shared" si="1245"/>
        <v>0</v>
      </c>
      <c r="CF258" s="239">
        <f t="shared" si="1290"/>
        <v>0</v>
      </c>
      <c r="CG258" s="4"/>
      <c r="CH258" s="4">
        <f t="shared" si="1291"/>
        <v>0</v>
      </c>
      <c r="CI258" s="236">
        <f t="shared" si="1292"/>
        <v>0</v>
      </c>
      <c r="CJ258" s="239">
        <f t="shared" si="1293"/>
        <v>0</v>
      </c>
      <c r="CK258" s="4"/>
      <c r="CL258" s="4">
        <f t="shared" si="1294"/>
        <v>0</v>
      </c>
      <c r="CM258" s="236">
        <f t="shared" si="1295"/>
        <v>0</v>
      </c>
      <c r="CN258" s="239">
        <f t="shared" si="1296"/>
        <v>0</v>
      </c>
      <c r="CO258" s="4"/>
      <c r="CP258" s="4">
        <f t="shared" si="1297"/>
        <v>0</v>
      </c>
      <c r="CQ258" s="236">
        <f t="shared" si="1298"/>
        <v>0</v>
      </c>
      <c r="CR258" s="239">
        <f t="shared" si="1299"/>
        <v>0</v>
      </c>
      <c r="CS258" s="4"/>
      <c r="CT258" s="4">
        <f t="shared" si="1300"/>
        <v>0</v>
      </c>
      <c r="CU258" s="236">
        <f t="shared" si="1301"/>
        <v>0</v>
      </c>
      <c r="CV258" s="239">
        <f t="shared" si="1302"/>
        <v>0</v>
      </c>
      <c r="CW258" s="4"/>
      <c r="CX258" s="4"/>
      <c r="CY258" s="4"/>
      <c r="CZ258" s="4"/>
      <c r="DA258" s="4">
        <f t="shared" si="1246"/>
        <v>0</v>
      </c>
      <c r="DB258" s="4">
        <f t="shared" si="1247"/>
        <v>0</v>
      </c>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row>
    <row r="259" spans="1:196" s="5" customFormat="1">
      <c r="A259" s="60" t="s">
        <v>114</v>
      </c>
      <c r="B259" s="60" t="s">
        <v>115</v>
      </c>
      <c r="C259" s="60" t="s">
        <v>3</v>
      </c>
      <c r="D259" s="60">
        <v>100</v>
      </c>
      <c r="E259" s="6"/>
      <c r="F259" s="67">
        <f t="shared" ref="F259" si="1335">SUM(E259*$D259)</f>
        <v>0</v>
      </c>
      <c r="G259" s="6"/>
      <c r="H259" s="67">
        <f t="shared" ref="H259" si="1336">SUM(G259*$D259)</f>
        <v>0</v>
      </c>
      <c r="I259" s="6"/>
      <c r="J259" s="67">
        <f t="shared" si="1334"/>
        <v>0</v>
      </c>
      <c r="K259" s="6"/>
      <c r="L259" s="67">
        <f t="shared" ref="L259" si="1337">SUM(K259*$D259)</f>
        <v>0</v>
      </c>
      <c r="M259" s="6"/>
      <c r="N259" s="67">
        <f t="shared" ref="N259" si="1338">SUM(M259*$D259)</f>
        <v>0</v>
      </c>
      <c r="O259" s="6"/>
      <c r="P259" s="67">
        <f t="shared" ref="P259" si="1339">SUM(O259*$D259)</f>
        <v>0</v>
      </c>
      <c r="Q259" s="6"/>
      <c r="R259" s="67">
        <f t="shared" ref="R259" si="1340">SUM(Q259*$D259)</f>
        <v>0</v>
      </c>
      <c r="S259" s="6"/>
      <c r="T259" s="67">
        <f t="shared" ref="T259" si="1341">SUM(S259*$D259)</f>
        <v>0</v>
      </c>
      <c r="U259" s="6"/>
      <c r="V259" s="67">
        <f t="shared" ref="V259" si="1342">SUM(U259*$D259)</f>
        <v>0</v>
      </c>
      <c r="W259" s="6"/>
      <c r="X259" s="67">
        <f t="shared" ref="X259" si="1343">SUM(W259*$D259)</f>
        <v>0</v>
      </c>
      <c r="Y259" s="6"/>
      <c r="Z259" s="67">
        <f t="shared" ref="Z259" si="1344">SUM(Y259*$D259)</f>
        <v>0</v>
      </c>
      <c r="AA259" s="6"/>
      <c r="AB259" s="67">
        <f t="shared" ref="AB259" si="1345">SUM(AA259*$D259)</f>
        <v>0</v>
      </c>
      <c r="AC259" s="62"/>
      <c r="AD259" s="67">
        <f t="shared" ref="AD259" si="1346">SUM(AC259*$D259)</f>
        <v>0</v>
      </c>
      <c r="AE259" s="62"/>
      <c r="AF259" s="67">
        <f t="shared" ref="AF259" si="1347">SUM(AE259*$D259)</f>
        <v>0</v>
      </c>
      <c r="AG259" s="62"/>
      <c r="AH259" s="67">
        <f t="shared" ref="AH259" si="1348">SUM(AG259*$D259)</f>
        <v>0</v>
      </c>
      <c r="AI259" s="62"/>
      <c r="AJ259" s="67">
        <f t="shared" ref="AJ259" si="1349">SUM(AI259*$D259)</f>
        <v>0</v>
      </c>
      <c r="AK259" s="62"/>
      <c r="AL259" s="67">
        <f t="shared" ref="AL259" si="1350">SUM(AK259*$D259)</f>
        <v>0</v>
      </c>
      <c r="AM259" s="62"/>
      <c r="AN259" s="67">
        <f t="shared" ref="AN259" si="1351">SUM(AM259*$D259)</f>
        <v>0</v>
      </c>
      <c r="AO259" s="62"/>
      <c r="AP259" s="67">
        <f t="shared" ref="AP259" si="1352">SUM(AO259*$D259)</f>
        <v>0</v>
      </c>
      <c r="AQ259" s="62"/>
      <c r="AR259" s="67">
        <f t="shared" ref="AR259" si="1353">SUM(AQ259*$D259)</f>
        <v>0</v>
      </c>
      <c r="AS259" s="62"/>
      <c r="AT259" s="67">
        <f t="shared" ref="AT259" si="1354">SUM(AS259*$D259)</f>
        <v>0</v>
      </c>
      <c r="AU259" s="62"/>
      <c r="AV259" s="67">
        <f t="shared" ref="AV259" si="1355">SUM(AU259*$D259)</f>
        <v>0</v>
      </c>
      <c r="AW259" s="62"/>
      <c r="AX259" s="67">
        <f t="shared" ref="AX259" si="1356">SUM(AW259*$D259)</f>
        <v>0</v>
      </c>
      <c r="AY259" s="62"/>
      <c r="AZ259" s="67">
        <f t="shared" ref="AZ259" si="1357">SUM(AY259*$D259)</f>
        <v>0</v>
      </c>
      <c r="BA259" s="57"/>
      <c r="BB259" s="64">
        <f t="shared" ref="BB259" si="1358">SUM(E259+G259+I259+K259+M259+O259+Q259+S259+U259+W259+Y259+AA259+AC259+AE259+AG259+AI259+AK259+AM259+AO259+AQ259+AS259+AU259+AW259+AY259)</f>
        <v>0</v>
      </c>
      <c r="BC259" s="64">
        <f t="shared" ref="BC259" si="1359">ROUND(BB259*D259*2,1)/2</f>
        <v>0</v>
      </c>
      <c r="BD259" s="4"/>
      <c r="BE259" s="4">
        <v>1.5</v>
      </c>
      <c r="BF259" s="4">
        <f t="shared" si="1242"/>
        <v>150</v>
      </c>
      <c r="BG259" s="236">
        <f t="shared" si="1274"/>
        <v>1.5</v>
      </c>
      <c r="BH259" s="239">
        <f t="shared" si="1275"/>
        <v>150</v>
      </c>
      <c r="BI259" s="4"/>
      <c r="BJ259" s="4">
        <f t="shared" si="1243"/>
        <v>0</v>
      </c>
      <c r="BK259" s="236">
        <f t="shared" si="1276"/>
        <v>0</v>
      </c>
      <c r="BL259" s="239">
        <f t="shared" si="1277"/>
        <v>0</v>
      </c>
      <c r="BM259" s="4"/>
      <c r="BN259" s="4">
        <f t="shared" si="1244"/>
        <v>0</v>
      </c>
      <c r="BO259" s="236">
        <f t="shared" si="1278"/>
        <v>0</v>
      </c>
      <c r="BP259" s="239">
        <f t="shared" si="1279"/>
        <v>0</v>
      </c>
      <c r="BQ259" s="4"/>
      <c r="BR259" s="4">
        <f t="shared" si="1280"/>
        <v>0</v>
      </c>
      <c r="BS259" s="236">
        <f t="shared" si="1281"/>
        <v>0</v>
      </c>
      <c r="BT259" s="239">
        <f t="shared" si="1282"/>
        <v>0</v>
      </c>
      <c r="BU259" s="4"/>
      <c r="BV259" s="4">
        <f t="shared" si="1283"/>
        <v>0</v>
      </c>
      <c r="BW259" s="236">
        <f t="shared" si="1284"/>
        <v>0</v>
      </c>
      <c r="BX259" s="239">
        <f t="shared" si="1285"/>
        <v>0</v>
      </c>
      <c r="BY259" s="4"/>
      <c r="BZ259" s="4">
        <f t="shared" si="1286"/>
        <v>0</v>
      </c>
      <c r="CA259" s="236">
        <f t="shared" si="1287"/>
        <v>0</v>
      </c>
      <c r="CB259" s="239">
        <f t="shared" si="1288"/>
        <v>0</v>
      </c>
      <c r="CC259" s="4"/>
      <c r="CD259" s="4">
        <f t="shared" si="1289"/>
        <v>0</v>
      </c>
      <c r="CE259" s="236">
        <f t="shared" si="1245"/>
        <v>0</v>
      </c>
      <c r="CF259" s="239">
        <f t="shared" si="1290"/>
        <v>0</v>
      </c>
      <c r="CG259" s="4">
        <v>0.75</v>
      </c>
      <c r="CH259" s="4">
        <f t="shared" si="1291"/>
        <v>75</v>
      </c>
      <c r="CI259" s="236">
        <f t="shared" si="1292"/>
        <v>0.75</v>
      </c>
      <c r="CJ259" s="239">
        <f t="shared" si="1293"/>
        <v>75</v>
      </c>
      <c r="CK259" s="4"/>
      <c r="CL259" s="4">
        <f t="shared" si="1294"/>
        <v>0</v>
      </c>
      <c r="CM259" s="236">
        <f t="shared" si="1295"/>
        <v>0</v>
      </c>
      <c r="CN259" s="239">
        <f t="shared" si="1296"/>
        <v>0</v>
      </c>
      <c r="CO259" s="4"/>
      <c r="CP259" s="4">
        <f t="shared" si="1297"/>
        <v>0</v>
      </c>
      <c r="CQ259" s="236">
        <f t="shared" si="1298"/>
        <v>0</v>
      </c>
      <c r="CR259" s="239">
        <f t="shared" si="1299"/>
        <v>0</v>
      </c>
      <c r="CS259" s="4"/>
      <c r="CT259" s="4">
        <f t="shared" si="1300"/>
        <v>0</v>
      </c>
      <c r="CU259" s="236">
        <f t="shared" si="1301"/>
        <v>0</v>
      </c>
      <c r="CV259" s="239">
        <f t="shared" si="1302"/>
        <v>0</v>
      </c>
      <c r="CW259" s="4"/>
      <c r="CX259" s="4"/>
      <c r="CY259" s="4"/>
      <c r="CZ259" s="4"/>
      <c r="DA259" s="4">
        <f t="shared" si="1246"/>
        <v>2.25</v>
      </c>
      <c r="DB259" s="4">
        <f t="shared" si="1247"/>
        <v>225</v>
      </c>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row>
    <row r="260" spans="1:196" s="5" customFormat="1">
      <c r="A260" s="60" t="s">
        <v>167</v>
      </c>
      <c r="B260" s="60" t="s">
        <v>168</v>
      </c>
      <c r="C260" s="60" t="s">
        <v>3</v>
      </c>
      <c r="D260" s="60">
        <v>100</v>
      </c>
      <c r="E260" s="6"/>
      <c r="F260" s="67">
        <f t="shared" ref="F260" si="1360">SUM(E260*$D260)</f>
        <v>0</v>
      </c>
      <c r="G260" s="6"/>
      <c r="H260" s="67">
        <f t="shared" ref="H260" si="1361">SUM(G260*$D260)</f>
        <v>0</v>
      </c>
      <c r="I260" s="6">
        <v>2.5</v>
      </c>
      <c r="J260" s="67">
        <f t="shared" ref="J260" si="1362">SUM(I260*$D260)</f>
        <v>250</v>
      </c>
      <c r="K260" s="6"/>
      <c r="L260" s="67">
        <f t="shared" ref="L260" si="1363">SUM(K260*$D260)</f>
        <v>0</v>
      </c>
      <c r="M260" s="6">
        <v>2</v>
      </c>
      <c r="N260" s="67">
        <f t="shared" ref="N260" si="1364">SUM(M260*$D260)</f>
        <v>200</v>
      </c>
      <c r="O260" s="6"/>
      <c r="P260" s="67">
        <f t="shared" ref="P260" si="1365">SUM(O260*$D260)</f>
        <v>0</v>
      </c>
      <c r="Q260" s="6"/>
      <c r="R260" s="67">
        <f t="shared" ref="R260" si="1366">SUM(Q260*$D260)</f>
        <v>0</v>
      </c>
      <c r="S260" s="6"/>
      <c r="T260" s="67">
        <f t="shared" ref="T260" si="1367">SUM(S260*$D260)</f>
        <v>0</v>
      </c>
      <c r="U260" s="6"/>
      <c r="V260" s="67">
        <f t="shared" ref="V260" si="1368">SUM(U260*$D260)</f>
        <v>0</v>
      </c>
      <c r="W260" s="6"/>
      <c r="X260" s="67">
        <f t="shared" ref="X260" si="1369">SUM(W260*$D260)</f>
        <v>0</v>
      </c>
      <c r="Y260" s="6"/>
      <c r="Z260" s="67">
        <f t="shared" ref="Z260" si="1370">SUM(Y260*$D260)</f>
        <v>0</v>
      </c>
      <c r="AA260" s="6"/>
      <c r="AB260" s="67">
        <f t="shared" ref="AB260" si="1371">SUM(AA260*$D260)</f>
        <v>0</v>
      </c>
      <c r="AC260" s="62"/>
      <c r="AD260" s="67">
        <f t="shared" ref="AD260" si="1372">SUM(AC260*$D260)</f>
        <v>0</v>
      </c>
      <c r="AE260" s="62"/>
      <c r="AF260" s="67">
        <f t="shared" ref="AF260" si="1373">SUM(AE260*$D260)</f>
        <v>0</v>
      </c>
      <c r="AG260" s="62"/>
      <c r="AH260" s="67">
        <f t="shared" ref="AH260" si="1374">SUM(AG260*$D260)</f>
        <v>0</v>
      </c>
      <c r="AI260" s="62"/>
      <c r="AJ260" s="67">
        <f t="shared" ref="AJ260" si="1375">SUM(AI260*$D260)</f>
        <v>0</v>
      </c>
      <c r="AK260" s="62"/>
      <c r="AL260" s="67">
        <f t="shared" ref="AL260" si="1376">SUM(AK260*$D260)</f>
        <v>0</v>
      </c>
      <c r="AM260" s="62"/>
      <c r="AN260" s="67">
        <f t="shared" ref="AN260" si="1377">SUM(AM260*$D260)</f>
        <v>0</v>
      </c>
      <c r="AO260" s="62"/>
      <c r="AP260" s="67">
        <f t="shared" ref="AP260" si="1378">SUM(AO260*$D260)</f>
        <v>0</v>
      </c>
      <c r="AQ260" s="62"/>
      <c r="AR260" s="67">
        <f t="shared" ref="AR260" si="1379">SUM(AQ260*$D260)</f>
        <v>0</v>
      </c>
      <c r="AS260" s="62"/>
      <c r="AT260" s="67">
        <f t="shared" ref="AT260" si="1380">SUM(AS260*$D260)</f>
        <v>0</v>
      </c>
      <c r="AU260" s="62"/>
      <c r="AV260" s="67">
        <f t="shared" ref="AV260" si="1381">SUM(AU260*$D260)</f>
        <v>0</v>
      </c>
      <c r="AW260" s="62"/>
      <c r="AX260" s="67">
        <f t="shared" ref="AX260" si="1382">SUM(AW260*$D260)</f>
        <v>0</v>
      </c>
      <c r="AY260" s="62"/>
      <c r="AZ260" s="67">
        <f t="shared" ref="AZ260" si="1383">SUM(AY260*$D260)</f>
        <v>0</v>
      </c>
      <c r="BA260" s="57"/>
      <c r="BB260" s="64">
        <f t="shared" si="1327"/>
        <v>4.5</v>
      </c>
      <c r="BC260" s="64">
        <f t="shared" si="1241"/>
        <v>450</v>
      </c>
      <c r="BD260" s="4"/>
      <c r="BE260" s="4"/>
      <c r="BF260" s="4">
        <f t="shared" si="1242"/>
        <v>0</v>
      </c>
      <c r="BG260" s="236">
        <f t="shared" si="1274"/>
        <v>0</v>
      </c>
      <c r="BH260" s="239">
        <f t="shared" si="1275"/>
        <v>0</v>
      </c>
      <c r="BI260" s="4"/>
      <c r="BJ260" s="4">
        <f t="shared" si="1243"/>
        <v>0</v>
      </c>
      <c r="BK260" s="236">
        <f t="shared" si="1276"/>
        <v>0</v>
      </c>
      <c r="BL260" s="239">
        <f t="shared" si="1277"/>
        <v>0</v>
      </c>
      <c r="BM260" s="4"/>
      <c r="BN260" s="4">
        <f t="shared" si="1244"/>
        <v>0</v>
      </c>
      <c r="BO260" s="236">
        <f t="shared" si="1278"/>
        <v>2.5</v>
      </c>
      <c r="BP260" s="239">
        <f t="shared" si="1279"/>
        <v>250</v>
      </c>
      <c r="BQ260" s="4"/>
      <c r="BR260" s="4">
        <f t="shared" si="1280"/>
        <v>0</v>
      </c>
      <c r="BS260" s="236">
        <f t="shared" si="1281"/>
        <v>0</v>
      </c>
      <c r="BT260" s="239">
        <f t="shared" si="1282"/>
        <v>0</v>
      </c>
      <c r="BU260" s="4"/>
      <c r="BV260" s="4">
        <f t="shared" si="1283"/>
        <v>0</v>
      </c>
      <c r="BW260" s="236">
        <f t="shared" si="1284"/>
        <v>2</v>
      </c>
      <c r="BX260" s="239">
        <f t="shared" si="1285"/>
        <v>200</v>
      </c>
      <c r="BY260" s="4"/>
      <c r="BZ260" s="4">
        <f t="shared" si="1286"/>
        <v>0</v>
      </c>
      <c r="CA260" s="236">
        <f t="shared" si="1287"/>
        <v>0</v>
      </c>
      <c r="CB260" s="239">
        <f t="shared" si="1288"/>
        <v>0</v>
      </c>
      <c r="CC260" s="4"/>
      <c r="CD260" s="4">
        <f t="shared" si="1289"/>
        <v>0</v>
      </c>
      <c r="CE260" s="236">
        <f t="shared" si="1245"/>
        <v>0</v>
      </c>
      <c r="CF260" s="239">
        <f t="shared" si="1290"/>
        <v>0</v>
      </c>
      <c r="CG260" s="4"/>
      <c r="CH260" s="4">
        <f t="shared" si="1291"/>
        <v>0</v>
      </c>
      <c r="CI260" s="236">
        <f t="shared" si="1292"/>
        <v>0</v>
      </c>
      <c r="CJ260" s="239">
        <f t="shared" si="1293"/>
        <v>0</v>
      </c>
      <c r="CK260" s="4"/>
      <c r="CL260" s="4">
        <f t="shared" si="1294"/>
        <v>0</v>
      </c>
      <c r="CM260" s="236">
        <f t="shared" si="1295"/>
        <v>0</v>
      </c>
      <c r="CN260" s="239">
        <f t="shared" si="1296"/>
        <v>0</v>
      </c>
      <c r="CO260" s="4"/>
      <c r="CP260" s="4">
        <f t="shared" si="1297"/>
        <v>0</v>
      </c>
      <c r="CQ260" s="236">
        <f t="shared" si="1298"/>
        <v>0</v>
      </c>
      <c r="CR260" s="239">
        <f t="shared" si="1299"/>
        <v>0</v>
      </c>
      <c r="CS260" s="4"/>
      <c r="CT260" s="4">
        <f t="shared" si="1300"/>
        <v>0</v>
      </c>
      <c r="CU260" s="236">
        <f t="shared" si="1301"/>
        <v>0</v>
      </c>
      <c r="CV260" s="239">
        <f t="shared" si="1302"/>
        <v>0</v>
      </c>
      <c r="CW260" s="4"/>
      <c r="CX260" s="4"/>
      <c r="CY260" s="4"/>
      <c r="CZ260" s="4"/>
      <c r="DA260" s="4">
        <f t="shared" si="1246"/>
        <v>0</v>
      </c>
      <c r="DB260" s="4">
        <f t="shared" si="1247"/>
        <v>0</v>
      </c>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row>
    <row r="261" spans="1:196" s="5" customFormat="1">
      <c r="A261" s="60" t="s">
        <v>156</v>
      </c>
      <c r="B261" s="60" t="s">
        <v>157</v>
      </c>
      <c r="C261" s="60" t="s">
        <v>3</v>
      </c>
      <c r="D261" s="60">
        <v>100</v>
      </c>
      <c r="E261" s="6"/>
      <c r="F261" s="67">
        <f t="shared" ref="F261:F262" si="1384">SUM(E261*$D261)</f>
        <v>0</v>
      </c>
      <c r="G261" s="6"/>
      <c r="H261" s="67">
        <f t="shared" ref="H261:H262" si="1385">SUM(G261*$D261)</f>
        <v>0</v>
      </c>
      <c r="I261" s="6"/>
      <c r="J261" s="67">
        <f t="shared" si="1334"/>
        <v>0</v>
      </c>
      <c r="K261" s="6"/>
      <c r="L261" s="67">
        <f t="shared" ref="L261:L262" si="1386">SUM(K261*$D261)</f>
        <v>0</v>
      </c>
      <c r="M261" s="6"/>
      <c r="N261" s="67">
        <f t="shared" ref="N261:N262" si="1387">SUM(M261*$D261)</f>
        <v>0</v>
      </c>
      <c r="O261" s="6"/>
      <c r="P261" s="67">
        <f t="shared" ref="P261:P262" si="1388">SUM(O261*$D261)</f>
        <v>0</v>
      </c>
      <c r="Q261" s="6"/>
      <c r="R261" s="67">
        <f t="shared" ref="R261:R262" si="1389">SUM(Q261*$D261)</f>
        <v>0</v>
      </c>
      <c r="S261" s="6"/>
      <c r="T261" s="67">
        <f t="shared" ref="T261:T262" si="1390">SUM(S261*$D261)</f>
        <v>0</v>
      </c>
      <c r="U261" s="6"/>
      <c r="V261" s="67">
        <f t="shared" ref="V261:V262" si="1391">SUM(U261*$D261)</f>
        <v>0</v>
      </c>
      <c r="W261" s="6"/>
      <c r="X261" s="67">
        <f t="shared" ref="X261:X262" si="1392">SUM(W261*$D261)</f>
        <v>0</v>
      </c>
      <c r="Y261" s="6"/>
      <c r="Z261" s="67">
        <f t="shared" ref="Z261:Z262" si="1393">SUM(Y261*$D261)</f>
        <v>0</v>
      </c>
      <c r="AA261" s="6"/>
      <c r="AB261" s="67">
        <f t="shared" ref="AB261:AB262" si="1394">SUM(AA261*$D261)</f>
        <v>0</v>
      </c>
      <c r="AC261" s="62"/>
      <c r="AD261" s="67">
        <f t="shared" ref="AD261:AD262" si="1395">SUM(AC261*$D261)</f>
        <v>0</v>
      </c>
      <c r="AE261" s="62"/>
      <c r="AF261" s="67">
        <f t="shared" ref="AF261:AF262" si="1396">SUM(AE261*$D261)</f>
        <v>0</v>
      </c>
      <c r="AG261" s="62"/>
      <c r="AH261" s="67">
        <f t="shared" ref="AH261:AH262" si="1397">SUM(AG261*$D261)</f>
        <v>0</v>
      </c>
      <c r="AI261" s="62"/>
      <c r="AJ261" s="67">
        <f t="shared" ref="AJ261:AJ262" si="1398">SUM(AI261*$D261)</f>
        <v>0</v>
      </c>
      <c r="AK261" s="62"/>
      <c r="AL261" s="67">
        <f t="shared" ref="AL261:AL262" si="1399">SUM(AK261*$D261)</f>
        <v>0</v>
      </c>
      <c r="AM261" s="62"/>
      <c r="AN261" s="67">
        <f t="shared" ref="AN261:AN262" si="1400">SUM(AM261*$D261)</f>
        <v>0</v>
      </c>
      <c r="AO261" s="62"/>
      <c r="AP261" s="67">
        <f t="shared" ref="AP261:AP262" si="1401">SUM(AO261*$D261)</f>
        <v>0</v>
      </c>
      <c r="AQ261" s="62"/>
      <c r="AR261" s="67">
        <f t="shared" ref="AR261:AR262" si="1402">SUM(AQ261*$D261)</f>
        <v>0</v>
      </c>
      <c r="AS261" s="62"/>
      <c r="AT261" s="67">
        <f t="shared" ref="AT261:AT262" si="1403">SUM(AS261*$D261)</f>
        <v>0</v>
      </c>
      <c r="AU261" s="62"/>
      <c r="AV261" s="67">
        <f t="shared" ref="AV261:AV262" si="1404">SUM(AU261*$D261)</f>
        <v>0</v>
      </c>
      <c r="AW261" s="62"/>
      <c r="AX261" s="67">
        <f t="shared" ref="AX261:AX262" si="1405">SUM(AW261*$D261)</f>
        <v>0</v>
      </c>
      <c r="AY261" s="62"/>
      <c r="AZ261" s="67">
        <f t="shared" ref="AZ261:AZ262" si="1406">SUM(AY261*$D261)</f>
        <v>0</v>
      </c>
      <c r="BA261" s="57"/>
      <c r="BB261" s="64">
        <f t="shared" ref="BB261:BB262" si="1407">SUM(E261+G261+I261+K261+M261+O261+Q261+S261+U261+W261+Y261+AA261+AC261+AE261+AG261+AI261+AK261+AM261+AO261+AQ261+AS261+AU261+AW261+AY261)</f>
        <v>0</v>
      </c>
      <c r="BC261" s="64">
        <f t="shared" ref="BC261:BC262" si="1408">ROUND(BB261*D261*2,1)/2</f>
        <v>0</v>
      </c>
      <c r="BD261" s="4"/>
      <c r="BE261" s="4"/>
      <c r="BF261" s="4">
        <f t="shared" si="1242"/>
        <v>0</v>
      </c>
      <c r="BG261" s="236">
        <f t="shared" si="1274"/>
        <v>0</v>
      </c>
      <c r="BH261" s="239">
        <f t="shared" si="1275"/>
        <v>0</v>
      </c>
      <c r="BI261" s="4"/>
      <c r="BJ261" s="4">
        <f t="shared" si="1243"/>
        <v>0</v>
      </c>
      <c r="BK261" s="236">
        <f t="shared" si="1276"/>
        <v>0</v>
      </c>
      <c r="BL261" s="239">
        <f t="shared" si="1277"/>
        <v>0</v>
      </c>
      <c r="BM261" s="4"/>
      <c r="BN261" s="4">
        <f t="shared" si="1244"/>
        <v>0</v>
      </c>
      <c r="BO261" s="236">
        <f t="shared" si="1278"/>
        <v>0</v>
      </c>
      <c r="BP261" s="239">
        <f t="shared" si="1279"/>
        <v>0</v>
      </c>
      <c r="BQ261" s="4"/>
      <c r="BR261" s="4">
        <f t="shared" si="1280"/>
        <v>0</v>
      </c>
      <c r="BS261" s="236">
        <f t="shared" si="1281"/>
        <v>0</v>
      </c>
      <c r="BT261" s="239">
        <f t="shared" si="1282"/>
        <v>0</v>
      </c>
      <c r="BU261" s="4"/>
      <c r="BV261" s="4">
        <f t="shared" si="1283"/>
        <v>0</v>
      </c>
      <c r="BW261" s="236">
        <f t="shared" si="1284"/>
        <v>0</v>
      </c>
      <c r="BX261" s="239">
        <f t="shared" si="1285"/>
        <v>0</v>
      </c>
      <c r="BY261" s="4"/>
      <c r="BZ261" s="4">
        <f t="shared" si="1286"/>
        <v>0</v>
      </c>
      <c r="CA261" s="236">
        <f t="shared" si="1287"/>
        <v>0</v>
      </c>
      <c r="CB261" s="239">
        <f t="shared" si="1288"/>
        <v>0</v>
      </c>
      <c r="CC261" s="4"/>
      <c r="CD261" s="4">
        <f t="shared" si="1289"/>
        <v>0</v>
      </c>
      <c r="CE261" s="236">
        <f t="shared" si="1245"/>
        <v>0</v>
      </c>
      <c r="CF261" s="239">
        <f t="shared" si="1290"/>
        <v>0</v>
      </c>
      <c r="CG261" s="4"/>
      <c r="CH261" s="4">
        <f t="shared" si="1291"/>
        <v>0</v>
      </c>
      <c r="CI261" s="236">
        <f t="shared" si="1292"/>
        <v>0</v>
      </c>
      <c r="CJ261" s="239">
        <f t="shared" si="1293"/>
        <v>0</v>
      </c>
      <c r="CK261" s="4"/>
      <c r="CL261" s="4">
        <f t="shared" si="1294"/>
        <v>0</v>
      </c>
      <c r="CM261" s="236">
        <f t="shared" si="1295"/>
        <v>0</v>
      </c>
      <c r="CN261" s="239">
        <f t="shared" si="1296"/>
        <v>0</v>
      </c>
      <c r="CO261" s="4"/>
      <c r="CP261" s="4">
        <f t="shared" si="1297"/>
        <v>0</v>
      </c>
      <c r="CQ261" s="236">
        <f t="shared" si="1298"/>
        <v>0</v>
      </c>
      <c r="CR261" s="239">
        <f t="shared" si="1299"/>
        <v>0</v>
      </c>
      <c r="CS261" s="4"/>
      <c r="CT261" s="4">
        <f t="shared" si="1300"/>
        <v>0</v>
      </c>
      <c r="CU261" s="236">
        <f t="shared" si="1301"/>
        <v>0</v>
      </c>
      <c r="CV261" s="239">
        <f t="shared" si="1302"/>
        <v>0</v>
      </c>
      <c r="CW261" s="4"/>
      <c r="CX261" s="4"/>
      <c r="CY261" s="4"/>
      <c r="CZ261" s="4"/>
      <c r="DA261" s="4">
        <f t="shared" si="1246"/>
        <v>0</v>
      </c>
      <c r="DB261" s="4">
        <f t="shared" si="1247"/>
        <v>0</v>
      </c>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row>
    <row r="262" spans="1:196" s="5" customFormat="1">
      <c r="A262" s="60" t="s">
        <v>131</v>
      </c>
      <c r="B262" s="60" t="s">
        <v>132</v>
      </c>
      <c r="C262" s="60" t="s">
        <v>3</v>
      </c>
      <c r="D262" s="60">
        <v>100</v>
      </c>
      <c r="E262" s="6"/>
      <c r="F262" s="67">
        <f t="shared" si="1384"/>
        <v>0</v>
      </c>
      <c r="G262" s="6"/>
      <c r="H262" s="67">
        <f t="shared" si="1385"/>
        <v>0</v>
      </c>
      <c r="I262" s="6"/>
      <c r="J262" s="67">
        <f t="shared" si="1334"/>
        <v>0</v>
      </c>
      <c r="K262" s="6"/>
      <c r="L262" s="67">
        <f t="shared" si="1386"/>
        <v>0</v>
      </c>
      <c r="M262" s="6"/>
      <c r="N262" s="67">
        <f t="shared" si="1387"/>
        <v>0</v>
      </c>
      <c r="O262" s="6"/>
      <c r="P262" s="67">
        <f t="shared" si="1388"/>
        <v>0</v>
      </c>
      <c r="Q262" s="6"/>
      <c r="R262" s="67">
        <f t="shared" si="1389"/>
        <v>0</v>
      </c>
      <c r="S262" s="6"/>
      <c r="T262" s="67">
        <f t="shared" si="1390"/>
        <v>0</v>
      </c>
      <c r="U262" s="6"/>
      <c r="V262" s="67">
        <f t="shared" si="1391"/>
        <v>0</v>
      </c>
      <c r="W262" s="6"/>
      <c r="X262" s="67">
        <f t="shared" si="1392"/>
        <v>0</v>
      </c>
      <c r="Y262" s="6">
        <v>3</v>
      </c>
      <c r="Z262" s="67">
        <f t="shared" si="1393"/>
        <v>300</v>
      </c>
      <c r="AA262" s="6"/>
      <c r="AB262" s="67">
        <f t="shared" si="1394"/>
        <v>0</v>
      </c>
      <c r="AC262" s="62"/>
      <c r="AD262" s="67">
        <f t="shared" si="1395"/>
        <v>0</v>
      </c>
      <c r="AE262" s="62"/>
      <c r="AF262" s="67">
        <f t="shared" si="1396"/>
        <v>0</v>
      </c>
      <c r="AG262" s="62"/>
      <c r="AH262" s="67">
        <f t="shared" si="1397"/>
        <v>0</v>
      </c>
      <c r="AI262" s="62"/>
      <c r="AJ262" s="67">
        <f t="shared" si="1398"/>
        <v>0</v>
      </c>
      <c r="AK262" s="62"/>
      <c r="AL262" s="67">
        <f t="shared" si="1399"/>
        <v>0</v>
      </c>
      <c r="AM262" s="62"/>
      <c r="AN262" s="67">
        <f t="shared" si="1400"/>
        <v>0</v>
      </c>
      <c r="AO262" s="62"/>
      <c r="AP262" s="67">
        <f t="shared" si="1401"/>
        <v>0</v>
      </c>
      <c r="AQ262" s="62"/>
      <c r="AR262" s="67">
        <f t="shared" si="1402"/>
        <v>0</v>
      </c>
      <c r="AS262" s="62"/>
      <c r="AT262" s="67">
        <f t="shared" si="1403"/>
        <v>0</v>
      </c>
      <c r="AU262" s="62"/>
      <c r="AV262" s="67">
        <f t="shared" si="1404"/>
        <v>0</v>
      </c>
      <c r="AW262" s="62"/>
      <c r="AX262" s="67">
        <f t="shared" si="1405"/>
        <v>0</v>
      </c>
      <c r="AY262" s="62"/>
      <c r="AZ262" s="67">
        <f t="shared" si="1406"/>
        <v>0</v>
      </c>
      <c r="BA262" s="57"/>
      <c r="BB262" s="64">
        <f t="shared" si="1407"/>
        <v>3</v>
      </c>
      <c r="BC262" s="64">
        <f t="shared" si="1408"/>
        <v>300</v>
      </c>
      <c r="BD262" s="4"/>
      <c r="BE262" s="4"/>
      <c r="BF262" s="4">
        <f t="shared" si="1242"/>
        <v>0</v>
      </c>
      <c r="BG262" s="236">
        <f t="shared" si="1274"/>
        <v>0</v>
      </c>
      <c r="BH262" s="239">
        <f t="shared" si="1275"/>
        <v>0</v>
      </c>
      <c r="BI262" s="4"/>
      <c r="BJ262" s="4">
        <f t="shared" si="1243"/>
        <v>0</v>
      </c>
      <c r="BK262" s="236">
        <f t="shared" si="1276"/>
        <v>0</v>
      </c>
      <c r="BL262" s="239">
        <f t="shared" si="1277"/>
        <v>0</v>
      </c>
      <c r="BM262" s="4"/>
      <c r="BN262" s="4">
        <f t="shared" si="1244"/>
        <v>0</v>
      </c>
      <c r="BO262" s="236">
        <f t="shared" si="1278"/>
        <v>0</v>
      </c>
      <c r="BP262" s="239">
        <f t="shared" si="1279"/>
        <v>0</v>
      </c>
      <c r="BQ262" s="4"/>
      <c r="BR262" s="4">
        <f t="shared" si="1280"/>
        <v>0</v>
      </c>
      <c r="BS262" s="236">
        <f t="shared" si="1281"/>
        <v>0</v>
      </c>
      <c r="BT262" s="239">
        <f t="shared" si="1282"/>
        <v>0</v>
      </c>
      <c r="BU262" s="4"/>
      <c r="BV262" s="4">
        <f t="shared" si="1283"/>
        <v>0</v>
      </c>
      <c r="BW262" s="236">
        <f t="shared" si="1284"/>
        <v>0</v>
      </c>
      <c r="BX262" s="239">
        <f t="shared" si="1285"/>
        <v>0</v>
      </c>
      <c r="BY262" s="4"/>
      <c r="BZ262" s="4">
        <f t="shared" si="1286"/>
        <v>0</v>
      </c>
      <c r="CA262" s="236">
        <f t="shared" si="1287"/>
        <v>0</v>
      </c>
      <c r="CB262" s="239">
        <f t="shared" si="1288"/>
        <v>0</v>
      </c>
      <c r="CC262" s="4"/>
      <c r="CD262" s="4">
        <f t="shared" si="1289"/>
        <v>0</v>
      </c>
      <c r="CE262" s="236">
        <f t="shared" si="1245"/>
        <v>0</v>
      </c>
      <c r="CF262" s="239">
        <f t="shared" si="1290"/>
        <v>0</v>
      </c>
      <c r="CG262" s="4"/>
      <c r="CH262" s="4">
        <f t="shared" si="1291"/>
        <v>0</v>
      </c>
      <c r="CI262" s="236">
        <f t="shared" si="1292"/>
        <v>0</v>
      </c>
      <c r="CJ262" s="239">
        <f t="shared" si="1293"/>
        <v>0</v>
      </c>
      <c r="CK262" s="4"/>
      <c r="CL262" s="4">
        <f t="shared" si="1294"/>
        <v>0</v>
      </c>
      <c r="CM262" s="236">
        <f t="shared" si="1295"/>
        <v>0</v>
      </c>
      <c r="CN262" s="239">
        <f t="shared" si="1296"/>
        <v>0</v>
      </c>
      <c r="CO262" s="4"/>
      <c r="CP262" s="4">
        <f t="shared" si="1297"/>
        <v>0</v>
      </c>
      <c r="CQ262" s="236">
        <f t="shared" si="1298"/>
        <v>0</v>
      </c>
      <c r="CR262" s="239">
        <f t="shared" si="1299"/>
        <v>0</v>
      </c>
      <c r="CS262" s="4"/>
      <c r="CT262" s="4">
        <f t="shared" si="1300"/>
        <v>0</v>
      </c>
      <c r="CU262" s="236">
        <f t="shared" si="1301"/>
        <v>3</v>
      </c>
      <c r="CV262" s="239">
        <f t="shared" si="1302"/>
        <v>300</v>
      </c>
      <c r="CW262" s="4"/>
      <c r="CX262" s="4"/>
      <c r="CY262" s="4"/>
      <c r="CZ262" s="4"/>
      <c r="DA262" s="4">
        <f t="shared" si="1246"/>
        <v>0</v>
      </c>
      <c r="DB262" s="4">
        <f t="shared" si="1247"/>
        <v>0</v>
      </c>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row>
    <row r="263" spans="1:196" s="5" customFormat="1">
      <c r="A263" s="60" t="s">
        <v>138</v>
      </c>
      <c r="B263" s="60" t="s">
        <v>139</v>
      </c>
      <c r="C263" s="60" t="s">
        <v>3</v>
      </c>
      <c r="D263" s="60">
        <v>100</v>
      </c>
      <c r="E263" s="6">
        <v>32.5</v>
      </c>
      <c r="F263" s="67">
        <f t="shared" si="1303"/>
        <v>3250</v>
      </c>
      <c r="G263" s="6"/>
      <c r="H263" s="67">
        <f t="shared" si="1304"/>
        <v>0</v>
      </c>
      <c r="I263" s="6"/>
      <c r="J263" s="67">
        <f t="shared" ref="J263" si="1409">SUM(I263*$D263)</f>
        <v>0</v>
      </c>
      <c r="K263" s="6"/>
      <c r="L263" s="67">
        <f t="shared" si="1306"/>
        <v>0</v>
      </c>
      <c r="M263" s="6"/>
      <c r="N263" s="67">
        <f t="shared" si="1307"/>
        <v>0</v>
      </c>
      <c r="O263" s="6"/>
      <c r="P263" s="67">
        <f t="shared" si="1308"/>
        <v>0</v>
      </c>
      <c r="Q263" s="6"/>
      <c r="R263" s="67">
        <f t="shared" si="1309"/>
        <v>0</v>
      </c>
      <c r="S263" s="6"/>
      <c r="T263" s="67">
        <f t="shared" si="1310"/>
        <v>0</v>
      </c>
      <c r="U263" s="6"/>
      <c r="V263" s="67">
        <f t="shared" si="1311"/>
        <v>0</v>
      </c>
      <c r="W263" s="6"/>
      <c r="X263" s="67">
        <f t="shared" si="1312"/>
        <v>0</v>
      </c>
      <c r="Y263" s="6"/>
      <c r="Z263" s="67">
        <f t="shared" si="1313"/>
        <v>0</v>
      </c>
      <c r="AA263" s="6"/>
      <c r="AB263" s="67">
        <f t="shared" si="1314"/>
        <v>0</v>
      </c>
      <c r="AC263" s="62"/>
      <c r="AD263" s="67">
        <f t="shared" si="1315"/>
        <v>0</v>
      </c>
      <c r="AE263" s="62"/>
      <c r="AF263" s="67">
        <f t="shared" si="1316"/>
        <v>0</v>
      </c>
      <c r="AG263" s="62"/>
      <c r="AH263" s="67">
        <f t="shared" si="1317"/>
        <v>0</v>
      </c>
      <c r="AI263" s="62"/>
      <c r="AJ263" s="67">
        <f t="shared" si="1318"/>
        <v>0</v>
      </c>
      <c r="AK263" s="62"/>
      <c r="AL263" s="67">
        <f t="shared" si="1319"/>
        <v>0</v>
      </c>
      <c r="AM263" s="62"/>
      <c r="AN263" s="67">
        <f t="shared" si="1320"/>
        <v>0</v>
      </c>
      <c r="AO263" s="62"/>
      <c r="AP263" s="67">
        <f t="shared" si="1321"/>
        <v>0</v>
      </c>
      <c r="AQ263" s="62"/>
      <c r="AR263" s="67">
        <f t="shared" si="1322"/>
        <v>0</v>
      </c>
      <c r="AS263" s="62"/>
      <c r="AT263" s="67">
        <f t="shared" si="1323"/>
        <v>0</v>
      </c>
      <c r="AU263" s="62"/>
      <c r="AV263" s="67">
        <f t="shared" si="1324"/>
        <v>0</v>
      </c>
      <c r="AW263" s="62"/>
      <c r="AX263" s="67">
        <f t="shared" si="1325"/>
        <v>0</v>
      </c>
      <c r="AY263" s="62"/>
      <c r="AZ263" s="67">
        <f t="shared" si="1326"/>
        <v>0</v>
      </c>
      <c r="BA263" s="57"/>
      <c r="BB263" s="64">
        <f t="shared" si="1327"/>
        <v>32.5</v>
      </c>
      <c r="BC263" s="64">
        <f t="shared" si="1241"/>
        <v>3250</v>
      </c>
      <c r="BD263" s="4"/>
      <c r="BE263" s="4"/>
      <c r="BF263" s="4">
        <f t="shared" si="1242"/>
        <v>0</v>
      </c>
      <c r="BG263" s="236">
        <f t="shared" si="1274"/>
        <v>32.5</v>
      </c>
      <c r="BH263" s="239">
        <f t="shared" si="1275"/>
        <v>3250</v>
      </c>
      <c r="BI263" s="4"/>
      <c r="BJ263" s="4">
        <f t="shared" si="1243"/>
        <v>0</v>
      </c>
      <c r="BK263" s="236">
        <f t="shared" si="1276"/>
        <v>0</v>
      </c>
      <c r="BL263" s="239">
        <f t="shared" si="1277"/>
        <v>0</v>
      </c>
      <c r="BM263" s="4"/>
      <c r="BN263" s="4">
        <f t="shared" si="1244"/>
        <v>0</v>
      </c>
      <c r="BO263" s="236">
        <f t="shared" si="1278"/>
        <v>0</v>
      </c>
      <c r="BP263" s="239">
        <f t="shared" si="1279"/>
        <v>0</v>
      </c>
      <c r="BQ263" s="4"/>
      <c r="BR263" s="4">
        <f t="shared" si="1280"/>
        <v>0</v>
      </c>
      <c r="BS263" s="236">
        <f t="shared" si="1281"/>
        <v>0</v>
      </c>
      <c r="BT263" s="239">
        <f t="shared" si="1282"/>
        <v>0</v>
      </c>
      <c r="BU263" s="4"/>
      <c r="BV263" s="4">
        <f t="shared" si="1283"/>
        <v>0</v>
      </c>
      <c r="BW263" s="236">
        <f t="shared" si="1284"/>
        <v>0</v>
      </c>
      <c r="BX263" s="239">
        <f t="shared" si="1285"/>
        <v>0</v>
      </c>
      <c r="BY263" s="4"/>
      <c r="BZ263" s="4">
        <f t="shared" si="1286"/>
        <v>0</v>
      </c>
      <c r="CA263" s="236">
        <f t="shared" si="1287"/>
        <v>0</v>
      </c>
      <c r="CB263" s="239">
        <f t="shared" si="1288"/>
        <v>0</v>
      </c>
      <c r="CC263" s="4"/>
      <c r="CD263" s="4">
        <f t="shared" si="1289"/>
        <v>0</v>
      </c>
      <c r="CE263" s="236">
        <f t="shared" si="1245"/>
        <v>0</v>
      </c>
      <c r="CF263" s="239">
        <f t="shared" si="1290"/>
        <v>0</v>
      </c>
      <c r="CG263" s="4"/>
      <c r="CH263" s="4">
        <f t="shared" si="1291"/>
        <v>0</v>
      </c>
      <c r="CI263" s="236">
        <f t="shared" si="1292"/>
        <v>0</v>
      </c>
      <c r="CJ263" s="239">
        <f t="shared" si="1293"/>
        <v>0</v>
      </c>
      <c r="CK263" s="4"/>
      <c r="CL263" s="4">
        <f t="shared" si="1294"/>
        <v>0</v>
      </c>
      <c r="CM263" s="236">
        <f t="shared" si="1295"/>
        <v>0</v>
      </c>
      <c r="CN263" s="239">
        <f t="shared" si="1296"/>
        <v>0</v>
      </c>
      <c r="CO263" s="4"/>
      <c r="CP263" s="4">
        <f t="shared" si="1297"/>
        <v>0</v>
      </c>
      <c r="CQ263" s="236">
        <f t="shared" si="1298"/>
        <v>0</v>
      </c>
      <c r="CR263" s="239">
        <f t="shared" si="1299"/>
        <v>0</v>
      </c>
      <c r="CS263" s="4"/>
      <c r="CT263" s="4">
        <f t="shared" si="1300"/>
        <v>0</v>
      </c>
      <c r="CU263" s="236">
        <f t="shared" si="1301"/>
        <v>0</v>
      </c>
      <c r="CV263" s="239">
        <f t="shared" si="1302"/>
        <v>0</v>
      </c>
      <c r="CW263" s="4"/>
      <c r="CX263" s="4"/>
      <c r="CY263" s="4"/>
      <c r="CZ263" s="4"/>
      <c r="DA263" s="4">
        <f t="shared" si="1246"/>
        <v>0</v>
      </c>
      <c r="DB263" s="4">
        <f t="shared" si="1247"/>
        <v>0</v>
      </c>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row>
    <row r="264" spans="1:196" s="5" customFormat="1">
      <c r="A264" s="60" t="s">
        <v>140</v>
      </c>
      <c r="B264" s="60" t="s">
        <v>141</v>
      </c>
      <c r="C264" s="60" t="s">
        <v>3</v>
      </c>
      <c r="D264" s="60">
        <v>100</v>
      </c>
      <c r="E264" s="6">
        <v>33</v>
      </c>
      <c r="F264" s="67">
        <f t="shared" si="1303"/>
        <v>3300</v>
      </c>
      <c r="G264" s="6">
        <v>16.5</v>
      </c>
      <c r="H264" s="67">
        <f t="shared" si="1304"/>
        <v>1650</v>
      </c>
      <c r="I264" s="6">
        <v>16.75</v>
      </c>
      <c r="J264" s="67">
        <f t="shared" ref="J264" si="1410">SUM(I264*$D264)</f>
        <v>1675</v>
      </c>
      <c r="K264" s="246">
        <v>15.25</v>
      </c>
      <c r="L264" s="67">
        <f t="shared" si="1306"/>
        <v>1525</v>
      </c>
      <c r="M264" s="6">
        <v>22.25</v>
      </c>
      <c r="N264" s="67">
        <f t="shared" si="1307"/>
        <v>2225</v>
      </c>
      <c r="O264" s="6">
        <v>33</v>
      </c>
      <c r="P264" s="67">
        <f t="shared" si="1308"/>
        <v>3300</v>
      </c>
      <c r="Q264" s="6">
        <v>22</v>
      </c>
      <c r="R264" s="67">
        <f t="shared" si="1309"/>
        <v>2200</v>
      </c>
      <c r="S264" s="6">
        <v>82.75</v>
      </c>
      <c r="T264" s="67">
        <f t="shared" si="1310"/>
        <v>8275</v>
      </c>
      <c r="U264" s="6">
        <v>41</v>
      </c>
      <c r="V264" s="67">
        <f t="shared" si="1311"/>
        <v>4100</v>
      </c>
      <c r="W264" s="6">
        <v>38.75</v>
      </c>
      <c r="X264" s="67">
        <f t="shared" si="1312"/>
        <v>3875</v>
      </c>
      <c r="Y264" s="6">
        <v>26.25</v>
      </c>
      <c r="Z264" s="67">
        <f t="shared" si="1313"/>
        <v>2625</v>
      </c>
      <c r="AA264" s="6"/>
      <c r="AB264" s="67">
        <f t="shared" si="1314"/>
        <v>0</v>
      </c>
      <c r="AC264" s="62"/>
      <c r="AD264" s="67">
        <f t="shared" si="1315"/>
        <v>0</v>
      </c>
      <c r="AE264" s="62"/>
      <c r="AF264" s="67">
        <f t="shared" si="1316"/>
        <v>0</v>
      </c>
      <c r="AG264" s="62"/>
      <c r="AH264" s="67">
        <f t="shared" si="1317"/>
        <v>0</v>
      </c>
      <c r="AI264" s="62"/>
      <c r="AJ264" s="67">
        <f t="shared" si="1318"/>
        <v>0</v>
      </c>
      <c r="AK264" s="62"/>
      <c r="AL264" s="67">
        <f t="shared" si="1319"/>
        <v>0</v>
      </c>
      <c r="AM264" s="62"/>
      <c r="AN264" s="67">
        <f t="shared" si="1320"/>
        <v>0</v>
      </c>
      <c r="AO264" s="62"/>
      <c r="AP264" s="67">
        <f t="shared" si="1321"/>
        <v>0</v>
      </c>
      <c r="AQ264" s="62"/>
      <c r="AR264" s="67">
        <f t="shared" si="1322"/>
        <v>0</v>
      </c>
      <c r="AS264" s="62"/>
      <c r="AT264" s="67">
        <f t="shared" si="1323"/>
        <v>0</v>
      </c>
      <c r="AU264" s="62"/>
      <c r="AV264" s="67">
        <f t="shared" si="1324"/>
        <v>0</v>
      </c>
      <c r="AW264" s="62"/>
      <c r="AX264" s="67">
        <f t="shared" si="1325"/>
        <v>0</v>
      </c>
      <c r="AY264" s="62"/>
      <c r="AZ264" s="67">
        <f t="shared" si="1326"/>
        <v>0</v>
      </c>
      <c r="BA264" s="57"/>
      <c r="BB264" s="64">
        <f t="shared" si="1327"/>
        <v>347.5</v>
      </c>
      <c r="BC264" s="64">
        <f t="shared" si="1241"/>
        <v>34750</v>
      </c>
      <c r="BD264" s="4"/>
      <c r="BE264" s="4"/>
      <c r="BF264" s="4">
        <f t="shared" si="1242"/>
        <v>0</v>
      </c>
      <c r="BG264" s="236">
        <f t="shared" si="1274"/>
        <v>33</v>
      </c>
      <c r="BH264" s="239">
        <f t="shared" si="1275"/>
        <v>3300</v>
      </c>
      <c r="BI264" s="4"/>
      <c r="BJ264" s="4">
        <f t="shared" si="1243"/>
        <v>0</v>
      </c>
      <c r="BK264" s="236">
        <f t="shared" si="1276"/>
        <v>16.5</v>
      </c>
      <c r="BL264" s="239">
        <f t="shared" si="1277"/>
        <v>1650</v>
      </c>
      <c r="BM264" s="4"/>
      <c r="BN264" s="4">
        <f t="shared" si="1244"/>
        <v>0</v>
      </c>
      <c r="BO264" s="236">
        <f t="shared" si="1278"/>
        <v>16.75</v>
      </c>
      <c r="BP264" s="239">
        <f t="shared" si="1279"/>
        <v>1675</v>
      </c>
      <c r="BQ264" s="4"/>
      <c r="BR264" s="4">
        <f t="shared" si="1280"/>
        <v>0</v>
      </c>
      <c r="BS264" s="236">
        <f t="shared" si="1281"/>
        <v>15.25</v>
      </c>
      <c r="BT264" s="239">
        <f t="shared" si="1282"/>
        <v>1525</v>
      </c>
      <c r="BU264" s="4"/>
      <c r="BV264" s="4">
        <f t="shared" si="1283"/>
        <v>0</v>
      </c>
      <c r="BW264" s="236">
        <f t="shared" si="1284"/>
        <v>22.25</v>
      </c>
      <c r="BX264" s="239">
        <f t="shared" si="1285"/>
        <v>2225</v>
      </c>
      <c r="BY264" s="4"/>
      <c r="BZ264" s="4">
        <f t="shared" si="1286"/>
        <v>0</v>
      </c>
      <c r="CA264" s="236">
        <f t="shared" si="1287"/>
        <v>33</v>
      </c>
      <c r="CB264" s="239">
        <f t="shared" si="1288"/>
        <v>3300</v>
      </c>
      <c r="CC264" s="4"/>
      <c r="CD264" s="4">
        <f t="shared" si="1289"/>
        <v>0</v>
      </c>
      <c r="CE264" s="236">
        <f t="shared" si="1245"/>
        <v>22</v>
      </c>
      <c r="CF264" s="239">
        <f t="shared" si="1290"/>
        <v>2200</v>
      </c>
      <c r="CG264" s="4"/>
      <c r="CH264" s="4">
        <f t="shared" si="1291"/>
        <v>0</v>
      </c>
      <c r="CI264" s="236">
        <f t="shared" si="1292"/>
        <v>82.75</v>
      </c>
      <c r="CJ264" s="239">
        <f t="shared" si="1293"/>
        <v>8275</v>
      </c>
      <c r="CK264" s="4"/>
      <c r="CL264" s="4">
        <f t="shared" si="1294"/>
        <v>0</v>
      </c>
      <c r="CM264" s="236">
        <f t="shared" si="1295"/>
        <v>41</v>
      </c>
      <c r="CN264" s="239">
        <f t="shared" si="1296"/>
        <v>4100</v>
      </c>
      <c r="CO264" s="4"/>
      <c r="CP264" s="4">
        <f t="shared" si="1297"/>
        <v>0</v>
      </c>
      <c r="CQ264" s="236">
        <f t="shared" si="1298"/>
        <v>38.75</v>
      </c>
      <c r="CR264" s="239">
        <f t="shared" si="1299"/>
        <v>3875</v>
      </c>
      <c r="CS264" s="4"/>
      <c r="CT264" s="4">
        <f t="shared" si="1300"/>
        <v>0</v>
      </c>
      <c r="CU264" s="236">
        <f t="shared" si="1301"/>
        <v>26.25</v>
      </c>
      <c r="CV264" s="239">
        <f t="shared" si="1302"/>
        <v>2625</v>
      </c>
      <c r="CW264" s="4"/>
      <c r="CX264" s="4"/>
      <c r="CY264" s="4"/>
      <c r="CZ264" s="4"/>
      <c r="DA264" s="4">
        <f t="shared" si="1246"/>
        <v>0</v>
      </c>
      <c r="DB264" s="4">
        <f t="shared" si="1247"/>
        <v>0</v>
      </c>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row>
    <row r="265" spans="1:196" s="5" customFormat="1">
      <c r="A265" s="60" t="s">
        <v>186</v>
      </c>
      <c r="B265" s="60" t="s">
        <v>187</v>
      </c>
      <c r="C265" s="60" t="s">
        <v>3</v>
      </c>
      <c r="D265" s="60">
        <v>100</v>
      </c>
      <c r="E265" s="6"/>
      <c r="F265" s="67">
        <f t="shared" si="1303"/>
        <v>0</v>
      </c>
      <c r="G265" s="6"/>
      <c r="H265" s="67">
        <f t="shared" si="1304"/>
        <v>0</v>
      </c>
      <c r="I265" s="6"/>
      <c r="J265" s="67">
        <f t="shared" ref="J265" si="1411">SUM(I265*$D265)</f>
        <v>0</v>
      </c>
      <c r="K265" s="6"/>
      <c r="L265" s="67">
        <f t="shared" si="1306"/>
        <v>0</v>
      </c>
      <c r="M265" s="6"/>
      <c r="N265" s="67">
        <f t="shared" si="1307"/>
        <v>0</v>
      </c>
      <c r="O265" s="6"/>
      <c r="P265" s="67">
        <f t="shared" si="1308"/>
        <v>0</v>
      </c>
      <c r="Q265" s="6"/>
      <c r="R265" s="67">
        <f t="shared" si="1309"/>
        <v>0</v>
      </c>
      <c r="S265" s="6"/>
      <c r="T265" s="67">
        <f t="shared" si="1310"/>
        <v>0</v>
      </c>
      <c r="U265" s="6"/>
      <c r="V265" s="67">
        <f t="shared" si="1311"/>
        <v>0</v>
      </c>
      <c r="W265" s="6"/>
      <c r="X265" s="67">
        <f t="shared" si="1312"/>
        <v>0</v>
      </c>
      <c r="Y265" s="6"/>
      <c r="Z265" s="67">
        <f t="shared" si="1313"/>
        <v>0</v>
      </c>
      <c r="AA265" s="6"/>
      <c r="AB265" s="67">
        <f t="shared" si="1314"/>
        <v>0</v>
      </c>
      <c r="AC265" s="62"/>
      <c r="AD265" s="67">
        <f t="shared" si="1315"/>
        <v>0</v>
      </c>
      <c r="AE265" s="62"/>
      <c r="AF265" s="67">
        <f t="shared" si="1316"/>
        <v>0</v>
      </c>
      <c r="AG265" s="62"/>
      <c r="AH265" s="67">
        <f t="shared" si="1317"/>
        <v>0</v>
      </c>
      <c r="AI265" s="62"/>
      <c r="AJ265" s="67">
        <f t="shared" si="1318"/>
        <v>0</v>
      </c>
      <c r="AK265" s="62"/>
      <c r="AL265" s="67">
        <f t="shared" si="1319"/>
        <v>0</v>
      </c>
      <c r="AM265" s="62"/>
      <c r="AN265" s="67">
        <f t="shared" si="1320"/>
        <v>0</v>
      </c>
      <c r="AO265" s="62"/>
      <c r="AP265" s="67">
        <f t="shared" si="1321"/>
        <v>0</v>
      </c>
      <c r="AQ265" s="62"/>
      <c r="AR265" s="67">
        <f t="shared" si="1322"/>
        <v>0</v>
      </c>
      <c r="AS265" s="62"/>
      <c r="AT265" s="67">
        <f t="shared" si="1323"/>
        <v>0</v>
      </c>
      <c r="AU265" s="62"/>
      <c r="AV265" s="67">
        <f t="shared" si="1324"/>
        <v>0</v>
      </c>
      <c r="AW265" s="62"/>
      <c r="AX265" s="67">
        <f t="shared" si="1325"/>
        <v>0</v>
      </c>
      <c r="AY265" s="62"/>
      <c r="AZ265" s="67">
        <f t="shared" si="1326"/>
        <v>0</v>
      </c>
      <c r="BA265" s="57"/>
      <c r="BB265" s="64">
        <f t="shared" si="1327"/>
        <v>0</v>
      </c>
      <c r="BC265" s="64">
        <f t="shared" si="1241"/>
        <v>0</v>
      </c>
      <c r="BD265" s="4"/>
      <c r="BE265" s="4"/>
      <c r="BF265" s="4">
        <f t="shared" si="1242"/>
        <v>0</v>
      </c>
      <c r="BG265" s="236">
        <f t="shared" si="1274"/>
        <v>0</v>
      </c>
      <c r="BH265" s="239">
        <f t="shared" si="1275"/>
        <v>0</v>
      </c>
      <c r="BI265" s="4"/>
      <c r="BJ265" s="4">
        <f t="shared" si="1243"/>
        <v>0</v>
      </c>
      <c r="BK265" s="236">
        <f t="shared" si="1276"/>
        <v>0</v>
      </c>
      <c r="BL265" s="239">
        <f t="shared" si="1277"/>
        <v>0</v>
      </c>
      <c r="BM265" s="4"/>
      <c r="BN265" s="4">
        <f t="shared" si="1244"/>
        <v>0</v>
      </c>
      <c r="BO265" s="236">
        <f t="shared" si="1278"/>
        <v>0</v>
      </c>
      <c r="BP265" s="239">
        <f t="shared" si="1279"/>
        <v>0</v>
      </c>
      <c r="BQ265" s="4"/>
      <c r="BR265" s="4">
        <f t="shared" si="1280"/>
        <v>0</v>
      </c>
      <c r="BS265" s="236">
        <f t="shared" si="1281"/>
        <v>0</v>
      </c>
      <c r="BT265" s="239">
        <f t="shared" si="1282"/>
        <v>0</v>
      </c>
      <c r="BU265" s="4"/>
      <c r="BV265" s="4">
        <f t="shared" si="1283"/>
        <v>0</v>
      </c>
      <c r="BW265" s="236">
        <f t="shared" si="1284"/>
        <v>0</v>
      </c>
      <c r="BX265" s="239">
        <f t="shared" si="1285"/>
        <v>0</v>
      </c>
      <c r="BY265" s="4"/>
      <c r="BZ265" s="4">
        <f t="shared" si="1286"/>
        <v>0</v>
      </c>
      <c r="CA265" s="236">
        <f t="shared" si="1287"/>
        <v>0</v>
      </c>
      <c r="CB265" s="239">
        <f t="shared" si="1288"/>
        <v>0</v>
      </c>
      <c r="CC265" s="4">
        <v>0.5</v>
      </c>
      <c r="CD265" s="4">
        <f t="shared" si="1289"/>
        <v>50</v>
      </c>
      <c r="CE265" s="236">
        <f t="shared" si="1245"/>
        <v>0.5</v>
      </c>
      <c r="CF265" s="239">
        <f t="shared" si="1290"/>
        <v>50</v>
      </c>
      <c r="CG265" s="4"/>
      <c r="CH265" s="4">
        <f t="shared" si="1291"/>
        <v>0</v>
      </c>
      <c r="CI265" s="236">
        <f t="shared" si="1292"/>
        <v>0</v>
      </c>
      <c r="CJ265" s="239">
        <f t="shared" si="1293"/>
        <v>0</v>
      </c>
      <c r="CK265" s="4"/>
      <c r="CL265" s="4">
        <f t="shared" si="1294"/>
        <v>0</v>
      </c>
      <c r="CM265" s="236">
        <f t="shared" si="1295"/>
        <v>0</v>
      </c>
      <c r="CN265" s="239">
        <f t="shared" si="1296"/>
        <v>0</v>
      </c>
      <c r="CO265" s="4"/>
      <c r="CP265" s="4">
        <f t="shared" si="1297"/>
        <v>0</v>
      </c>
      <c r="CQ265" s="236">
        <f t="shared" si="1298"/>
        <v>0</v>
      </c>
      <c r="CR265" s="239">
        <f t="shared" si="1299"/>
        <v>0</v>
      </c>
      <c r="CS265" s="4"/>
      <c r="CT265" s="4">
        <f t="shared" si="1300"/>
        <v>0</v>
      </c>
      <c r="CU265" s="236">
        <f t="shared" si="1301"/>
        <v>0</v>
      </c>
      <c r="CV265" s="239">
        <f t="shared" si="1302"/>
        <v>0</v>
      </c>
      <c r="CW265" s="4"/>
      <c r="CX265" s="4"/>
      <c r="CY265" s="4"/>
      <c r="CZ265" s="4"/>
      <c r="DA265" s="4">
        <f t="shared" si="1246"/>
        <v>0.5</v>
      </c>
      <c r="DB265" s="4">
        <f t="shared" si="1247"/>
        <v>50</v>
      </c>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row>
    <row r="266" spans="1:196" s="5" customFormat="1">
      <c r="A266" s="60" t="s">
        <v>224</v>
      </c>
      <c r="B266" s="60" t="s">
        <v>225</v>
      </c>
      <c r="C266" s="60" t="s">
        <v>3</v>
      </c>
      <c r="D266" s="60">
        <v>100</v>
      </c>
      <c r="E266" s="6"/>
      <c r="F266" s="67">
        <f t="shared" si="1303"/>
        <v>0</v>
      </c>
      <c r="G266" s="6"/>
      <c r="H266" s="67">
        <f t="shared" si="1304"/>
        <v>0</v>
      </c>
      <c r="I266" s="6"/>
      <c r="J266" s="67">
        <f t="shared" ref="J266" si="1412">SUM(I266*$D266)</f>
        <v>0</v>
      </c>
      <c r="K266" s="6"/>
      <c r="L266" s="67">
        <f t="shared" si="1306"/>
        <v>0</v>
      </c>
      <c r="M266" s="6"/>
      <c r="N266" s="67">
        <f t="shared" si="1307"/>
        <v>0</v>
      </c>
      <c r="O266" s="6"/>
      <c r="P266" s="67">
        <f t="shared" si="1308"/>
        <v>0</v>
      </c>
      <c r="Q266" s="6">
        <v>0.5</v>
      </c>
      <c r="R266" s="67">
        <f t="shared" si="1309"/>
        <v>50</v>
      </c>
      <c r="S266" s="6"/>
      <c r="T266" s="67">
        <f t="shared" si="1310"/>
        <v>0</v>
      </c>
      <c r="U266" s="6"/>
      <c r="V266" s="67">
        <f t="shared" si="1311"/>
        <v>0</v>
      </c>
      <c r="W266" s="6">
        <v>0.75</v>
      </c>
      <c r="X266" s="67">
        <f t="shared" si="1312"/>
        <v>75</v>
      </c>
      <c r="Y266" s="6"/>
      <c r="Z266" s="67">
        <f t="shared" si="1313"/>
        <v>0</v>
      </c>
      <c r="AA266" s="6"/>
      <c r="AB266" s="67">
        <f t="shared" si="1314"/>
        <v>0</v>
      </c>
      <c r="AC266" s="62"/>
      <c r="AD266" s="67">
        <f t="shared" si="1315"/>
        <v>0</v>
      </c>
      <c r="AE266" s="62"/>
      <c r="AF266" s="67">
        <f t="shared" si="1316"/>
        <v>0</v>
      </c>
      <c r="AG266" s="62"/>
      <c r="AH266" s="67">
        <f t="shared" si="1317"/>
        <v>0</v>
      </c>
      <c r="AI266" s="62"/>
      <c r="AJ266" s="67">
        <f t="shared" si="1318"/>
        <v>0</v>
      </c>
      <c r="AK266" s="62"/>
      <c r="AL266" s="67">
        <f t="shared" si="1319"/>
        <v>0</v>
      </c>
      <c r="AM266" s="62"/>
      <c r="AN266" s="67">
        <f t="shared" si="1320"/>
        <v>0</v>
      </c>
      <c r="AO266" s="62"/>
      <c r="AP266" s="67">
        <f t="shared" si="1321"/>
        <v>0</v>
      </c>
      <c r="AQ266" s="62"/>
      <c r="AR266" s="67">
        <f t="shared" si="1322"/>
        <v>0</v>
      </c>
      <c r="AS266" s="62"/>
      <c r="AT266" s="67">
        <f t="shared" si="1323"/>
        <v>0</v>
      </c>
      <c r="AU266" s="62"/>
      <c r="AV266" s="67">
        <f t="shared" si="1324"/>
        <v>0</v>
      </c>
      <c r="AW266" s="62"/>
      <c r="AX266" s="67">
        <f t="shared" si="1325"/>
        <v>0</v>
      </c>
      <c r="AY266" s="62"/>
      <c r="AZ266" s="67">
        <f t="shared" si="1326"/>
        <v>0</v>
      </c>
      <c r="BA266" s="57"/>
      <c r="BB266" s="64">
        <f t="shared" si="1327"/>
        <v>1.25</v>
      </c>
      <c r="BC266" s="64">
        <f t="shared" si="1241"/>
        <v>125</v>
      </c>
      <c r="BD266" s="4"/>
      <c r="BE266" s="4"/>
      <c r="BF266" s="4">
        <f t="shared" si="1242"/>
        <v>0</v>
      </c>
      <c r="BG266" s="236">
        <f t="shared" si="1274"/>
        <v>0</v>
      </c>
      <c r="BH266" s="239">
        <f t="shared" si="1275"/>
        <v>0</v>
      </c>
      <c r="BI266" s="4"/>
      <c r="BJ266" s="4">
        <f t="shared" si="1243"/>
        <v>0</v>
      </c>
      <c r="BK266" s="236">
        <f t="shared" si="1276"/>
        <v>0</v>
      </c>
      <c r="BL266" s="239">
        <f t="shared" si="1277"/>
        <v>0</v>
      </c>
      <c r="BM266" s="4"/>
      <c r="BN266" s="4">
        <f t="shared" si="1244"/>
        <v>0</v>
      </c>
      <c r="BO266" s="236">
        <f t="shared" si="1278"/>
        <v>0</v>
      </c>
      <c r="BP266" s="239">
        <f t="shared" si="1279"/>
        <v>0</v>
      </c>
      <c r="BQ266" s="4"/>
      <c r="BR266" s="4">
        <f t="shared" si="1280"/>
        <v>0</v>
      </c>
      <c r="BS266" s="236">
        <f t="shared" si="1281"/>
        <v>0</v>
      </c>
      <c r="BT266" s="239">
        <f t="shared" si="1282"/>
        <v>0</v>
      </c>
      <c r="BU266" s="4"/>
      <c r="BV266" s="4">
        <f t="shared" si="1283"/>
        <v>0</v>
      </c>
      <c r="BW266" s="236">
        <f t="shared" si="1284"/>
        <v>0</v>
      </c>
      <c r="BX266" s="239">
        <f t="shared" si="1285"/>
        <v>0</v>
      </c>
      <c r="BY266" s="4"/>
      <c r="BZ266" s="4">
        <f t="shared" si="1286"/>
        <v>0</v>
      </c>
      <c r="CA266" s="236">
        <f t="shared" si="1287"/>
        <v>0</v>
      </c>
      <c r="CB266" s="239">
        <f t="shared" si="1288"/>
        <v>0</v>
      </c>
      <c r="CC266" s="4"/>
      <c r="CD266" s="4">
        <f t="shared" si="1289"/>
        <v>0</v>
      </c>
      <c r="CE266" s="236">
        <f t="shared" si="1245"/>
        <v>0.5</v>
      </c>
      <c r="CF266" s="239">
        <f t="shared" si="1290"/>
        <v>50</v>
      </c>
      <c r="CG266" s="4"/>
      <c r="CH266" s="4">
        <f t="shared" si="1291"/>
        <v>0</v>
      </c>
      <c r="CI266" s="236">
        <f t="shared" si="1292"/>
        <v>0</v>
      </c>
      <c r="CJ266" s="239">
        <f t="shared" si="1293"/>
        <v>0</v>
      </c>
      <c r="CK266" s="4"/>
      <c r="CL266" s="4">
        <f t="shared" si="1294"/>
        <v>0</v>
      </c>
      <c r="CM266" s="236">
        <f t="shared" si="1295"/>
        <v>0</v>
      </c>
      <c r="CN266" s="239">
        <f t="shared" si="1296"/>
        <v>0</v>
      </c>
      <c r="CO266" s="4"/>
      <c r="CP266" s="4">
        <f t="shared" si="1297"/>
        <v>0</v>
      </c>
      <c r="CQ266" s="236">
        <f t="shared" si="1298"/>
        <v>0.75</v>
      </c>
      <c r="CR266" s="239">
        <f t="shared" si="1299"/>
        <v>75</v>
      </c>
      <c r="CS266" s="4"/>
      <c r="CT266" s="4">
        <f t="shared" si="1300"/>
        <v>0</v>
      </c>
      <c r="CU266" s="236">
        <f t="shared" si="1301"/>
        <v>0</v>
      </c>
      <c r="CV266" s="239">
        <f t="shared" si="1302"/>
        <v>0</v>
      </c>
      <c r="CW266" s="4"/>
      <c r="CX266" s="4"/>
      <c r="CY266" s="4"/>
      <c r="CZ266" s="4"/>
      <c r="DA266" s="4">
        <f t="shared" si="1246"/>
        <v>0</v>
      </c>
      <c r="DB266" s="4">
        <f t="shared" si="1247"/>
        <v>0</v>
      </c>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row>
    <row r="267" spans="1:196" s="5" customFormat="1">
      <c r="A267" s="60" t="s">
        <v>259</v>
      </c>
      <c r="B267" s="60" t="s">
        <v>130</v>
      </c>
      <c r="C267" s="60" t="s">
        <v>3</v>
      </c>
      <c r="D267" s="60">
        <v>100</v>
      </c>
      <c r="E267" s="6"/>
      <c r="F267" s="67">
        <f t="shared" si="1303"/>
        <v>0</v>
      </c>
      <c r="G267" s="6"/>
      <c r="H267" s="67">
        <f t="shared" si="1304"/>
        <v>0</v>
      </c>
      <c r="I267" s="6"/>
      <c r="J267" s="67">
        <f t="shared" ref="J267" si="1413">SUM(I267*$D267)</f>
        <v>0</v>
      </c>
      <c r="K267" s="6"/>
      <c r="L267" s="67">
        <f t="shared" si="1306"/>
        <v>0</v>
      </c>
      <c r="M267" s="6"/>
      <c r="N267" s="67">
        <f t="shared" si="1307"/>
        <v>0</v>
      </c>
      <c r="O267" s="6"/>
      <c r="P267" s="67">
        <f t="shared" si="1308"/>
        <v>0</v>
      </c>
      <c r="Q267" s="6"/>
      <c r="R267" s="67">
        <f t="shared" si="1309"/>
        <v>0</v>
      </c>
      <c r="S267" s="6"/>
      <c r="T267" s="67">
        <f t="shared" si="1310"/>
        <v>0</v>
      </c>
      <c r="U267" s="6"/>
      <c r="V267" s="67">
        <f t="shared" si="1311"/>
        <v>0</v>
      </c>
      <c r="W267" s="6">
        <v>20.5</v>
      </c>
      <c r="X267" s="67">
        <f t="shared" si="1312"/>
        <v>2050</v>
      </c>
      <c r="Y267" s="6"/>
      <c r="Z267" s="67">
        <f t="shared" si="1313"/>
        <v>0</v>
      </c>
      <c r="AA267" s="6"/>
      <c r="AB267" s="67">
        <f t="shared" si="1314"/>
        <v>0</v>
      </c>
      <c r="AC267" s="62"/>
      <c r="AD267" s="67">
        <f t="shared" si="1315"/>
        <v>0</v>
      </c>
      <c r="AE267" s="62"/>
      <c r="AF267" s="67">
        <f t="shared" si="1316"/>
        <v>0</v>
      </c>
      <c r="AG267" s="62"/>
      <c r="AH267" s="67">
        <f t="shared" si="1317"/>
        <v>0</v>
      </c>
      <c r="AI267" s="62"/>
      <c r="AJ267" s="67">
        <f t="shared" si="1318"/>
        <v>0</v>
      </c>
      <c r="AK267" s="62"/>
      <c r="AL267" s="67">
        <f t="shared" si="1319"/>
        <v>0</v>
      </c>
      <c r="AM267" s="62"/>
      <c r="AN267" s="67">
        <f t="shared" si="1320"/>
        <v>0</v>
      </c>
      <c r="AO267" s="62"/>
      <c r="AP267" s="67">
        <f t="shared" si="1321"/>
        <v>0</v>
      </c>
      <c r="AQ267" s="62"/>
      <c r="AR267" s="67">
        <f t="shared" si="1322"/>
        <v>0</v>
      </c>
      <c r="AS267" s="62"/>
      <c r="AT267" s="67">
        <f t="shared" si="1323"/>
        <v>0</v>
      </c>
      <c r="AU267" s="62"/>
      <c r="AV267" s="67">
        <f t="shared" si="1324"/>
        <v>0</v>
      </c>
      <c r="AW267" s="62"/>
      <c r="AX267" s="67">
        <f t="shared" si="1325"/>
        <v>0</v>
      </c>
      <c r="AY267" s="62"/>
      <c r="AZ267" s="67">
        <f t="shared" si="1326"/>
        <v>0</v>
      </c>
      <c r="BA267" s="57"/>
      <c r="BB267" s="64">
        <f t="shared" si="1327"/>
        <v>20.5</v>
      </c>
      <c r="BC267" s="64">
        <f t="shared" si="1241"/>
        <v>2050</v>
      </c>
      <c r="BD267" s="4"/>
      <c r="BE267" s="4"/>
      <c r="BF267" s="4">
        <f t="shared" si="1242"/>
        <v>0</v>
      </c>
      <c r="BG267" s="236">
        <f t="shared" si="1274"/>
        <v>0</v>
      </c>
      <c r="BH267" s="239">
        <f t="shared" si="1275"/>
        <v>0</v>
      </c>
      <c r="BI267" s="4"/>
      <c r="BJ267" s="4">
        <f t="shared" si="1243"/>
        <v>0</v>
      </c>
      <c r="BK267" s="236">
        <f t="shared" si="1276"/>
        <v>0</v>
      </c>
      <c r="BL267" s="239">
        <f t="shared" si="1277"/>
        <v>0</v>
      </c>
      <c r="BM267" s="4"/>
      <c r="BN267" s="4">
        <f t="shared" si="1244"/>
        <v>0</v>
      </c>
      <c r="BO267" s="236">
        <f t="shared" si="1278"/>
        <v>0</v>
      </c>
      <c r="BP267" s="239">
        <f t="shared" si="1279"/>
        <v>0</v>
      </c>
      <c r="BQ267" s="4"/>
      <c r="BR267" s="4">
        <f t="shared" si="1280"/>
        <v>0</v>
      </c>
      <c r="BS267" s="236">
        <f t="shared" si="1281"/>
        <v>0</v>
      </c>
      <c r="BT267" s="239">
        <f t="shared" si="1282"/>
        <v>0</v>
      </c>
      <c r="BU267" s="4"/>
      <c r="BV267" s="4">
        <f t="shared" si="1283"/>
        <v>0</v>
      </c>
      <c r="BW267" s="236">
        <f t="shared" si="1284"/>
        <v>0</v>
      </c>
      <c r="BX267" s="239">
        <f t="shared" si="1285"/>
        <v>0</v>
      </c>
      <c r="BY267" s="4"/>
      <c r="BZ267" s="4">
        <f t="shared" si="1286"/>
        <v>0</v>
      </c>
      <c r="CA267" s="236">
        <f t="shared" si="1287"/>
        <v>0</v>
      </c>
      <c r="CB267" s="239">
        <f t="shared" si="1288"/>
        <v>0</v>
      </c>
      <c r="CC267" s="4"/>
      <c r="CD267" s="4">
        <f t="shared" si="1289"/>
        <v>0</v>
      </c>
      <c r="CE267" s="236">
        <f t="shared" si="1245"/>
        <v>0</v>
      </c>
      <c r="CF267" s="239">
        <f t="shared" si="1290"/>
        <v>0</v>
      </c>
      <c r="CG267" s="4"/>
      <c r="CH267" s="4">
        <f t="shared" si="1291"/>
        <v>0</v>
      </c>
      <c r="CI267" s="236">
        <f t="shared" si="1292"/>
        <v>0</v>
      </c>
      <c r="CJ267" s="239">
        <f t="shared" si="1293"/>
        <v>0</v>
      </c>
      <c r="CK267" s="4"/>
      <c r="CL267" s="4">
        <f t="shared" si="1294"/>
        <v>0</v>
      </c>
      <c r="CM267" s="236">
        <f t="shared" si="1295"/>
        <v>0</v>
      </c>
      <c r="CN267" s="239">
        <f t="shared" si="1296"/>
        <v>0</v>
      </c>
      <c r="CO267" s="4"/>
      <c r="CP267" s="4">
        <f t="shared" si="1297"/>
        <v>0</v>
      </c>
      <c r="CQ267" s="236">
        <f t="shared" si="1298"/>
        <v>20.5</v>
      </c>
      <c r="CR267" s="239">
        <f t="shared" si="1299"/>
        <v>2050</v>
      </c>
      <c r="CS267" s="4"/>
      <c r="CT267" s="4">
        <f t="shared" si="1300"/>
        <v>0</v>
      </c>
      <c r="CU267" s="236">
        <f t="shared" si="1301"/>
        <v>0</v>
      </c>
      <c r="CV267" s="239">
        <f t="shared" si="1302"/>
        <v>0</v>
      </c>
      <c r="CW267" s="4"/>
      <c r="CX267" s="4"/>
      <c r="CY267" s="4"/>
      <c r="CZ267" s="4"/>
      <c r="DA267" s="4">
        <f t="shared" si="1246"/>
        <v>0</v>
      </c>
      <c r="DB267" s="4">
        <f t="shared" si="1247"/>
        <v>0</v>
      </c>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row>
    <row r="268" spans="1:196" s="5" customFormat="1">
      <c r="A268" s="60"/>
      <c r="B268" s="60"/>
      <c r="C268" s="60" t="s">
        <v>3</v>
      </c>
      <c r="D268" s="60">
        <v>100</v>
      </c>
      <c r="E268" s="6"/>
      <c r="F268" s="67">
        <f>SUM(E268*$D268)</f>
        <v>0</v>
      </c>
      <c r="G268" s="6"/>
      <c r="H268" s="67">
        <f>SUM(G268*$D268)</f>
        <v>0</v>
      </c>
      <c r="I268" s="6"/>
      <c r="J268" s="67">
        <f>SUM(I268*$D268)</f>
        <v>0</v>
      </c>
      <c r="K268" s="6"/>
      <c r="L268" s="67">
        <f>SUM(K268*$D268)</f>
        <v>0</v>
      </c>
      <c r="M268" s="6"/>
      <c r="N268" s="67">
        <f>SUM(M268*$D268)</f>
        <v>0</v>
      </c>
      <c r="O268" s="6"/>
      <c r="P268" s="67">
        <f>SUM(O268*$D268)</f>
        <v>0</v>
      </c>
      <c r="Q268" s="6"/>
      <c r="R268" s="67">
        <f>SUM(Q268*$D268)</f>
        <v>0</v>
      </c>
      <c r="S268" s="6"/>
      <c r="T268" s="67">
        <f>SUM(S268*$D268)</f>
        <v>0</v>
      </c>
      <c r="U268" s="6"/>
      <c r="V268" s="67">
        <f>SUM(U268*$D268)</f>
        <v>0</v>
      </c>
      <c r="W268" s="6"/>
      <c r="X268" s="67">
        <f>SUM(W268*$D268)</f>
        <v>0</v>
      </c>
      <c r="Y268" s="6"/>
      <c r="Z268" s="67">
        <f>SUM(Y268*$D268)</f>
        <v>0</v>
      </c>
      <c r="AA268" s="6"/>
      <c r="AB268" s="67">
        <f>SUM(AA268*$D268)</f>
        <v>0</v>
      </c>
      <c r="AC268" s="62"/>
      <c r="AD268" s="67">
        <f>SUM(AC268*$D268)</f>
        <v>0</v>
      </c>
      <c r="AE268" s="62"/>
      <c r="AF268" s="67">
        <f>SUM(AE268*$D268)</f>
        <v>0</v>
      </c>
      <c r="AG268" s="62"/>
      <c r="AH268" s="67">
        <f>SUM(AG268*$D268)</f>
        <v>0</v>
      </c>
      <c r="AI268" s="62"/>
      <c r="AJ268" s="67">
        <f>SUM(AI268*$D268)</f>
        <v>0</v>
      </c>
      <c r="AK268" s="62"/>
      <c r="AL268" s="67">
        <f>SUM(AK268*$D268)</f>
        <v>0</v>
      </c>
      <c r="AM268" s="62"/>
      <c r="AN268" s="67">
        <f>SUM(AM268*$D268)</f>
        <v>0</v>
      </c>
      <c r="AO268" s="62"/>
      <c r="AP268" s="67">
        <f>SUM(AO268*$D268)</f>
        <v>0</v>
      </c>
      <c r="AQ268" s="62"/>
      <c r="AR268" s="67">
        <f>SUM(AQ268*$D268)</f>
        <v>0</v>
      </c>
      <c r="AS268" s="62"/>
      <c r="AT268" s="67">
        <f>SUM(AS268*$D268)</f>
        <v>0</v>
      </c>
      <c r="AU268" s="62"/>
      <c r="AV268" s="67">
        <f>SUM(AU268*$D268)</f>
        <v>0</v>
      </c>
      <c r="AW268" s="62"/>
      <c r="AX268" s="67">
        <f>SUM(AW268*$D268)</f>
        <v>0</v>
      </c>
      <c r="AY268" s="62"/>
      <c r="AZ268" s="67">
        <f>SUM(AY268*$D268)</f>
        <v>0</v>
      </c>
      <c r="BA268" s="57"/>
      <c r="BB268" s="64">
        <f t="shared" si="1327"/>
        <v>0</v>
      </c>
      <c r="BC268" s="64">
        <f t="shared" si="1241"/>
        <v>0</v>
      </c>
      <c r="BD268" s="4"/>
      <c r="BE268" s="4"/>
      <c r="BF268" s="4">
        <f t="shared" si="1242"/>
        <v>0</v>
      </c>
      <c r="BG268" s="236">
        <f t="shared" si="1274"/>
        <v>0</v>
      </c>
      <c r="BH268" s="239">
        <f t="shared" si="1275"/>
        <v>0</v>
      </c>
      <c r="BI268" s="4"/>
      <c r="BJ268" s="4">
        <f t="shared" si="1243"/>
        <v>0</v>
      </c>
      <c r="BK268" s="236">
        <f t="shared" si="1276"/>
        <v>0</v>
      </c>
      <c r="BL268" s="239">
        <f t="shared" si="1277"/>
        <v>0</v>
      </c>
      <c r="BM268" s="4"/>
      <c r="BN268" s="4">
        <f t="shared" si="1244"/>
        <v>0</v>
      </c>
      <c r="BO268" s="236">
        <f t="shared" si="1278"/>
        <v>0</v>
      </c>
      <c r="BP268" s="239">
        <f t="shared" si="1279"/>
        <v>0</v>
      </c>
      <c r="BQ268" s="4"/>
      <c r="BR268" s="4">
        <f t="shared" si="1280"/>
        <v>0</v>
      </c>
      <c r="BS268" s="236">
        <f t="shared" si="1281"/>
        <v>0</v>
      </c>
      <c r="BT268" s="239">
        <f t="shared" si="1282"/>
        <v>0</v>
      </c>
      <c r="BU268" s="4"/>
      <c r="BV268" s="4">
        <f t="shared" si="1283"/>
        <v>0</v>
      </c>
      <c r="BW268" s="236">
        <f t="shared" si="1284"/>
        <v>0</v>
      </c>
      <c r="BX268" s="239">
        <f t="shared" si="1285"/>
        <v>0</v>
      </c>
      <c r="BY268" s="4"/>
      <c r="BZ268" s="4">
        <f t="shared" si="1286"/>
        <v>0</v>
      </c>
      <c r="CA268" s="236">
        <f t="shared" si="1287"/>
        <v>0</v>
      </c>
      <c r="CB268" s="239">
        <f t="shared" si="1288"/>
        <v>0</v>
      </c>
      <c r="CC268" s="4"/>
      <c r="CD268" s="4">
        <f t="shared" si="1289"/>
        <v>0</v>
      </c>
      <c r="CE268" s="236">
        <f t="shared" si="1245"/>
        <v>0</v>
      </c>
      <c r="CF268" s="239">
        <f t="shared" si="1290"/>
        <v>0</v>
      </c>
      <c r="CG268" s="4"/>
      <c r="CH268" s="4">
        <f t="shared" si="1291"/>
        <v>0</v>
      </c>
      <c r="CI268" s="236">
        <f t="shared" si="1292"/>
        <v>0</v>
      </c>
      <c r="CJ268" s="239">
        <f t="shared" si="1293"/>
        <v>0</v>
      </c>
      <c r="CK268" s="4"/>
      <c r="CL268" s="4">
        <f t="shared" si="1294"/>
        <v>0</v>
      </c>
      <c r="CM268" s="236">
        <f t="shared" si="1295"/>
        <v>0</v>
      </c>
      <c r="CN268" s="239">
        <f t="shared" si="1296"/>
        <v>0</v>
      </c>
      <c r="CO268" s="4"/>
      <c r="CP268" s="4">
        <f t="shared" si="1297"/>
        <v>0</v>
      </c>
      <c r="CQ268" s="236">
        <f t="shared" si="1298"/>
        <v>0</v>
      </c>
      <c r="CR268" s="239">
        <f t="shared" si="1299"/>
        <v>0</v>
      </c>
      <c r="CS268" s="4"/>
      <c r="CT268" s="4">
        <f t="shared" si="1300"/>
        <v>0</v>
      </c>
      <c r="CU268" s="236">
        <f t="shared" si="1301"/>
        <v>0</v>
      </c>
      <c r="CV268" s="239">
        <f t="shared" si="1302"/>
        <v>0</v>
      </c>
      <c r="CW268" s="4"/>
      <c r="CX268" s="4"/>
      <c r="CY268" s="4"/>
      <c r="CZ268" s="4"/>
      <c r="DA268" s="4">
        <f t="shared" si="1246"/>
        <v>0</v>
      </c>
      <c r="DB268" s="4">
        <f t="shared" si="1247"/>
        <v>0</v>
      </c>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row>
    <row r="269" spans="1:196" s="5" customFormat="1">
      <c r="A269" s="60"/>
      <c r="B269" s="60"/>
      <c r="C269" s="60" t="s">
        <v>3</v>
      </c>
      <c r="D269" s="60">
        <v>100</v>
      </c>
      <c r="E269" s="6"/>
      <c r="F269" s="67">
        <f t="shared" si="1303"/>
        <v>0</v>
      </c>
      <c r="G269" s="6"/>
      <c r="H269" s="67">
        <f t="shared" ref="H269:H284" si="1414">SUM(G269*$D269)</f>
        <v>0</v>
      </c>
      <c r="I269" s="6"/>
      <c r="J269" s="67">
        <f t="shared" ref="J269" si="1415">SUM(I269*$D269)</f>
        <v>0</v>
      </c>
      <c r="K269" s="6"/>
      <c r="L269" s="67">
        <f t="shared" ref="L269:L284" si="1416">SUM(K269*$D269)</f>
        <v>0</v>
      </c>
      <c r="M269" s="6"/>
      <c r="N269" s="67">
        <f t="shared" ref="N269:N284" si="1417">SUM(M269*$D269)</f>
        <v>0</v>
      </c>
      <c r="O269" s="6"/>
      <c r="P269" s="67">
        <f t="shared" ref="P269:P284" si="1418">SUM(O269*$D269)</f>
        <v>0</v>
      </c>
      <c r="Q269" s="6"/>
      <c r="R269" s="67">
        <f t="shared" ref="R269:R284" si="1419">SUM(Q269*$D269)</f>
        <v>0</v>
      </c>
      <c r="S269" s="6"/>
      <c r="T269" s="67">
        <f t="shared" ref="T269:T284" si="1420">SUM(S269*$D269)</f>
        <v>0</v>
      </c>
      <c r="U269" s="6"/>
      <c r="V269" s="67">
        <f t="shared" ref="V269:V284" si="1421">SUM(U269*$D269)</f>
        <v>0</v>
      </c>
      <c r="W269" s="6"/>
      <c r="X269" s="67">
        <f t="shared" ref="X269:X284" si="1422">SUM(W269*$D269)</f>
        <v>0</v>
      </c>
      <c r="Y269" s="6"/>
      <c r="Z269" s="67">
        <f t="shared" ref="Z269:Z284" si="1423">SUM(Y269*$D269)</f>
        <v>0</v>
      </c>
      <c r="AA269" s="6"/>
      <c r="AB269" s="67">
        <f t="shared" ref="AB269:AB284" si="1424">SUM(AA269*$D269)</f>
        <v>0</v>
      </c>
      <c r="AC269" s="62"/>
      <c r="AD269" s="67">
        <f t="shared" ref="AD269:AD284" si="1425">SUM(AC269*$D269)</f>
        <v>0</v>
      </c>
      <c r="AE269" s="62"/>
      <c r="AF269" s="67">
        <f t="shared" ref="AF269:AF284" si="1426">SUM(AE269*$D269)</f>
        <v>0</v>
      </c>
      <c r="AG269" s="62"/>
      <c r="AH269" s="67">
        <f t="shared" ref="AH269:AH284" si="1427">SUM(AG269*$D269)</f>
        <v>0</v>
      </c>
      <c r="AI269" s="62"/>
      <c r="AJ269" s="67">
        <f t="shared" ref="AJ269:AJ284" si="1428">SUM(AI269*$D269)</f>
        <v>0</v>
      </c>
      <c r="AK269" s="62"/>
      <c r="AL269" s="67">
        <f t="shared" ref="AL269:AL284" si="1429">SUM(AK269*$D269)</f>
        <v>0</v>
      </c>
      <c r="AM269" s="62"/>
      <c r="AN269" s="67">
        <f t="shared" ref="AN269:AN284" si="1430">SUM(AM269*$D269)</f>
        <v>0</v>
      </c>
      <c r="AO269" s="62"/>
      <c r="AP269" s="67">
        <f t="shared" ref="AP269:AP284" si="1431">SUM(AO269*$D269)</f>
        <v>0</v>
      </c>
      <c r="AQ269" s="62"/>
      <c r="AR269" s="67">
        <f t="shared" ref="AR269:AR284" si="1432">SUM(AQ269*$D269)</f>
        <v>0</v>
      </c>
      <c r="AS269" s="62"/>
      <c r="AT269" s="67">
        <f t="shared" ref="AT269:AT284" si="1433">SUM(AS269*$D269)</f>
        <v>0</v>
      </c>
      <c r="AU269" s="62"/>
      <c r="AV269" s="67">
        <f t="shared" ref="AV269:AV284" si="1434">SUM(AU269*$D269)</f>
        <v>0</v>
      </c>
      <c r="AW269" s="62"/>
      <c r="AX269" s="67">
        <f t="shared" ref="AX269:AX284" si="1435">SUM(AW269*$D269)</f>
        <v>0</v>
      </c>
      <c r="AY269" s="62"/>
      <c r="AZ269" s="67">
        <f t="shared" ref="AZ269:AZ284" si="1436">SUM(AY269*$D269)</f>
        <v>0</v>
      </c>
      <c r="BA269" s="57"/>
      <c r="BB269" s="64">
        <f t="shared" si="1327"/>
        <v>0</v>
      </c>
      <c r="BC269" s="64">
        <f t="shared" si="1241"/>
        <v>0</v>
      </c>
      <c r="BD269" s="4"/>
      <c r="BE269" s="4"/>
      <c r="BF269" s="4">
        <f t="shared" si="1242"/>
        <v>0</v>
      </c>
      <c r="BG269" s="236">
        <f t="shared" si="1274"/>
        <v>0</v>
      </c>
      <c r="BH269" s="239">
        <f t="shared" si="1275"/>
        <v>0</v>
      </c>
      <c r="BI269" s="4"/>
      <c r="BJ269" s="4">
        <f t="shared" si="1243"/>
        <v>0</v>
      </c>
      <c r="BK269" s="236">
        <f t="shared" si="1276"/>
        <v>0</v>
      </c>
      <c r="BL269" s="239">
        <f t="shared" si="1277"/>
        <v>0</v>
      </c>
      <c r="BM269" s="4"/>
      <c r="BN269" s="4">
        <f t="shared" si="1244"/>
        <v>0</v>
      </c>
      <c r="BO269" s="236">
        <f t="shared" si="1278"/>
        <v>0</v>
      </c>
      <c r="BP269" s="239">
        <f t="shared" si="1279"/>
        <v>0</v>
      </c>
      <c r="BQ269" s="4"/>
      <c r="BR269" s="4">
        <f t="shared" si="1280"/>
        <v>0</v>
      </c>
      <c r="BS269" s="236">
        <f t="shared" si="1281"/>
        <v>0</v>
      </c>
      <c r="BT269" s="239">
        <f t="shared" si="1282"/>
        <v>0</v>
      </c>
      <c r="BU269" s="4"/>
      <c r="BV269" s="4">
        <f t="shared" si="1283"/>
        <v>0</v>
      </c>
      <c r="BW269" s="236">
        <f t="shared" si="1284"/>
        <v>0</v>
      </c>
      <c r="BX269" s="239">
        <f t="shared" si="1285"/>
        <v>0</v>
      </c>
      <c r="BY269" s="4"/>
      <c r="BZ269" s="4">
        <f t="shared" si="1286"/>
        <v>0</v>
      </c>
      <c r="CA269" s="236">
        <f t="shared" si="1287"/>
        <v>0</v>
      </c>
      <c r="CB269" s="239">
        <f t="shared" si="1288"/>
        <v>0</v>
      </c>
      <c r="CC269" s="4"/>
      <c r="CD269" s="4">
        <f t="shared" si="1289"/>
        <v>0</v>
      </c>
      <c r="CE269" s="236">
        <f t="shared" si="1245"/>
        <v>0</v>
      </c>
      <c r="CF269" s="239">
        <f t="shared" si="1290"/>
        <v>0</v>
      </c>
      <c r="CG269" s="4"/>
      <c r="CH269" s="4">
        <f t="shared" si="1291"/>
        <v>0</v>
      </c>
      <c r="CI269" s="236">
        <f t="shared" si="1292"/>
        <v>0</v>
      </c>
      <c r="CJ269" s="239">
        <f t="shared" si="1293"/>
        <v>0</v>
      </c>
      <c r="CK269" s="4"/>
      <c r="CL269" s="4">
        <f t="shared" si="1294"/>
        <v>0</v>
      </c>
      <c r="CM269" s="236">
        <f t="shared" si="1295"/>
        <v>0</v>
      </c>
      <c r="CN269" s="239">
        <f t="shared" si="1296"/>
        <v>0</v>
      </c>
      <c r="CO269" s="4"/>
      <c r="CP269" s="4">
        <f t="shared" si="1297"/>
        <v>0</v>
      </c>
      <c r="CQ269" s="236">
        <f t="shared" si="1298"/>
        <v>0</v>
      </c>
      <c r="CR269" s="239">
        <f t="shared" si="1299"/>
        <v>0</v>
      </c>
      <c r="CS269" s="4"/>
      <c r="CT269" s="4">
        <f t="shared" si="1300"/>
        <v>0</v>
      </c>
      <c r="CU269" s="236">
        <f t="shared" si="1301"/>
        <v>0</v>
      </c>
      <c r="CV269" s="239">
        <f t="shared" si="1302"/>
        <v>0</v>
      </c>
      <c r="CW269" s="4"/>
      <c r="CX269" s="4"/>
      <c r="CY269" s="4"/>
      <c r="CZ269" s="4"/>
      <c r="DA269" s="4">
        <f t="shared" si="1246"/>
        <v>0</v>
      </c>
      <c r="DB269" s="4">
        <f t="shared" si="1247"/>
        <v>0</v>
      </c>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row>
    <row r="270" spans="1:196" s="5" customFormat="1">
      <c r="A270" s="60"/>
      <c r="B270" s="60"/>
      <c r="C270" s="60" t="s">
        <v>3</v>
      </c>
      <c r="D270" s="60">
        <v>100</v>
      </c>
      <c r="E270" s="6"/>
      <c r="F270" s="67">
        <f t="shared" si="1303"/>
        <v>0</v>
      </c>
      <c r="G270" s="6"/>
      <c r="H270" s="67">
        <f t="shared" si="1414"/>
        <v>0</v>
      </c>
      <c r="I270" s="6"/>
      <c r="J270" s="67">
        <f t="shared" ref="J270" si="1437">SUM(I270*$D270)</f>
        <v>0</v>
      </c>
      <c r="K270" s="6"/>
      <c r="L270" s="67">
        <f t="shared" si="1416"/>
        <v>0</v>
      </c>
      <c r="M270" s="6"/>
      <c r="N270" s="67">
        <f t="shared" si="1417"/>
        <v>0</v>
      </c>
      <c r="O270" s="6"/>
      <c r="P270" s="67">
        <f t="shared" si="1418"/>
        <v>0</v>
      </c>
      <c r="Q270" s="6"/>
      <c r="R270" s="67">
        <f t="shared" si="1419"/>
        <v>0</v>
      </c>
      <c r="S270" s="6"/>
      <c r="T270" s="67">
        <f t="shared" si="1420"/>
        <v>0</v>
      </c>
      <c r="U270" s="6"/>
      <c r="V270" s="67">
        <f t="shared" si="1421"/>
        <v>0</v>
      </c>
      <c r="W270" s="6"/>
      <c r="X270" s="67">
        <f t="shared" si="1422"/>
        <v>0</v>
      </c>
      <c r="Y270" s="6"/>
      <c r="Z270" s="67">
        <f t="shared" si="1423"/>
        <v>0</v>
      </c>
      <c r="AA270" s="6"/>
      <c r="AB270" s="67">
        <f t="shared" si="1424"/>
        <v>0</v>
      </c>
      <c r="AC270" s="62"/>
      <c r="AD270" s="67">
        <f t="shared" si="1425"/>
        <v>0</v>
      </c>
      <c r="AE270" s="62"/>
      <c r="AF270" s="67">
        <f t="shared" si="1426"/>
        <v>0</v>
      </c>
      <c r="AG270" s="62"/>
      <c r="AH270" s="67">
        <f t="shared" si="1427"/>
        <v>0</v>
      </c>
      <c r="AI270" s="62"/>
      <c r="AJ270" s="67">
        <f t="shared" si="1428"/>
        <v>0</v>
      </c>
      <c r="AK270" s="62"/>
      <c r="AL270" s="67">
        <f t="shared" si="1429"/>
        <v>0</v>
      </c>
      <c r="AM270" s="62"/>
      <c r="AN270" s="67">
        <f t="shared" si="1430"/>
        <v>0</v>
      </c>
      <c r="AO270" s="62"/>
      <c r="AP270" s="67">
        <f t="shared" si="1431"/>
        <v>0</v>
      </c>
      <c r="AQ270" s="62"/>
      <c r="AR270" s="67">
        <f t="shared" si="1432"/>
        <v>0</v>
      </c>
      <c r="AS270" s="62"/>
      <c r="AT270" s="67">
        <f t="shared" si="1433"/>
        <v>0</v>
      </c>
      <c r="AU270" s="62"/>
      <c r="AV270" s="67">
        <f t="shared" si="1434"/>
        <v>0</v>
      </c>
      <c r="AW270" s="62"/>
      <c r="AX270" s="67">
        <f t="shared" si="1435"/>
        <v>0</v>
      </c>
      <c r="AY270" s="62"/>
      <c r="AZ270" s="67">
        <f t="shared" si="1436"/>
        <v>0</v>
      </c>
      <c r="BA270" s="57"/>
      <c r="BB270" s="64">
        <f t="shared" si="1327"/>
        <v>0</v>
      </c>
      <c r="BC270" s="64">
        <f t="shared" si="1241"/>
        <v>0</v>
      </c>
      <c r="BD270" s="4"/>
      <c r="BE270" s="4"/>
      <c r="BF270" s="4">
        <f t="shared" si="1242"/>
        <v>0</v>
      </c>
      <c r="BG270" s="236">
        <f t="shared" si="1274"/>
        <v>0</v>
      </c>
      <c r="BH270" s="239">
        <f t="shared" si="1275"/>
        <v>0</v>
      </c>
      <c r="BI270" s="4"/>
      <c r="BJ270" s="4">
        <f t="shared" si="1243"/>
        <v>0</v>
      </c>
      <c r="BK270" s="236">
        <f t="shared" si="1276"/>
        <v>0</v>
      </c>
      <c r="BL270" s="239">
        <f t="shared" si="1277"/>
        <v>0</v>
      </c>
      <c r="BM270" s="4"/>
      <c r="BN270" s="4">
        <f t="shared" si="1244"/>
        <v>0</v>
      </c>
      <c r="BO270" s="236">
        <f t="shared" si="1278"/>
        <v>0</v>
      </c>
      <c r="BP270" s="239">
        <f t="shared" si="1279"/>
        <v>0</v>
      </c>
      <c r="BQ270" s="4"/>
      <c r="BR270" s="4">
        <f t="shared" si="1280"/>
        <v>0</v>
      </c>
      <c r="BS270" s="236">
        <f t="shared" si="1281"/>
        <v>0</v>
      </c>
      <c r="BT270" s="239">
        <f t="shared" si="1282"/>
        <v>0</v>
      </c>
      <c r="BU270" s="4"/>
      <c r="BV270" s="4">
        <f t="shared" si="1283"/>
        <v>0</v>
      </c>
      <c r="BW270" s="236">
        <f t="shared" si="1284"/>
        <v>0</v>
      </c>
      <c r="BX270" s="239">
        <f t="shared" si="1285"/>
        <v>0</v>
      </c>
      <c r="BY270" s="4"/>
      <c r="BZ270" s="4">
        <f t="shared" si="1286"/>
        <v>0</v>
      </c>
      <c r="CA270" s="236">
        <f t="shared" si="1287"/>
        <v>0</v>
      </c>
      <c r="CB270" s="239">
        <f t="shared" si="1288"/>
        <v>0</v>
      </c>
      <c r="CC270" s="4"/>
      <c r="CD270" s="4">
        <f t="shared" si="1289"/>
        <v>0</v>
      </c>
      <c r="CE270" s="236">
        <f t="shared" si="1245"/>
        <v>0</v>
      </c>
      <c r="CF270" s="239">
        <f t="shared" si="1290"/>
        <v>0</v>
      </c>
      <c r="CG270" s="4"/>
      <c r="CH270" s="4">
        <f t="shared" si="1291"/>
        <v>0</v>
      </c>
      <c r="CI270" s="236">
        <f t="shared" si="1292"/>
        <v>0</v>
      </c>
      <c r="CJ270" s="239">
        <f t="shared" si="1293"/>
        <v>0</v>
      </c>
      <c r="CK270" s="4"/>
      <c r="CL270" s="4">
        <f t="shared" si="1294"/>
        <v>0</v>
      </c>
      <c r="CM270" s="236">
        <f t="shared" si="1295"/>
        <v>0</v>
      </c>
      <c r="CN270" s="239">
        <f t="shared" si="1296"/>
        <v>0</v>
      </c>
      <c r="CO270" s="4"/>
      <c r="CP270" s="4">
        <f t="shared" si="1297"/>
        <v>0</v>
      </c>
      <c r="CQ270" s="236">
        <f t="shared" si="1298"/>
        <v>0</v>
      </c>
      <c r="CR270" s="239">
        <f t="shared" si="1299"/>
        <v>0</v>
      </c>
      <c r="CS270" s="4"/>
      <c r="CT270" s="4">
        <f t="shared" si="1300"/>
        <v>0</v>
      </c>
      <c r="CU270" s="236">
        <f t="shared" si="1301"/>
        <v>0</v>
      </c>
      <c r="CV270" s="239">
        <f t="shared" si="1302"/>
        <v>0</v>
      </c>
      <c r="CW270" s="4"/>
      <c r="CX270" s="4"/>
      <c r="CY270" s="4"/>
      <c r="CZ270" s="4"/>
      <c r="DA270" s="4">
        <f t="shared" si="1246"/>
        <v>0</v>
      </c>
      <c r="DB270" s="4">
        <f t="shared" si="1247"/>
        <v>0</v>
      </c>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row>
    <row r="271" spans="1:196" s="5" customFormat="1">
      <c r="A271" s="60"/>
      <c r="B271" s="60"/>
      <c r="C271" s="60" t="s">
        <v>3</v>
      </c>
      <c r="D271" s="60">
        <v>100</v>
      </c>
      <c r="E271" s="6"/>
      <c r="F271" s="67">
        <f t="shared" si="1303"/>
        <v>0</v>
      </c>
      <c r="G271" s="6"/>
      <c r="H271" s="67">
        <f t="shared" si="1414"/>
        <v>0</v>
      </c>
      <c r="I271" s="6"/>
      <c r="J271" s="67">
        <f t="shared" ref="J271" si="1438">SUM(I271*$D271)</f>
        <v>0</v>
      </c>
      <c r="K271" s="6"/>
      <c r="L271" s="67">
        <f t="shared" si="1416"/>
        <v>0</v>
      </c>
      <c r="M271" s="6"/>
      <c r="N271" s="67">
        <f t="shared" si="1417"/>
        <v>0</v>
      </c>
      <c r="O271" s="6"/>
      <c r="P271" s="67">
        <f t="shared" si="1418"/>
        <v>0</v>
      </c>
      <c r="Q271" s="6"/>
      <c r="R271" s="67">
        <f t="shared" si="1419"/>
        <v>0</v>
      </c>
      <c r="S271" s="6"/>
      <c r="T271" s="67">
        <f t="shared" si="1420"/>
        <v>0</v>
      </c>
      <c r="U271" s="6"/>
      <c r="V271" s="67">
        <f t="shared" si="1421"/>
        <v>0</v>
      </c>
      <c r="W271" s="6"/>
      <c r="X271" s="67">
        <f t="shared" si="1422"/>
        <v>0</v>
      </c>
      <c r="Y271" s="6"/>
      <c r="Z271" s="67">
        <f t="shared" si="1423"/>
        <v>0</v>
      </c>
      <c r="AA271" s="6"/>
      <c r="AB271" s="67">
        <f t="shared" si="1424"/>
        <v>0</v>
      </c>
      <c r="AC271" s="62"/>
      <c r="AD271" s="67">
        <f t="shared" si="1425"/>
        <v>0</v>
      </c>
      <c r="AE271" s="62"/>
      <c r="AF271" s="67">
        <f t="shared" si="1426"/>
        <v>0</v>
      </c>
      <c r="AG271" s="62"/>
      <c r="AH271" s="67">
        <f t="shared" si="1427"/>
        <v>0</v>
      </c>
      <c r="AI271" s="62"/>
      <c r="AJ271" s="67">
        <f t="shared" si="1428"/>
        <v>0</v>
      </c>
      <c r="AK271" s="62"/>
      <c r="AL271" s="67">
        <f t="shared" si="1429"/>
        <v>0</v>
      </c>
      <c r="AM271" s="62"/>
      <c r="AN271" s="67">
        <f t="shared" si="1430"/>
        <v>0</v>
      </c>
      <c r="AO271" s="62"/>
      <c r="AP271" s="67">
        <f t="shared" si="1431"/>
        <v>0</v>
      </c>
      <c r="AQ271" s="62"/>
      <c r="AR271" s="67">
        <f t="shared" si="1432"/>
        <v>0</v>
      </c>
      <c r="AS271" s="62"/>
      <c r="AT271" s="67">
        <f t="shared" si="1433"/>
        <v>0</v>
      </c>
      <c r="AU271" s="62"/>
      <c r="AV271" s="67">
        <f t="shared" si="1434"/>
        <v>0</v>
      </c>
      <c r="AW271" s="62"/>
      <c r="AX271" s="67">
        <f t="shared" si="1435"/>
        <v>0</v>
      </c>
      <c r="AY271" s="62"/>
      <c r="AZ271" s="67">
        <f t="shared" si="1436"/>
        <v>0</v>
      </c>
      <c r="BA271" s="57"/>
      <c r="BB271" s="64">
        <f t="shared" si="1327"/>
        <v>0</v>
      </c>
      <c r="BC271" s="64">
        <f t="shared" si="1241"/>
        <v>0</v>
      </c>
      <c r="BD271" s="4"/>
      <c r="BE271" s="4"/>
      <c r="BF271" s="4">
        <f t="shared" si="1242"/>
        <v>0</v>
      </c>
      <c r="BG271" s="236">
        <f t="shared" si="1274"/>
        <v>0</v>
      </c>
      <c r="BH271" s="239">
        <f t="shared" si="1275"/>
        <v>0</v>
      </c>
      <c r="BI271" s="4"/>
      <c r="BJ271" s="4">
        <f t="shared" si="1243"/>
        <v>0</v>
      </c>
      <c r="BK271" s="236">
        <f t="shared" si="1276"/>
        <v>0</v>
      </c>
      <c r="BL271" s="239">
        <f t="shared" si="1277"/>
        <v>0</v>
      </c>
      <c r="BM271" s="4"/>
      <c r="BN271" s="4">
        <f t="shared" si="1244"/>
        <v>0</v>
      </c>
      <c r="BO271" s="236">
        <f t="shared" si="1278"/>
        <v>0</v>
      </c>
      <c r="BP271" s="239">
        <f t="shared" si="1279"/>
        <v>0</v>
      </c>
      <c r="BQ271" s="4"/>
      <c r="BR271" s="4">
        <f t="shared" si="1280"/>
        <v>0</v>
      </c>
      <c r="BS271" s="236">
        <f t="shared" si="1281"/>
        <v>0</v>
      </c>
      <c r="BT271" s="239">
        <f t="shared" si="1282"/>
        <v>0</v>
      </c>
      <c r="BU271" s="4"/>
      <c r="BV271" s="4">
        <f t="shared" si="1283"/>
        <v>0</v>
      </c>
      <c r="BW271" s="236">
        <f t="shared" si="1284"/>
        <v>0</v>
      </c>
      <c r="BX271" s="239">
        <f t="shared" si="1285"/>
        <v>0</v>
      </c>
      <c r="BY271" s="4"/>
      <c r="BZ271" s="4">
        <f t="shared" si="1286"/>
        <v>0</v>
      </c>
      <c r="CA271" s="236">
        <f t="shared" si="1287"/>
        <v>0</v>
      </c>
      <c r="CB271" s="239">
        <f t="shared" si="1288"/>
        <v>0</v>
      </c>
      <c r="CC271" s="4"/>
      <c r="CD271" s="4">
        <f t="shared" si="1289"/>
        <v>0</v>
      </c>
      <c r="CE271" s="236">
        <f t="shared" si="1245"/>
        <v>0</v>
      </c>
      <c r="CF271" s="239">
        <f t="shared" si="1290"/>
        <v>0</v>
      </c>
      <c r="CG271" s="4"/>
      <c r="CH271" s="4">
        <f t="shared" si="1291"/>
        <v>0</v>
      </c>
      <c r="CI271" s="236">
        <f t="shared" si="1292"/>
        <v>0</v>
      </c>
      <c r="CJ271" s="239">
        <f t="shared" si="1293"/>
        <v>0</v>
      </c>
      <c r="CK271" s="4"/>
      <c r="CL271" s="4">
        <f t="shared" si="1294"/>
        <v>0</v>
      </c>
      <c r="CM271" s="236">
        <f t="shared" si="1295"/>
        <v>0</v>
      </c>
      <c r="CN271" s="239">
        <f t="shared" si="1296"/>
        <v>0</v>
      </c>
      <c r="CO271" s="4"/>
      <c r="CP271" s="4">
        <f t="shared" si="1297"/>
        <v>0</v>
      </c>
      <c r="CQ271" s="236">
        <f t="shared" si="1298"/>
        <v>0</v>
      </c>
      <c r="CR271" s="239">
        <f t="shared" si="1299"/>
        <v>0</v>
      </c>
      <c r="CS271" s="4"/>
      <c r="CT271" s="4">
        <f t="shared" si="1300"/>
        <v>0</v>
      </c>
      <c r="CU271" s="236">
        <f t="shared" si="1301"/>
        <v>0</v>
      </c>
      <c r="CV271" s="239">
        <f t="shared" si="1302"/>
        <v>0</v>
      </c>
      <c r="CW271" s="4"/>
      <c r="CX271" s="4"/>
      <c r="CY271" s="4"/>
      <c r="CZ271" s="4"/>
      <c r="DA271" s="4">
        <f t="shared" si="1246"/>
        <v>0</v>
      </c>
      <c r="DB271" s="4">
        <f t="shared" si="1247"/>
        <v>0</v>
      </c>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row>
    <row r="272" spans="1:196" s="5" customFormat="1">
      <c r="A272" s="60"/>
      <c r="B272" s="60"/>
      <c r="C272" s="60" t="s">
        <v>3</v>
      </c>
      <c r="D272" s="60">
        <v>100</v>
      </c>
      <c r="E272" s="6"/>
      <c r="F272" s="67">
        <f t="shared" si="1303"/>
        <v>0</v>
      </c>
      <c r="G272" s="6"/>
      <c r="H272" s="67">
        <f t="shared" si="1414"/>
        <v>0</v>
      </c>
      <c r="I272" s="6"/>
      <c r="J272" s="67">
        <f t="shared" ref="J272" si="1439">SUM(I272*$D272)</f>
        <v>0</v>
      </c>
      <c r="K272" s="6"/>
      <c r="L272" s="67">
        <f t="shared" si="1416"/>
        <v>0</v>
      </c>
      <c r="M272" s="6"/>
      <c r="N272" s="67">
        <f t="shared" si="1417"/>
        <v>0</v>
      </c>
      <c r="O272" s="6"/>
      <c r="P272" s="67">
        <f t="shared" si="1418"/>
        <v>0</v>
      </c>
      <c r="Q272" s="6"/>
      <c r="R272" s="67">
        <f t="shared" si="1419"/>
        <v>0</v>
      </c>
      <c r="S272" s="6"/>
      <c r="T272" s="67">
        <f t="shared" si="1420"/>
        <v>0</v>
      </c>
      <c r="U272" s="6"/>
      <c r="V272" s="67">
        <f t="shared" si="1421"/>
        <v>0</v>
      </c>
      <c r="W272" s="6"/>
      <c r="X272" s="67">
        <f t="shared" si="1422"/>
        <v>0</v>
      </c>
      <c r="Y272" s="6"/>
      <c r="Z272" s="67">
        <f t="shared" si="1423"/>
        <v>0</v>
      </c>
      <c r="AA272" s="6"/>
      <c r="AB272" s="67">
        <f t="shared" si="1424"/>
        <v>0</v>
      </c>
      <c r="AC272" s="62"/>
      <c r="AD272" s="67">
        <f t="shared" si="1425"/>
        <v>0</v>
      </c>
      <c r="AE272" s="62"/>
      <c r="AF272" s="67">
        <f t="shared" si="1426"/>
        <v>0</v>
      </c>
      <c r="AG272" s="62"/>
      <c r="AH272" s="67">
        <f t="shared" si="1427"/>
        <v>0</v>
      </c>
      <c r="AI272" s="62"/>
      <c r="AJ272" s="67">
        <f t="shared" si="1428"/>
        <v>0</v>
      </c>
      <c r="AK272" s="62"/>
      <c r="AL272" s="67">
        <f t="shared" si="1429"/>
        <v>0</v>
      </c>
      <c r="AM272" s="62"/>
      <c r="AN272" s="67">
        <f t="shared" si="1430"/>
        <v>0</v>
      </c>
      <c r="AO272" s="62"/>
      <c r="AP272" s="67">
        <f t="shared" si="1431"/>
        <v>0</v>
      </c>
      <c r="AQ272" s="62"/>
      <c r="AR272" s="67">
        <f t="shared" si="1432"/>
        <v>0</v>
      </c>
      <c r="AS272" s="62"/>
      <c r="AT272" s="67">
        <f t="shared" si="1433"/>
        <v>0</v>
      </c>
      <c r="AU272" s="62"/>
      <c r="AV272" s="67">
        <f t="shared" si="1434"/>
        <v>0</v>
      </c>
      <c r="AW272" s="62"/>
      <c r="AX272" s="67">
        <f t="shared" si="1435"/>
        <v>0</v>
      </c>
      <c r="AY272" s="62"/>
      <c r="AZ272" s="67">
        <f t="shared" si="1436"/>
        <v>0</v>
      </c>
      <c r="BA272" s="57"/>
      <c r="BB272" s="64">
        <f t="shared" si="1327"/>
        <v>0</v>
      </c>
      <c r="BC272" s="64">
        <f t="shared" si="1241"/>
        <v>0</v>
      </c>
      <c r="BD272" s="4"/>
      <c r="BE272" s="4"/>
      <c r="BF272" s="4">
        <f t="shared" si="1242"/>
        <v>0</v>
      </c>
      <c r="BG272" s="236">
        <f t="shared" si="1274"/>
        <v>0</v>
      </c>
      <c r="BH272" s="239">
        <f t="shared" si="1275"/>
        <v>0</v>
      </c>
      <c r="BI272" s="4"/>
      <c r="BJ272" s="4">
        <f t="shared" si="1243"/>
        <v>0</v>
      </c>
      <c r="BK272" s="236">
        <f t="shared" si="1276"/>
        <v>0</v>
      </c>
      <c r="BL272" s="239">
        <f t="shared" si="1277"/>
        <v>0</v>
      </c>
      <c r="BM272" s="4"/>
      <c r="BN272" s="4">
        <f t="shared" si="1244"/>
        <v>0</v>
      </c>
      <c r="BO272" s="236">
        <f t="shared" si="1278"/>
        <v>0</v>
      </c>
      <c r="BP272" s="239">
        <f t="shared" si="1279"/>
        <v>0</v>
      </c>
      <c r="BQ272" s="4"/>
      <c r="BR272" s="4">
        <f t="shared" si="1280"/>
        <v>0</v>
      </c>
      <c r="BS272" s="236">
        <f t="shared" si="1281"/>
        <v>0</v>
      </c>
      <c r="BT272" s="239">
        <f t="shared" si="1282"/>
        <v>0</v>
      </c>
      <c r="BU272" s="4"/>
      <c r="BV272" s="4">
        <f t="shared" si="1283"/>
        <v>0</v>
      </c>
      <c r="BW272" s="236">
        <f t="shared" si="1284"/>
        <v>0</v>
      </c>
      <c r="BX272" s="239">
        <f t="shared" si="1285"/>
        <v>0</v>
      </c>
      <c r="BY272" s="4"/>
      <c r="BZ272" s="4">
        <f t="shared" si="1286"/>
        <v>0</v>
      </c>
      <c r="CA272" s="236">
        <f t="shared" si="1287"/>
        <v>0</v>
      </c>
      <c r="CB272" s="239">
        <f t="shared" si="1288"/>
        <v>0</v>
      </c>
      <c r="CC272" s="4"/>
      <c r="CD272" s="4">
        <f t="shared" si="1289"/>
        <v>0</v>
      </c>
      <c r="CE272" s="236">
        <f t="shared" si="1245"/>
        <v>0</v>
      </c>
      <c r="CF272" s="239">
        <f t="shared" si="1290"/>
        <v>0</v>
      </c>
      <c r="CG272" s="4"/>
      <c r="CH272" s="4">
        <f t="shared" si="1291"/>
        <v>0</v>
      </c>
      <c r="CI272" s="236">
        <f t="shared" si="1292"/>
        <v>0</v>
      </c>
      <c r="CJ272" s="239">
        <f t="shared" si="1293"/>
        <v>0</v>
      </c>
      <c r="CK272" s="4"/>
      <c r="CL272" s="4">
        <f t="shared" si="1294"/>
        <v>0</v>
      </c>
      <c r="CM272" s="236">
        <f t="shared" si="1295"/>
        <v>0</v>
      </c>
      <c r="CN272" s="239">
        <f t="shared" si="1296"/>
        <v>0</v>
      </c>
      <c r="CO272" s="4"/>
      <c r="CP272" s="4">
        <f t="shared" si="1297"/>
        <v>0</v>
      </c>
      <c r="CQ272" s="236">
        <f t="shared" si="1298"/>
        <v>0</v>
      </c>
      <c r="CR272" s="239">
        <f t="shared" si="1299"/>
        <v>0</v>
      </c>
      <c r="CS272" s="4"/>
      <c r="CT272" s="4">
        <f t="shared" si="1300"/>
        <v>0</v>
      </c>
      <c r="CU272" s="236">
        <f t="shared" si="1301"/>
        <v>0</v>
      </c>
      <c r="CV272" s="239">
        <f t="shared" si="1302"/>
        <v>0</v>
      </c>
      <c r="CW272" s="4"/>
      <c r="CX272" s="4"/>
      <c r="CY272" s="4"/>
      <c r="CZ272" s="4"/>
      <c r="DA272" s="4">
        <f t="shared" si="1246"/>
        <v>0</v>
      </c>
      <c r="DB272" s="4">
        <f t="shared" si="1247"/>
        <v>0</v>
      </c>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row>
    <row r="273" spans="1:196" s="5" customFormat="1">
      <c r="A273" s="60" t="s">
        <v>246</v>
      </c>
      <c r="B273" s="60" t="s">
        <v>247</v>
      </c>
      <c r="C273" s="60" t="s">
        <v>8</v>
      </c>
      <c r="D273" s="60">
        <v>75</v>
      </c>
      <c r="E273" s="6"/>
      <c r="F273" s="67">
        <f t="shared" si="1303"/>
        <v>0</v>
      </c>
      <c r="G273" s="6"/>
      <c r="H273" s="67">
        <f t="shared" si="1414"/>
        <v>0</v>
      </c>
      <c r="I273" s="6"/>
      <c r="J273" s="67">
        <f t="shared" ref="J273" si="1440">SUM(I273*$D273)</f>
        <v>0</v>
      </c>
      <c r="K273" s="6"/>
      <c r="L273" s="67">
        <f t="shared" si="1416"/>
        <v>0</v>
      </c>
      <c r="M273" s="6"/>
      <c r="N273" s="67">
        <f t="shared" si="1417"/>
        <v>0</v>
      </c>
      <c r="O273" s="6"/>
      <c r="P273" s="67">
        <f t="shared" si="1418"/>
        <v>0</v>
      </c>
      <c r="Q273" s="6"/>
      <c r="R273" s="67">
        <f t="shared" si="1419"/>
        <v>0</v>
      </c>
      <c r="S273" s="6"/>
      <c r="T273" s="67">
        <f t="shared" si="1420"/>
        <v>0</v>
      </c>
      <c r="U273" s="6">
        <v>7.25</v>
      </c>
      <c r="V273" s="67">
        <f t="shared" si="1421"/>
        <v>543.75</v>
      </c>
      <c r="W273" s="6"/>
      <c r="X273" s="67">
        <f t="shared" si="1422"/>
        <v>0</v>
      </c>
      <c r="Y273" s="6"/>
      <c r="Z273" s="67">
        <f t="shared" si="1423"/>
        <v>0</v>
      </c>
      <c r="AA273" s="6"/>
      <c r="AB273" s="67">
        <f t="shared" si="1424"/>
        <v>0</v>
      </c>
      <c r="AC273" s="62"/>
      <c r="AD273" s="67">
        <f t="shared" si="1425"/>
        <v>0</v>
      </c>
      <c r="AE273" s="62"/>
      <c r="AF273" s="67">
        <f t="shared" si="1426"/>
        <v>0</v>
      </c>
      <c r="AG273" s="62"/>
      <c r="AH273" s="67">
        <f t="shared" si="1427"/>
        <v>0</v>
      </c>
      <c r="AI273" s="62"/>
      <c r="AJ273" s="67">
        <f t="shared" si="1428"/>
        <v>0</v>
      </c>
      <c r="AK273" s="62"/>
      <c r="AL273" s="67">
        <f t="shared" si="1429"/>
        <v>0</v>
      </c>
      <c r="AM273" s="62"/>
      <c r="AN273" s="67">
        <f t="shared" si="1430"/>
        <v>0</v>
      </c>
      <c r="AO273" s="62"/>
      <c r="AP273" s="67">
        <f t="shared" si="1431"/>
        <v>0</v>
      </c>
      <c r="AQ273" s="62"/>
      <c r="AR273" s="67">
        <f t="shared" si="1432"/>
        <v>0</v>
      </c>
      <c r="AS273" s="62"/>
      <c r="AT273" s="67">
        <f t="shared" si="1433"/>
        <v>0</v>
      </c>
      <c r="AU273" s="62"/>
      <c r="AV273" s="67">
        <f t="shared" si="1434"/>
        <v>0</v>
      </c>
      <c r="AW273" s="62"/>
      <c r="AX273" s="67">
        <f t="shared" si="1435"/>
        <v>0</v>
      </c>
      <c r="AY273" s="62"/>
      <c r="AZ273" s="67">
        <f t="shared" si="1436"/>
        <v>0</v>
      </c>
      <c r="BA273" s="57"/>
      <c r="BB273" s="64">
        <f t="shared" si="1327"/>
        <v>7.25</v>
      </c>
      <c r="BC273" s="64">
        <f t="shared" si="1241"/>
        <v>543.75</v>
      </c>
      <c r="BD273" s="4"/>
      <c r="BE273" s="4"/>
      <c r="BF273" s="4">
        <f t="shared" si="1242"/>
        <v>0</v>
      </c>
      <c r="BG273" s="236">
        <f t="shared" si="1274"/>
        <v>0</v>
      </c>
      <c r="BH273" s="239">
        <f t="shared" si="1275"/>
        <v>0</v>
      </c>
      <c r="BI273" s="4"/>
      <c r="BJ273" s="4">
        <f t="shared" si="1243"/>
        <v>0</v>
      </c>
      <c r="BK273" s="236">
        <f t="shared" si="1276"/>
        <v>0</v>
      </c>
      <c r="BL273" s="239">
        <f t="shared" si="1277"/>
        <v>0</v>
      </c>
      <c r="BM273" s="4"/>
      <c r="BN273" s="4">
        <f t="shared" si="1244"/>
        <v>0</v>
      </c>
      <c r="BO273" s="236">
        <f t="shared" si="1278"/>
        <v>0</v>
      </c>
      <c r="BP273" s="239">
        <f t="shared" si="1279"/>
        <v>0</v>
      </c>
      <c r="BQ273" s="4"/>
      <c r="BR273" s="4">
        <f t="shared" si="1280"/>
        <v>0</v>
      </c>
      <c r="BS273" s="236">
        <f t="shared" si="1281"/>
        <v>0</v>
      </c>
      <c r="BT273" s="239">
        <f t="shared" si="1282"/>
        <v>0</v>
      </c>
      <c r="BU273" s="4"/>
      <c r="BV273" s="4">
        <f t="shared" si="1283"/>
        <v>0</v>
      </c>
      <c r="BW273" s="236">
        <f t="shared" si="1284"/>
        <v>0</v>
      </c>
      <c r="BX273" s="239">
        <f t="shared" si="1285"/>
        <v>0</v>
      </c>
      <c r="BY273" s="4"/>
      <c r="BZ273" s="4">
        <f t="shared" si="1286"/>
        <v>0</v>
      </c>
      <c r="CA273" s="236">
        <f t="shared" si="1287"/>
        <v>0</v>
      </c>
      <c r="CB273" s="239">
        <f t="shared" si="1288"/>
        <v>0</v>
      </c>
      <c r="CC273" s="4"/>
      <c r="CD273" s="4">
        <f t="shared" si="1289"/>
        <v>0</v>
      </c>
      <c r="CE273" s="236">
        <f t="shared" si="1245"/>
        <v>0</v>
      </c>
      <c r="CF273" s="239">
        <f t="shared" si="1290"/>
        <v>0</v>
      </c>
      <c r="CG273" s="4"/>
      <c r="CH273" s="4">
        <f t="shared" si="1291"/>
        <v>0</v>
      </c>
      <c r="CI273" s="236">
        <f t="shared" si="1292"/>
        <v>0</v>
      </c>
      <c r="CJ273" s="239">
        <f t="shared" si="1293"/>
        <v>0</v>
      </c>
      <c r="CK273" s="4"/>
      <c r="CL273" s="4">
        <f t="shared" si="1294"/>
        <v>0</v>
      </c>
      <c r="CM273" s="236">
        <f t="shared" si="1295"/>
        <v>7.25</v>
      </c>
      <c r="CN273" s="239">
        <f t="shared" si="1296"/>
        <v>543.75</v>
      </c>
      <c r="CO273" s="4"/>
      <c r="CP273" s="4">
        <f t="shared" si="1297"/>
        <v>0</v>
      </c>
      <c r="CQ273" s="236">
        <f t="shared" si="1298"/>
        <v>0</v>
      </c>
      <c r="CR273" s="239">
        <f t="shared" si="1299"/>
        <v>0</v>
      </c>
      <c r="CS273" s="4"/>
      <c r="CT273" s="4">
        <f t="shared" si="1300"/>
        <v>0</v>
      </c>
      <c r="CU273" s="236">
        <f t="shared" si="1301"/>
        <v>0</v>
      </c>
      <c r="CV273" s="239">
        <f t="shared" si="1302"/>
        <v>0</v>
      </c>
      <c r="CW273" s="4"/>
      <c r="CX273" s="4"/>
      <c r="CY273" s="4"/>
      <c r="CZ273" s="4"/>
      <c r="DA273" s="4">
        <f t="shared" si="1246"/>
        <v>0</v>
      </c>
      <c r="DB273" s="4">
        <f t="shared" si="1247"/>
        <v>0</v>
      </c>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row>
    <row r="274" spans="1:196" s="5" customFormat="1">
      <c r="A274" s="60"/>
      <c r="B274" s="60"/>
      <c r="C274" s="60" t="s">
        <v>8</v>
      </c>
      <c r="D274" s="60">
        <v>75</v>
      </c>
      <c r="E274" s="6"/>
      <c r="F274" s="67">
        <f t="shared" si="1303"/>
        <v>0</v>
      </c>
      <c r="G274" s="6"/>
      <c r="H274" s="67">
        <f t="shared" si="1414"/>
        <v>0</v>
      </c>
      <c r="I274" s="6"/>
      <c r="J274" s="67">
        <f t="shared" ref="J274" si="1441">SUM(I274*$D274)</f>
        <v>0</v>
      </c>
      <c r="K274" s="6"/>
      <c r="L274" s="67">
        <f t="shared" si="1416"/>
        <v>0</v>
      </c>
      <c r="M274" s="6"/>
      <c r="N274" s="67">
        <f t="shared" si="1417"/>
        <v>0</v>
      </c>
      <c r="O274" s="6"/>
      <c r="P274" s="67">
        <f t="shared" si="1418"/>
        <v>0</v>
      </c>
      <c r="Q274" s="6"/>
      <c r="R274" s="67">
        <f t="shared" si="1419"/>
        <v>0</v>
      </c>
      <c r="S274" s="6"/>
      <c r="T274" s="67">
        <f t="shared" si="1420"/>
        <v>0</v>
      </c>
      <c r="U274" s="6"/>
      <c r="V274" s="67">
        <f t="shared" si="1421"/>
        <v>0</v>
      </c>
      <c r="W274" s="6"/>
      <c r="X274" s="67">
        <f t="shared" si="1422"/>
        <v>0</v>
      </c>
      <c r="Y274" s="6"/>
      <c r="Z274" s="67">
        <f t="shared" si="1423"/>
        <v>0</v>
      </c>
      <c r="AA274" s="6"/>
      <c r="AB274" s="67">
        <f t="shared" si="1424"/>
        <v>0</v>
      </c>
      <c r="AC274" s="62"/>
      <c r="AD274" s="67">
        <f t="shared" si="1425"/>
        <v>0</v>
      </c>
      <c r="AE274" s="62"/>
      <c r="AF274" s="67">
        <f t="shared" si="1426"/>
        <v>0</v>
      </c>
      <c r="AG274" s="62"/>
      <c r="AH274" s="67">
        <f t="shared" si="1427"/>
        <v>0</v>
      </c>
      <c r="AI274" s="62"/>
      <c r="AJ274" s="67">
        <f t="shared" si="1428"/>
        <v>0</v>
      </c>
      <c r="AK274" s="62"/>
      <c r="AL274" s="67">
        <f t="shared" si="1429"/>
        <v>0</v>
      </c>
      <c r="AM274" s="62"/>
      <c r="AN274" s="67">
        <f t="shared" si="1430"/>
        <v>0</v>
      </c>
      <c r="AO274" s="62"/>
      <c r="AP274" s="67">
        <f t="shared" si="1431"/>
        <v>0</v>
      </c>
      <c r="AQ274" s="62"/>
      <c r="AR274" s="67">
        <f t="shared" si="1432"/>
        <v>0</v>
      </c>
      <c r="AS274" s="62"/>
      <c r="AT274" s="67">
        <f t="shared" si="1433"/>
        <v>0</v>
      </c>
      <c r="AU274" s="62"/>
      <c r="AV274" s="67">
        <f t="shared" si="1434"/>
        <v>0</v>
      </c>
      <c r="AW274" s="62"/>
      <c r="AX274" s="67">
        <f t="shared" si="1435"/>
        <v>0</v>
      </c>
      <c r="AY274" s="62"/>
      <c r="AZ274" s="67">
        <f t="shared" si="1436"/>
        <v>0</v>
      </c>
      <c r="BA274" s="57"/>
      <c r="BB274" s="64">
        <f t="shared" si="1327"/>
        <v>0</v>
      </c>
      <c r="BC274" s="64">
        <f t="shared" si="1241"/>
        <v>0</v>
      </c>
      <c r="BD274" s="4"/>
      <c r="BE274" s="4"/>
      <c r="BF274" s="4">
        <f t="shared" si="1242"/>
        <v>0</v>
      </c>
      <c r="BG274" s="236">
        <f t="shared" si="1274"/>
        <v>0</v>
      </c>
      <c r="BH274" s="239">
        <f t="shared" si="1275"/>
        <v>0</v>
      </c>
      <c r="BI274" s="4"/>
      <c r="BJ274" s="4">
        <f t="shared" si="1243"/>
        <v>0</v>
      </c>
      <c r="BK274" s="236">
        <f t="shared" si="1276"/>
        <v>0</v>
      </c>
      <c r="BL274" s="239">
        <f t="shared" si="1277"/>
        <v>0</v>
      </c>
      <c r="BM274" s="4"/>
      <c r="BN274" s="4">
        <f t="shared" si="1244"/>
        <v>0</v>
      </c>
      <c r="BO274" s="236">
        <f t="shared" si="1278"/>
        <v>0</v>
      </c>
      <c r="BP274" s="239">
        <f t="shared" si="1279"/>
        <v>0</v>
      </c>
      <c r="BQ274" s="4"/>
      <c r="BR274" s="4">
        <f t="shared" si="1280"/>
        <v>0</v>
      </c>
      <c r="BS274" s="236">
        <f t="shared" si="1281"/>
        <v>0</v>
      </c>
      <c r="BT274" s="239">
        <f t="shared" si="1282"/>
        <v>0</v>
      </c>
      <c r="BU274" s="4"/>
      <c r="BV274" s="4">
        <f t="shared" si="1283"/>
        <v>0</v>
      </c>
      <c r="BW274" s="236">
        <f t="shared" si="1284"/>
        <v>0</v>
      </c>
      <c r="BX274" s="239">
        <f t="shared" si="1285"/>
        <v>0</v>
      </c>
      <c r="BY274" s="4"/>
      <c r="BZ274" s="4">
        <f t="shared" si="1286"/>
        <v>0</v>
      </c>
      <c r="CA274" s="236">
        <f t="shared" si="1287"/>
        <v>0</v>
      </c>
      <c r="CB274" s="239">
        <f t="shared" si="1288"/>
        <v>0</v>
      </c>
      <c r="CC274" s="4"/>
      <c r="CD274" s="4">
        <f t="shared" si="1289"/>
        <v>0</v>
      </c>
      <c r="CE274" s="236">
        <f t="shared" si="1245"/>
        <v>0</v>
      </c>
      <c r="CF274" s="239">
        <f t="shared" si="1290"/>
        <v>0</v>
      </c>
      <c r="CG274" s="4"/>
      <c r="CH274" s="4">
        <f t="shared" si="1291"/>
        <v>0</v>
      </c>
      <c r="CI274" s="236">
        <f t="shared" si="1292"/>
        <v>0</v>
      </c>
      <c r="CJ274" s="239">
        <f t="shared" si="1293"/>
        <v>0</v>
      </c>
      <c r="CK274" s="4"/>
      <c r="CL274" s="4">
        <f t="shared" si="1294"/>
        <v>0</v>
      </c>
      <c r="CM274" s="236">
        <f t="shared" si="1295"/>
        <v>0</v>
      </c>
      <c r="CN274" s="239">
        <f t="shared" si="1296"/>
        <v>0</v>
      </c>
      <c r="CO274" s="4"/>
      <c r="CP274" s="4">
        <f t="shared" si="1297"/>
        <v>0</v>
      </c>
      <c r="CQ274" s="236">
        <f t="shared" si="1298"/>
        <v>0</v>
      </c>
      <c r="CR274" s="239">
        <f t="shared" si="1299"/>
        <v>0</v>
      </c>
      <c r="CS274" s="4"/>
      <c r="CT274" s="4">
        <f t="shared" si="1300"/>
        <v>0</v>
      </c>
      <c r="CU274" s="236">
        <f t="shared" si="1301"/>
        <v>0</v>
      </c>
      <c r="CV274" s="239">
        <f t="shared" si="1302"/>
        <v>0</v>
      </c>
      <c r="CW274" s="4"/>
      <c r="CX274" s="4"/>
      <c r="CY274" s="4"/>
      <c r="CZ274" s="4"/>
      <c r="DA274" s="4">
        <f t="shared" si="1246"/>
        <v>0</v>
      </c>
      <c r="DB274" s="4">
        <f t="shared" si="1247"/>
        <v>0</v>
      </c>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row>
    <row r="275" spans="1:196" s="5" customFormat="1">
      <c r="A275" s="60"/>
      <c r="B275" s="60"/>
      <c r="C275" s="60" t="s">
        <v>8</v>
      </c>
      <c r="D275" s="60">
        <v>75</v>
      </c>
      <c r="E275" s="6"/>
      <c r="F275" s="67">
        <f t="shared" si="1303"/>
        <v>0</v>
      </c>
      <c r="G275" s="6"/>
      <c r="H275" s="67">
        <f t="shared" si="1414"/>
        <v>0</v>
      </c>
      <c r="I275" s="6"/>
      <c r="J275" s="67">
        <f t="shared" ref="J275" si="1442">SUM(I275*$D275)</f>
        <v>0</v>
      </c>
      <c r="K275" s="6"/>
      <c r="L275" s="67">
        <f t="shared" si="1416"/>
        <v>0</v>
      </c>
      <c r="M275" s="6"/>
      <c r="N275" s="67">
        <f t="shared" si="1417"/>
        <v>0</v>
      </c>
      <c r="O275" s="6"/>
      <c r="P275" s="67">
        <f t="shared" si="1418"/>
        <v>0</v>
      </c>
      <c r="Q275" s="6"/>
      <c r="R275" s="67">
        <f t="shared" si="1419"/>
        <v>0</v>
      </c>
      <c r="S275" s="6"/>
      <c r="T275" s="67">
        <f t="shared" si="1420"/>
        <v>0</v>
      </c>
      <c r="U275" s="6"/>
      <c r="V275" s="67">
        <f t="shared" si="1421"/>
        <v>0</v>
      </c>
      <c r="W275" s="6"/>
      <c r="X275" s="67">
        <f t="shared" si="1422"/>
        <v>0</v>
      </c>
      <c r="Y275" s="6"/>
      <c r="Z275" s="67">
        <f t="shared" si="1423"/>
        <v>0</v>
      </c>
      <c r="AA275" s="6"/>
      <c r="AB275" s="67">
        <f t="shared" si="1424"/>
        <v>0</v>
      </c>
      <c r="AC275" s="62"/>
      <c r="AD275" s="67">
        <f t="shared" si="1425"/>
        <v>0</v>
      </c>
      <c r="AE275" s="62"/>
      <c r="AF275" s="67">
        <f t="shared" si="1426"/>
        <v>0</v>
      </c>
      <c r="AG275" s="62"/>
      <c r="AH275" s="67">
        <f t="shared" si="1427"/>
        <v>0</v>
      </c>
      <c r="AI275" s="62"/>
      <c r="AJ275" s="67">
        <f t="shared" si="1428"/>
        <v>0</v>
      </c>
      <c r="AK275" s="62"/>
      <c r="AL275" s="67">
        <f t="shared" si="1429"/>
        <v>0</v>
      </c>
      <c r="AM275" s="62"/>
      <c r="AN275" s="67">
        <f t="shared" si="1430"/>
        <v>0</v>
      </c>
      <c r="AO275" s="62"/>
      <c r="AP275" s="67">
        <f t="shared" si="1431"/>
        <v>0</v>
      </c>
      <c r="AQ275" s="62"/>
      <c r="AR275" s="67">
        <f t="shared" si="1432"/>
        <v>0</v>
      </c>
      <c r="AS275" s="62"/>
      <c r="AT275" s="67">
        <f t="shared" si="1433"/>
        <v>0</v>
      </c>
      <c r="AU275" s="62"/>
      <c r="AV275" s="67">
        <f t="shared" si="1434"/>
        <v>0</v>
      </c>
      <c r="AW275" s="62"/>
      <c r="AX275" s="67">
        <f t="shared" si="1435"/>
        <v>0</v>
      </c>
      <c r="AY275" s="62"/>
      <c r="AZ275" s="67">
        <f t="shared" si="1436"/>
        <v>0</v>
      </c>
      <c r="BA275" s="57"/>
      <c r="BB275" s="64">
        <f t="shared" si="1327"/>
        <v>0</v>
      </c>
      <c r="BC275" s="64">
        <f t="shared" si="1241"/>
        <v>0</v>
      </c>
      <c r="BD275" s="4"/>
      <c r="BE275" s="4"/>
      <c r="BF275" s="4">
        <f t="shared" si="1242"/>
        <v>0</v>
      </c>
      <c r="BG275" s="236">
        <f t="shared" si="1274"/>
        <v>0</v>
      </c>
      <c r="BH275" s="239">
        <f t="shared" si="1275"/>
        <v>0</v>
      </c>
      <c r="BI275" s="4"/>
      <c r="BJ275" s="4">
        <f t="shared" si="1243"/>
        <v>0</v>
      </c>
      <c r="BK275" s="236">
        <f t="shared" si="1276"/>
        <v>0</v>
      </c>
      <c r="BL275" s="239">
        <f t="shared" si="1277"/>
        <v>0</v>
      </c>
      <c r="BM275" s="4"/>
      <c r="BN275" s="4">
        <f t="shared" si="1244"/>
        <v>0</v>
      </c>
      <c r="BO275" s="236">
        <f t="shared" si="1278"/>
        <v>0</v>
      </c>
      <c r="BP275" s="239">
        <f t="shared" si="1279"/>
        <v>0</v>
      </c>
      <c r="BQ275" s="4"/>
      <c r="BR275" s="4">
        <f t="shared" si="1280"/>
        <v>0</v>
      </c>
      <c r="BS275" s="236">
        <f t="shared" si="1281"/>
        <v>0</v>
      </c>
      <c r="BT275" s="239">
        <f t="shared" si="1282"/>
        <v>0</v>
      </c>
      <c r="BU275" s="4"/>
      <c r="BV275" s="4">
        <f t="shared" si="1283"/>
        <v>0</v>
      </c>
      <c r="BW275" s="236">
        <f t="shared" si="1284"/>
        <v>0</v>
      </c>
      <c r="BX275" s="239">
        <f t="shared" si="1285"/>
        <v>0</v>
      </c>
      <c r="BY275" s="4"/>
      <c r="BZ275" s="4">
        <f t="shared" si="1286"/>
        <v>0</v>
      </c>
      <c r="CA275" s="236">
        <f t="shared" si="1287"/>
        <v>0</v>
      </c>
      <c r="CB275" s="239">
        <f t="shared" si="1288"/>
        <v>0</v>
      </c>
      <c r="CC275" s="4"/>
      <c r="CD275" s="4">
        <f t="shared" si="1289"/>
        <v>0</v>
      </c>
      <c r="CE275" s="236">
        <f t="shared" si="1245"/>
        <v>0</v>
      </c>
      <c r="CF275" s="239">
        <f t="shared" si="1290"/>
        <v>0</v>
      </c>
      <c r="CG275" s="4"/>
      <c r="CH275" s="4">
        <f t="shared" si="1291"/>
        <v>0</v>
      </c>
      <c r="CI275" s="236">
        <f t="shared" si="1292"/>
        <v>0</v>
      </c>
      <c r="CJ275" s="239">
        <f t="shared" si="1293"/>
        <v>0</v>
      </c>
      <c r="CK275" s="4"/>
      <c r="CL275" s="4">
        <f t="shared" si="1294"/>
        <v>0</v>
      </c>
      <c r="CM275" s="236">
        <f t="shared" si="1295"/>
        <v>0</v>
      </c>
      <c r="CN275" s="239">
        <f t="shared" si="1296"/>
        <v>0</v>
      </c>
      <c r="CO275" s="4"/>
      <c r="CP275" s="4">
        <f t="shared" si="1297"/>
        <v>0</v>
      </c>
      <c r="CQ275" s="236">
        <f t="shared" si="1298"/>
        <v>0</v>
      </c>
      <c r="CR275" s="239">
        <f t="shared" si="1299"/>
        <v>0</v>
      </c>
      <c r="CS275" s="4"/>
      <c r="CT275" s="4">
        <f t="shared" si="1300"/>
        <v>0</v>
      </c>
      <c r="CU275" s="236">
        <f t="shared" si="1301"/>
        <v>0</v>
      </c>
      <c r="CV275" s="239">
        <f t="shared" si="1302"/>
        <v>0</v>
      </c>
      <c r="CW275" s="4"/>
      <c r="CX275" s="4"/>
      <c r="CY275" s="4"/>
      <c r="CZ275" s="4"/>
      <c r="DA275" s="4">
        <f t="shared" si="1246"/>
        <v>0</v>
      </c>
      <c r="DB275" s="4">
        <f t="shared" si="1247"/>
        <v>0</v>
      </c>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row>
    <row r="276" spans="1:196" s="5" customFormat="1">
      <c r="A276" s="60"/>
      <c r="B276" s="60"/>
      <c r="C276" s="60" t="s">
        <v>8</v>
      </c>
      <c r="D276" s="60">
        <v>75</v>
      </c>
      <c r="E276" s="6"/>
      <c r="F276" s="67">
        <f t="shared" si="1303"/>
        <v>0</v>
      </c>
      <c r="G276" s="6"/>
      <c r="H276" s="67">
        <f t="shared" si="1414"/>
        <v>0</v>
      </c>
      <c r="I276" s="6"/>
      <c r="J276" s="67">
        <f t="shared" ref="J276" si="1443">SUM(I276*$D276)</f>
        <v>0</v>
      </c>
      <c r="K276" s="6"/>
      <c r="L276" s="67">
        <f t="shared" si="1416"/>
        <v>0</v>
      </c>
      <c r="M276" s="6"/>
      <c r="N276" s="67">
        <f t="shared" si="1417"/>
        <v>0</v>
      </c>
      <c r="O276" s="6"/>
      <c r="P276" s="67">
        <f t="shared" si="1418"/>
        <v>0</v>
      </c>
      <c r="Q276" s="6"/>
      <c r="R276" s="67">
        <f t="shared" si="1419"/>
        <v>0</v>
      </c>
      <c r="S276" s="6"/>
      <c r="T276" s="67">
        <f t="shared" si="1420"/>
        <v>0</v>
      </c>
      <c r="U276" s="6"/>
      <c r="V276" s="67">
        <f t="shared" si="1421"/>
        <v>0</v>
      </c>
      <c r="W276" s="6"/>
      <c r="X276" s="67">
        <f t="shared" si="1422"/>
        <v>0</v>
      </c>
      <c r="Y276" s="6"/>
      <c r="Z276" s="67">
        <f t="shared" si="1423"/>
        <v>0</v>
      </c>
      <c r="AA276" s="6"/>
      <c r="AB276" s="67">
        <f t="shared" si="1424"/>
        <v>0</v>
      </c>
      <c r="AC276" s="62"/>
      <c r="AD276" s="67">
        <f t="shared" si="1425"/>
        <v>0</v>
      </c>
      <c r="AE276" s="62"/>
      <c r="AF276" s="67">
        <f t="shared" si="1426"/>
        <v>0</v>
      </c>
      <c r="AG276" s="62"/>
      <c r="AH276" s="67">
        <f t="shared" si="1427"/>
        <v>0</v>
      </c>
      <c r="AI276" s="62"/>
      <c r="AJ276" s="67">
        <f t="shared" si="1428"/>
        <v>0</v>
      </c>
      <c r="AK276" s="62"/>
      <c r="AL276" s="67">
        <f t="shared" si="1429"/>
        <v>0</v>
      </c>
      <c r="AM276" s="62"/>
      <c r="AN276" s="67">
        <f t="shared" si="1430"/>
        <v>0</v>
      </c>
      <c r="AO276" s="62"/>
      <c r="AP276" s="67">
        <f t="shared" si="1431"/>
        <v>0</v>
      </c>
      <c r="AQ276" s="62"/>
      <c r="AR276" s="67">
        <f t="shared" si="1432"/>
        <v>0</v>
      </c>
      <c r="AS276" s="62"/>
      <c r="AT276" s="67">
        <f t="shared" si="1433"/>
        <v>0</v>
      </c>
      <c r="AU276" s="62"/>
      <c r="AV276" s="67">
        <f t="shared" si="1434"/>
        <v>0</v>
      </c>
      <c r="AW276" s="62"/>
      <c r="AX276" s="67">
        <f t="shared" si="1435"/>
        <v>0</v>
      </c>
      <c r="AY276" s="62"/>
      <c r="AZ276" s="67">
        <f t="shared" si="1436"/>
        <v>0</v>
      </c>
      <c r="BA276" s="57"/>
      <c r="BB276" s="64">
        <f t="shared" si="1327"/>
        <v>0</v>
      </c>
      <c r="BC276" s="64">
        <f t="shared" si="1241"/>
        <v>0</v>
      </c>
      <c r="BD276" s="4"/>
      <c r="BE276" s="4"/>
      <c r="BF276" s="4">
        <f t="shared" si="1242"/>
        <v>0</v>
      </c>
      <c r="BG276" s="236">
        <f t="shared" si="1274"/>
        <v>0</v>
      </c>
      <c r="BH276" s="239">
        <f t="shared" si="1275"/>
        <v>0</v>
      </c>
      <c r="BI276" s="4"/>
      <c r="BJ276" s="4">
        <f t="shared" si="1243"/>
        <v>0</v>
      </c>
      <c r="BK276" s="236">
        <f t="shared" si="1276"/>
        <v>0</v>
      </c>
      <c r="BL276" s="239">
        <f t="shared" si="1277"/>
        <v>0</v>
      </c>
      <c r="BM276" s="4"/>
      <c r="BN276" s="4">
        <f t="shared" si="1244"/>
        <v>0</v>
      </c>
      <c r="BO276" s="236">
        <f t="shared" si="1278"/>
        <v>0</v>
      </c>
      <c r="BP276" s="239">
        <f t="shared" si="1279"/>
        <v>0</v>
      </c>
      <c r="BQ276" s="4"/>
      <c r="BR276" s="4">
        <f t="shared" si="1280"/>
        <v>0</v>
      </c>
      <c r="BS276" s="236">
        <f t="shared" si="1281"/>
        <v>0</v>
      </c>
      <c r="BT276" s="239">
        <f t="shared" si="1282"/>
        <v>0</v>
      </c>
      <c r="BU276" s="4"/>
      <c r="BV276" s="4">
        <f t="shared" si="1283"/>
        <v>0</v>
      </c>
      <c r="BW276" s="236">
        <f t="shared" si="1284"/>
        <v>0</v>
      </c>
      <c r="BX276" s="239">
        <f t="shared" si="1285"/>
        <v>0</v>
      </c>
      <c r="BY276" s="4"/>
      <c r="BZ276" s="4">
        <f t="shared" si="1286"/>
        <v>0</v>
      </c>
      <c r="CA276" s="236">
        <f t="shared" si="1287"/>
        <v>0</v>
      </c>
      <c r="CB276" s="239">
        <f t="shared" si="1288"/>
        <v>0</v>
      </c>
      <c r="CC276" s="4"/>
      <c r="CD276" s="4">
        <f t="shared" si="1289"/>
        <v>0</v>
      </c>
      <c r="CE276" s="236">
        <f t="shared" si="1245"/>
        <v>0</v>
      </c>
      <c r="CF276" s="239">
        <f t="shared" si="1290"/>
        <v>0</v>
      </c>
      <c r="CG276" s="4"/>
      <c r="CH276" s="4">
        <f t="shared" si="1291"/>
        <v>0</v>
      </c>
      <c r="CI276" s="236">
        <f t="shared" si="1292"/>
        <v>0</v>
      </c>
      <c r="CJ276" s="239">
        <f t="shared" si="1293"/>
        <v>0</v>
      </c>
      <c r="CK276" s="4"/>
      <c r="CL276" s="4">
        <f t="shared" si="1294"/>
        <v>0</v>
      </c>
      <c r="CM276" s="236">
        <f t="shared" si="1295"/>
        <v>0</v>
      </c>
      <c r="CN276" s="239">
        <f t="shared" si="1296"/>
        <v>0</v>
      </c>
      <c r="CO276" s="4"/>
      <c r="CP276" s="4">
        <f t="shared" si="1297"/>
        <v>0</v>
      </c>
      <c r="CQ276" s="236">
        <f t="shared" si="1298"/>
        <v>0</v>
      </c>
      <c r="CR276" s="239">
        <f t="shared" si="1299"/>
        <v>0</v>
      </c>
      <c r="CS276" s="4"/>
      <c r="CT276" s="4">
        <f t="shared" si="1300"/>
        <v>0</v>
      </c>
      <c r="CU276" s="236">
        <f t="shared" si="1301"/>
        <v>0</v>
      </c>
      <c r="CV276" s="239">
        <f t="shared" si="1302"/>
        <v>0</v>
      </c>
      <c r="CW276" s="4"/>
      <c r="CX276" s="4"/>
      <c r="CY276" s="4"/>
      <c r="CZ276" s="4"/>
      <c r="DA276" s="4">
        <f t="shared" si="1246"/>
        <v>0</v>
      </c>
      <c r="DB276" s="4">
        <f t="shared" si="1247"/>
        <v>0</v>
      </c>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row>
    <row r="277" spans="1:196" s="5" customFormat="1">
      <c r="A277" s="60"/>
      <c r="B277" s="60"/>
      <c r="C277" s="60" t="s">
        <v>8</v>
      </c>
      <c r="D277" s="60">
        <v>75</v>
      </c>
      <c r="E277" s="6"/>
      <c r="F277" s="67">
        <f t="shared" si="1303"/>
        <v>0</v>
      </c>
      <c r="G277" s="6"/>
      <c r="H277" s="67">
        <f t="shared" si="1414"/>
        <v>0</v>
      </c>
      <c r="I277" s="6"/>
      <c r="J277" s="67">
        <f t="shared" ref="J277" si="1444">SUM(I277*$D277)</f>
        <v>0</v>
      </c>
      <c r="K277" s="6"/>
      <c r="L277" s="67">
        <f t="shared" si="1416"/>
        <v>0</v>
      </c>
      <c r="M277" s="6"/>
      <c r="N277" s="67">
        <f t="shared" si="1417"/>
        <v>0</v>
      </c>
      <c r="O277" s="6"/>
      <c r="P277" s="67">
        <f t="shared" si="1418"/>
        <v>0</v>
      </c>
      <c r="Q277" s="6"/>
      <c r="R277" s="67">
        <f t="shared" si="1419"/>
        <v>0</v>
      </c>
      <c r="S277" s="6"/>
      <c r="T277" s="67">
        <f t="shared" si="1420"/>
        <v>0</v>
      </c>
      <c r="U277" s="6"/>
      <c r="V277" s="67">
        <f t="shared" si="1421"/>
        <v>0</v>
      </c>
      <c r="W277" s="6"/>
      <c r="X277" s="67">
        <f t="shared" si="1422"/>
        <v>0</v>
      </c>
      <c r="Y277" s="6"/>
      <c r="Z277" s="67">
        <f t="shared" si="1423"/>
        <v>0</v>
      </c>
      <c r="AA277" s="6"/>
      <c r="AB277" s="67">
        <f t="shared" si="1424"/>
        <v>0</v>
      </c>
      <c r="AC277" s="62"/>
      <c r="AD277" s="67">
        <f t="shared" si="1425"/>
        <v>0</v>
      </c>
      <c r="AE277" s="62"/>
      <c r="AF277" s="67">
        <f t="shared" si="1426"/>
        <v>0</v>
      </c>
      <c r="AG277" s="62"/>
      <c r="AH277" s="67">
        <f t="shared" si="1427"/>
        <v>0</v>
      </c>
      <c r="AI277" s="62"/>
      <c r="AJ277" s="67">
        <f t="shared" si="1428"/>
        <v>0</v>
      </c>
      <c r="AK277" s="62"/>
      <c r="AL277" s="67">
        <f t="shared" si="1429"/>
        <v>0</v>
      </c>
      <c r="AM277" s="62"/>
      <c r="AN277" s="67">
        <f t="shared" si="1430"/>
        <v>0</v>
      </c>
      <c r="AO277" s="62"/>
      <c r="AP277" s="67">
        <f t="shared" si="1431"/>
        <v>0</v>
      </c>
      <c r="AQ277" s="62"/>
      <c r="AR277" s="67">
        <f t="shared" si="1432"/>
        <v>0</v>
      </c>
      <c r="AS277" s="62"/>
      <c r="AT277" s="67">
        <f t="shared" si="1433"/>
        <v>0</v>
      </c>
      <c r="AU277" s="62"/>
      <c r="AV277" s="67">
        <f t="shared" si="1434"/>
        <v>0</v>
      </c>
      <c r="AW277" s="62"/>
      <c r="AX277" s="67">
        <f t="shared" si="1435"/>
        <v>0</v>
      </c>
      <c r="AY277" s="62"/>
      <c r="AZ277" s="67">
        <f t="shared" si="1436"/>
        <v>0</v>
      </c>
      <c r="BA277" s="57"/>
      <c r="BB277" s="64">
        <f t="shared" si="1327"/>
        <v>0</v>
      </c>
      <c r="BC277" s="64">
        <f t="shared" si="1241"/>
        <v>0</v>
      </c>
      <c r="BD277" s="4"/>
      <c r="BE277" s="4"/>
      <c r="BF277" s="4">
        <f t="shared" si="1242"/>
        <v>0</v>
      </c>
      <c r="BG277" s="236">
        <f t="shared" si="1274"/>
        <v>0</v>
      </c>
      <c r="BH277" s="239">
        <f t="shared" si="1275"/>
        <v>0</v>
      </c>
      <c r="BI277" s="4"/>
      <c r="BJ277" s="4">
        <f t="shared" si="1243"/>
        <v>0</v>
      </c>
      <c r="BK277" s="236">
        <f t="shared" si="1276"/>
        <v>0</v>
      </c>
      <c r="BL277" s="239">
        <f t="shared" si="1277"/>
        <v>0</v>
      </c>
      <c r="BM277" s="4"/>
      <c r="BN277" s="4">
        <f t="shared" si="1244"/>
        <v>0</v>
      </c>
      <c r="BO277" s="236">
        <f t="shared" si="1278"/>
        <v>0</v>
      </c>
      <c r="BP277" s="239">
        <f t="shared" si="1279"/>
        <v>0</v>
      </c>
      <c r="BQ277" s="4"/>
      <c r="BR277" s="4">
        <f t="shared" si="1280"/>
        <v>0</v>
      </c>
      <c r="BS277" s="236">
        <f t="shared" si="1281"/>
        <v>0</v>
      </c>
      <c r="BT277" s="239">
        <f t="shared" si="1282"/>
        <v>0</v>
      </c>
      <c r="BU277" s="4"/>
      <c r="BV277" s="4">
        <f t="shared" si="1283"/>
        <v>0</v>
      </c>
      <c r="BW277" s="236">
        <f t="shared" si="1284"/>
        <v>0</v>
      </c>
      <c r="BX277" s="239">
        <f t="shared" si="1285"/>
        <v>0</v>
      </c>
      <c r="BY277" s="4"/>
      <c r="BZ277" s="4">
        <f t="shared" si="1286"/>
        <v>0</v>
      </c>
      <c r="CA277" s="236">
        <f t="shared" si="1287"/>
        <v>0</v>
      </c>
      <c r="CB277" s="239">
        <f t="shared" si="1288"/>
        <v>0</v>
      </c>
      <c r="CC277" s="4"/>
      <c r="CD277" s="4">
        <f t="shared" si="1289"/>
        <v>0</v>
      </c>
      <c r="CE277" s="236">
        <f t="shared" si="1245"/>
        <v>0</v>
      </c>
      <c r="CF277" s="239">
        <f t="shared" si="1290"/>
        <v>0</v>
      </c>
      <c r="CG277" s="4"/>
      <c r="CH277" s="4">
        <f t="shared" si="1291"/>
        <v>0</v>
      </c>
      <c r="CI277" s="236">
        <f t="shared" si="1292"/>
        <v>0</v>
      </c>
      <c r="CJ277" s="239">
        <f t="shared" si="1293"/>
        <v>0</v>
      </c>
      <c r="CK277" s="4"/>
      <c r="CL277" s="4">
        <f t="shared" si="1294"/>
        <v>0</v>
      </c>
      <c r="CM277" s="236">
        <f t="shared" si="1295"/>
        <v>0</v>
      </c>
      <c r="CN277" s="239">
        <f t="shared" si="1296"/>
        <v>0</v>
      </c>
      <c r="CO277" s="4"/>
      <c r="CP277" s="4">
        <f t="shared" si="1297"/>
        <v>0</v>
      </c>
      <c r="CQ277" s="236">
        <f t="shared" si="1298"/>
        <v>0</v>
      </c>
      <c r="CR277" s="239">
        <f t="shared" si="1299"/>
        <v>0</v>
      </c>
      <c r="CS277" s="4"/>
      <c r="CT277" s="4">
        <f t="shared" si="1300"/>
        <v>0</v>
      </c>
      <c r="CU277" s="236">
        <f t="shared" si="1301"/>
        <v>0</v>
      </c>
      <c r="CV277" s="239">
        <f t="shared" si="1302"/>
        <v>0</v>
      </c>
      <c r="CW277" s="4"/>
      <c r="CX277" s="4"/>
      <c r="CY277" s="4"/>
      <c r="CZ277" s="4"/>
      <c r="DA277" s="4">
        <f t="shared" si="1246"/>
        <v>0</v>
      </c>
      <c r="DB277" s="4">
        <f t="shared" si="1247"/>
        <v>0</v>
      </c>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row>
    <row r="278" spans="1:196" s="5" customFormat="1">
      <c r="A278" s="60" t="s">
        <v>163</v>
      </c>
      <c r="B278" s="60" t="s">
        <v>164</v>
      </c>
      <c r="C278" s="60" t="s">
        <v>9</v>
      </c>
      <c r="D278" s="60">
        <v>60</v>
      </c>
      <c r="E278" s="6"/>
      <c r="F278" s="67">
        <f t="shared" si="1303"/>
        <v>0</v>
      </c>
      <c r="G278" s="6">
        <v>1</v>
      </c>
      <c r="H278" s="67">
        <f t="shared" si="1414"/>
        <v>60</v>
      </c>
      <c r="I278" s="6"/>
      <c r="J278" s="67">
        <f t="shared" ref="J278" si="1445">SUM(I278*$D278)</f>
        <v>0</v>
      </c>
      <c r="K278" s="6"/>
      <c r="L278" s="67">
        <f t="shared" si="1416"/>
        <v>0</v>
      </c>
      <c r="M278" s="6"/>
      <c r="N278" s="67">
        <f t="shared" si="1417"/>
        <v>0</v>
      </c>
      <c r="O278" s="6"/>
      <c r="P278" s="67">
        <f t="shared" si="1418"/>
        <v>0</v>
      </c>
      <c r="Q278" s="6"/>
      <c r="R278" s="67">
        <f t="shared" si="1419"/>
        <v>0</v>
      </c>
      <c r="S278" s="6"/>
      <c r="T278" s="67">
        <f t="shared" si="1420"/>
        <v>0</v>
      </c>
      <c r="U278" s="6"/>
      <c r="V278" s="67">
        <f t="shared" si="1421"/>
        <v>0</v>
      </c>
      <c r="W278" s="6">
        <v>49.75</v>
      </c>
      <c r="X278" s="67">
        <f t="shared" si="1422"/>
        <v>2985</v>
      </c>
      <c r="Y278" s="6">
        <v>5.25</v>
      </c>
      <c r="Z278" s="67">
        <f t="shared" si="1423"/>
        <v>315</v>
      </c>
      <c r="AA278" s="6"/>
      <c r="AB278" s="67">
        <f t="shared" si="1424"/>
        <v>0</v>
      </c>
      <c r="AC278" s="62"/>
      <c r="AD278" s="67">
        <f t="shared" si="1425"/>
        <v>0</v>
      </c>
      <c r="AE278" s="62"/>
      <c r="AF278" s="67">
        <f t="shared" si="1426"/>
        <v>0</v>
      </c>
      <c r="AG278" s="62"/>
      <c r="AH278" s="67">
        <f t="shared" si="1427"/>
        <v>0</v>
      </c>
      <c r="AI278" s="62"/>
      <c r="AJ278" s="67">
        <f t="shared" si="1428"/>
        <v>0</v>
      </c>
      <c r="AK278" s="62"/>
      <c r="AL278" s="67">
        <f t="shared" si="1429"/>
        <v>0</v>
      </c>
      <c r="AM278" s="62"/>
      <c r="AN278" s="67">
        <f t="shared" si="1430"/>
        <v>0</v>
      </c>
      <c r="AO278" s="62"/>
      <c r="AP278" s="67">
        <f t="shared" si="1431"/>
        <v>0</v>
      </c>
      <c r="AQ278" s="62"/>
      <c r="AR278" s="67">
        <f t="shared" si="1432"/>
        <v>0</v>
      </c>
      <c r="AS278" s="62"/>
      <c r="AT278" s="67">
        <f t="shared" si="1433"/>
        <v>0</v>
      </c>
      <c r="AU278" s="62"/>
      <c r="AV278" s="67">
        <f t="shared" si="1434"/>
        <v>0</v>
      </c>
      <c r="AW278" s="62"/>
      <c r="AX278" s="67">
        <f t="shared" si="1435"/>
        <v>0</v>
      </c>
      <c r="AY278" s="62"/>
      <c r="AZ278" s="67">
        <f t="shared" si="1436"/>
        <v>0</v>
      </c>
      <c r="BA278" s="57"/>
      <c r="BB278" s="64">
        <f t="shared" si="1327"/>
        <v>56</v>
      </c>
      <c r="BC278" s="64">
        <f t="shared" si="1241"/>
        <v>3360</v>
      </c>
      <c r="BD278" s="4"/>
      <c r="BE278" s="4"/>
      <c r="BF278" s="4">
        <f t="shared" si="1242"/>
        <v>0</v>
      </c>
      <c r="BG278" s="236">
        <f t="shared" si="1274"/>
        <v>0</v>
      </c>
      <c r="BH278" s="239">
        <f t="shared" si="1275"/>
        <v>0</v>
      </c>
      <c r="BI278" s="4"/>
      <c r="BJ278" s="4">
        <f t="shared" si="1243"/>
        <v>0</v>
      </c>
      <c r="BK278" s="236">
        <f t="shared" si="1276"/>
        <v>1</v>
      </c>
      <c r="BL278" s="239">
        <f t="shared" si="1277"/>
        <v>60</v>
      </c>
      <c r="BM278" s="4"/>
      <c r="BN278" s="4">
        <f t="shared" si="1244"/>
        <v>0</v>
      </c>
      <c r="BO278" s="236">
        <f t="shared" si="1278"/>
        <v>0</v>
      </c>
      <c r="BP278" s="239">
        <f t="shared" si="1279"/>
        <v>0</v>
      </c>
      <c r="BQ278" s="4"/>
      <c r="BR278" s="4">
        <f t="shared" si="1280"/>
        <v>0</v>
      </c>
      <c r="BS278" s="236">
        <f t="shared" si="1281"/>
        <v>0</v>
      </c>
      <c r="BT278" s="239">
        <f t="shared" si="1282"/>
        <v>0</v>
      </c>
      <c r="BU278" s="4"/>
      <c r="BV278" s="4">
        <f t="shared" si="1283"/>
        <v>0</v>
      </c>
      <c r="BW278" s="236">
        <f t="shared" si="1284"/>
        <v>0</v>
      </c>
      <c r="BX278" s="239">
        <f t="shared" si="1285"/>
        <v>0</v>
      </c>
      <c r="BY278" s="4"/>
      <c r="BZ278" s="4">
        <f t="shared" si="1286"/>
        <v>0</v>
      </c>
      <c r="CA278" s="236">
        <f t="shared" si="1287"/>
        <v>0</v>
      </c>
      <c r="CB278" s="239">
        <f t="shared" si="1288"/>
        <v>0</v>
      </c>
      <c r="CC278" s="4"/>
      <c r="CD278" s="4">
        <f t="shared" si="1289"/>
        <v>0</v>
      </c>
      <c r="CE278" s="236">
        <f t="shared" si="1245"/>
        <v>0</v>
      </c>
      <c r="CF278" s="239">
        <f t="shared" si="1290"/>
        <v>0</v>
      </c>
      <c r="CG278" s="4"/>
      <c r="CH278" s="4">
        <f t="shared" si="1291"/>
        <v>0</v>
      </c>
      <c r="CI278" s="236">
        <f t="shared" si="1292"/>
        <v>0</v>
      </c>
      <c r="CJ278" s="239">
        <f t="shared" si="1293"/>
        <v>0</v>
      </c>
      <c r="CK278" s="4"/>
      <c r="CL278" s="4">
        <f t="shared" si="1294"/>
        <v>0</v>
      </c>
      <c r="CM278" s="236">
        <f t="shared" si="1295"/>
        <v>0</v>
      </c>
      <c r="CN278" s="239">
        <f t="shared" si="1296"/>
        <v>0</v>
      </c>
      <c r="CO278" s="4"/>
      <c r="CP278" s="4">
        <f t="shared" si="1297"/>
        <v>0</v>
      </c>
      <c r="CQ278" s="236">
        <f t="shared" si="1298"/>
        <v>49.75</v>
      </c>
      <c r="CR278" s="239">
        <f t="shared" si="1299"/>
        <v>2985</v>
      </c>
      <c r="CS278" s="4"/>
      <c r="CT278" s="4">
        <f t="shared" si="1300"/>
        <v>0</v>
      </c>
      <c r="CU278" s="236">
        <f t="shared" si="1301"/>
        <v>5.25</v>
      </c>
      <c r="CV278" s="239">
        <f t="shared" si="1302"/>
        <v>315</v>
      </c>
      <c r="CW278" s="4"/>
      <c r="CX278" s="4"/>
      <c r="CY278" s="4"/>
      <c r="CZ278" s="4"/>
      <c r="DA278" s="4">
        <f t="shared" si="1246"/>
        <v>0</v>
      </c>
      <c r="DB278" s="4">
        <f t="shared" si="1247"/>
        <v>0</v>
      </c>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row>
    <row r="279" spans="1:196" s="5" customFormat="1">
      <c r="A279" s="60" t="s">
        <v>207</v>
      </c>
      <c r="B279" s="60" t="s">
        <v>226</v>
      </c>
      <c r="C279" s="60" t="s">
        <v>9</v>
      </c>
      <c r="D279" s="60">
        <v>60</v>
      </c>
      <c r="E279" s="6"/>
      <c r="F279" s="67">
        <f t="shared" si="1303"/>
        <v>0</v>
      </c>
      <c r="G279" s="6"/>
      <c r="H279" s="67">
        <f t="shared" si="1414"/>
        <v>0</v>
      </c>
      <c r="I279" s="6"/>
      <c r="J279" s="67">
        <f t="shared" ref="J279" si="1446">SUM(I279*$D279)</f>
        <v>0</v>
      </c>
      <c r="K279" s="6"/>
      <c r="L279" s="67">
        <f t="shared" si="1416"/>
        <v>0</v>
      </c>
      <c r="M279" s="6"/>
      <c r="N279" s="67">
        <f t="shared" si="1417"/>
        <v>0</v>
      </c>
      <c r="O279" s="6"/>
      <c r="P279" s="67">
        <f t="shared" si="1418"/>
        <v>0</v>
      </c>
      <c r="Q279" s="6">
        <v>53.5</v>
      </c>
      <c r="R279" s="67">
        <f t="shared" si="1419"/>
        <v>3210</v>
      </c>
      <c r="S279" s="6"/>
      <c r="T279" s="67">
        <f t="shared" si="1420"/>
        <v>0</v>
      </c>
      <c r="U279" s="6"/>
      <c r="V279" s="67">
        <f t="shared" si="1421"/>
        <v>0</v>
      </c>
      <c r="W279" s="6"/>
      <c r="X279" s="67">
        <f t="shared" si="1422"/>
        <v>0</v>
      </c>
      <c r="Y279" s="6"/>
      <c r="Z279" s="67">
        <f t="shared" si="1423"/>
        <v>0</v>
      </c>
      <c r="AA279" s="6"/>
      <c r="AB279" s="67">
        <f t="shared" si="1424"/>
        <v>0</v>
      </c>
      <c r="AC279" s="62"/>
      <c r="AD279" s="67">
        <f t="shared" si="1425"/>
        <v>0</v>
      </c>
      <c r="AE279" s="62"/>
      <c r="AF279" s="67">
        <f t="shared" si="1426"/>
        <v>0</v>
      </c>
      <c r="AG279" s="62"/>
      <c r="AH279" s="67">
        <f t="shared" si="1427"/>
        <v>0</v>
      </c>
      <c r="AI279" s="62"/>
      <c r="AJ279" s="67">
        <f t="shared" si="1428"/>
        <v>0</v>
      </c>
      <c r="AK279" s="62"/>
      <c r="AL279" s="67">
        <f t="shared" si="1429"/>
        <v>0</v>
      </c>
      <c r="AM279" s="62"/>
      <c r="AN279" s="67">
        <f t="shared" si="1430"/>
        <v>0</v>
      </c>
      <c r="AO279" s="62"/>
      <c r="AP279" s="67">
        <f t="shared" si="1431"/>
        <v>0</v>
      </c>
      <c r="AQ279" s="62"/>
      <c r="AR279" s="67">
        <f t="shared" si="1432"/>
        <v>0</v>
      </c>
      <c r="AS279" s="62"/>
      <c r="AT279" s="67">
        <f t="shared" si="1433"/>
        <v>0</v>
      </c>
      <c r="AU279" s="62"/>
      <c r="AV279" s="67">
        <f t="shared" si="1434"/>
        <v>0</v>
      </c>
      <c r="AW279" s="62"/>
      <c r="AX279" s="67">
        <f t="shared" si="1435"/>
        <v>0</v>
      </c>
      <c r="AY279" s="62"/>
      <c r="AZ279" s="67">
        <f t="shared" si="1436"/>
        <v>0</v>
      </c>
      <c r="BA279" s="57"/>
      <c r="BB279" s="64">
        <f t="shared" si="1327"/>
        <v>53.5</v>
      </c>
      <c r="BC279" s="64">
        <f t="shared" si="1241"/>
        <v>3210</v>
      </c>
      <c r="BD279" s="4"/>
      <c r="BE279" s="4"/>
      <c r="BF279" s="4">
        <f t="shared" si="1242"/>
        <v>0</v>
      </c>
      <c r="BG279" s="236">
        <f t="shared" si="1274"/>
        <v>0</v>
      </c>
      <c r="BH279" s="239">
        <f t="shared" si="1275"/>
        <v>0</v>
      </c>
      <c r="BI279" s="4"/>
      <c r="BJ279" s="4">
        <f t="shared" si="1243"/>
        <v>0</v>
      </c>
      <c r="BK279" s="236">
        <f t="shared" si="1276"/>
        <v>0</v>
      </c>
      <c r="BL279" s="239">
        <f t="shared" si="1277"/>
        <v>0</v>
      </c>
      <c r="BM279" s="4"/>
      <c r="BN279" s="4">
        <f t="shared" si="1244"/>
        <v>0</v>
      </c>
      <c r="BO279" s="236">
        <f t="shared" si="1278"/>
        <v>0</v>
      </c>
      <c r="BP279" s="239">
        <f t="shared" si="1279"/>
        <v>0</v>
      </c>
      <c r="BQ279" s="4"/>
      <c r="BR279" s="4">
        <f t="shared" si="1280"/>
        <v>0</v>
      </c>
      <c r="BS279" s="236">
        <f t="shared" si="1281"/>
        <v>0</v>
      </c>
      <c r="BT279" s="239">
        <f t="shared" si="1282"/>
        <v>0</v>
      </c>
      <c r="BU279" s="4"/>
      <c r="BV279" s="4">
        <f t="shared" si="1283"/>
        <v>0</v>
      </c>
      <c r="BW279" s="236">
        <f t="shared" si="1284"/>
        <v>0</v>
      </c>
      <c r="BX279" s="239">
        <f t="shared" si="1285"/>
        <v>0</v>
      </c>
      <c r="BY279" s="4"/>
      <c r="BZ279" s="4">
        <f t="shared" si="1286"/>
        <v>0</v>
      </c>
      <c r="CA279" s="236">
        <f t="shared" si="1287"/>
        <v>0</v>
      </c>
      <c r="CB279" s="239">
        <f t="shared" si="1288"/>
        <v>0</v>
      </c>
      <c r="CC279" s="4"/>
      <c r="CD279" s="4">
        <f t="shared" si="1289"/>
        <v>0</v>
      </c>
      <c r="CE279" s="236">
        <f t="shared" si="1245"/>
        <v>53.5</v>
      </c>
      <c r="CF279" s="239">
        <f t="shared" si="1290"/>
        <v>3210</v>
      </c>
      <c r="CG279" s="4"/>
      <c r="CH279" s="4">
        <f t="shared" si="1291"/>
        <v>0</v>
      </c>
      <c r="CI279" s="236">
        <f t="shared" si="1292"/>
        <v>0</v>
      </c>
      <c r="CJ279" s="239">
        <f t="shared" si="1293"/>
        <v>0</v>
      </c>
      <c r="CK279" s="4"/>
      <c r="CL279" s="4">
        <f t="shared" si="1294"/>
        <v>0</v>
      </c>
      <c r="CM279" s="236">
        <f t="shared" si="1295"/>
        <v>0</v>
      </c>
      <c r="CN279" s="239">
        <f t="shared" si="1296"/>
        <v>0</v>
      </c>
      <c r="CO279" s="4"/>
      <c r="CP279" s="4">
        <f t="shared" si="1297"/>
        <v>0</v>
      </c>
      <c r="CQ279" s="236">
        <f t="shared" si="1298"/>
        <v>0</v>
      </c>
      <c r="CR279" s="239">
        <f t="shared" si="1299"/>
        <v>0</v>
      </c>
      <c r="CS279" s="4"/>
      <c r="CT279" s="4">
        <f t="shared" si="1300"/>
        <v>0</v>
      </c>
      <c r="CU279" s="236">
        <f t="shared" si="1301"/>
        <v>0</v>
      </c>
      <c r="CV279" s="239">
        <f t="shared" si="1302"/>
        <v>0</v>
      </c>
      <c r="CW279" s="4"/>
      <c r="CX279" s="4"/>
      <c r="CY279" s="4"/>
      <c r="CZ279" s="4"/>
      <c r="DA279" s="4">
        <f t="shared" si="1246"/>
        <v>0</v>
      </c>
      <c r="DB279" s="4">
        <f t="shared" si="1247"/>
        <v>0</v>
      </c>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row>
    <row r="280" spans="1:196" s="5" customFormat="1">
      <c r="A280" s="60"/>
      <c r="B280" s="60"/>
      <c r="C280" s="60" t="s">
        <v>9</v>
      </c>
      <c r="D280" s="60">
        <v>60</v>
      </c>
      <c r="E280" s="6"/>
      <c r="F280" s="67">
        <f t="shared" si="1303"/>
        <v>0</v>
      </c>
      <c r="G280" s="6"/>
      <c r="H280" s="67">
        <f t="shared" si="1414"/>
        <v>0</v>
      </c>
      <c r="I280" s="6"/>
      <c r="J280" s="67">
        <f t="shared" ref="J280" si="1447">SUM(I280*$D280)</f>
        <v>0</v>
      </c>
      <c r="K280" s="6"/>
      <c r="L280" s="67">
        <f t="shared" si="1416"/>
        <v>0</v>
      </c>
      <c r="M280" s="6"/>
      <c r="N280" s="67">
        <f t="shared" si="1417"/>
        <v>0</v>
      </c>
      <c r="O280" s="6"/>
      <c r="P280" s="67">
        <f t="shared" si="1418"/>
        <v>0</v>
      </c>
      <c r="Q280" s="6"/>
      <c r="R280" s="67">
        <f t="shared" si="1419"/>
        <v>0</v>
      </c>
      <c r="S280" s="6"/>
      <c r="T280" s="67">
        <f t="shared" si="1420"/>
        <v>0</v>
      </c>
      <c r="U280" s="6"/>
      <c r="V280" s="67">
        <f t="shared" si="1421"/>
        <v>0</v>
      </c>
      <c r="W280" s="6"/>
      <c r="X280" s="67">
        <f t="shared" si="1422"/>
        <v>0</v>
      </c>
      <c r="Y280" s="6"/>
      <c r="Z280" s="67">
        <f t="shared" si="1423"/>
        <v>0</v>
      </c>
      <c r="AA280" s="6"/>
      <c r="AB280" s="67">
        <f t="shared" si="1424"/>
        <v>0</v>
      </c>
      <c r="AC280" s="62"/>
      <c r="AD280" s="67">
        <f t="shared" si="1425"/>
        <v>0</v>
      </c>
      <c r="AE280" s="62"/>
      <c r="AF280" s="67">
        <f t="shared" si="1426"/>
        <v>0</v>
      </c>
      <c r="AG280" s="62"/>
      <c r="AH280" s="67">
        <f t="shared" si="1427"/>
        <v>0</v>
      </c>
      <c r="AI280" s="62"/>
      <c r="AJ280" s="67">
        <f t="shared" si="1428"/>
        <v>0</v>
      </c>
      <c r="AK280" s="62"/>
      <c r="AL280" s="67">
        <f t="shared" si="1429"/>
        <v>0</v>
      </c>
      <c r="AM280" s="62"/>
      <c r="AN280" s="67">
        <f t="shared" si="1430"/>
        <v>0</v>
      </c>
      <c r="AO280" s="62"/>
      <c r="AP280" s="67">
        <f t="shared" si="1431"/>
        <v>0</v>
      </c>
      <c r="AQ280" s="62"/>
      <c r="AR280" s="67">
        <f t="shared" si="1432"/>
        <v>0</v>
      </c>
      <c r="AS280" s="62"/>
      <c r="AT280" s="67">
        <f t="shared" si="1433"/>
        <v>0</v>
      </c>
      <c r="AU280" s="62"/>
      <c r="AV280" s="67">
        <f t="shared" si="1434"/>
        <v>0</v>
      </c>
      <c r="AW280" s="62"/>
      <c r="AX280" s="67">
        <f t="shared" si="1435"/>
        <v>0</v>
      </c>
      <c r="AY280" s="62"/>
      <c r="AZ280" s="67">
        <f t="shared" si="1436"/>
        <v>0</v>
      </c>
      <c r="BA280" s="57"/>
      <c r="BB280" s="64">
        <f t="shared" si="1327"/>
        <v>0</v>
      </c>
      <c r="BC280" s="64">
        <f t="shared" si="1241"/>
        <v>0</v>
      </c>
      <c r="BD280" s="4"/>
      <c r="BE280" s="4"/>
      <c r="BF280" s="4">
        <f t="shared" si="1242"/>
        <v>0</v>
      </c>
      <c r="BG280" s="236">
        <f t="shared" si="1274"/>
        <v>0</v>
      </c>
      <c r="BH280" s="239">
        <f t="shared" si="1275"/>
        <v>0</v>
      </c>
      <c r="BI280" s="4"/>
      <c r="BJ280" s="4">
        <f t="shared" si="1243"/>
        <v>0</v>
      </c>
      <c r="BK280" s="236">
        <f t="shared" si="1276"/>
        <v>0</v>
      </c>
      <c r="BL280" s="239">
        <f t="shared" si="1277"/>
        <v>0</v>
      </c>
      <c r="BM280" s="4"/>
      <c r="BN280" s="4">
        <f t="shared" si="1244"/>
        <v>0</v>
      </c>
      <c r="BO280" s="236">
        <f t="shared" si="1278"/>
        <v>0</v>
      </c>
      <c r="BP280" s="239">
        <f t="shared" si="1279"/>
        <v>0</v>
      </c>
      <c r="BQ280" s="4"/>
      <c r="BR280" s="4">
        <f t="shared" si="1280"/>
        <v>0</v>
      </c>
      <c r="BS280" s="236">
        <f t="shared" si="1281"/>
        <v>0</v>
      </c>
      <c r="BT280" s="239">
        <f t="shared" si="1282"/>
        <v>0</v>
      </c>
      <c r="BU280" s="4"/>
      <c r="BV280" s="4">
        <f t="shared" si="1283"/>
        <v>0</v>
      </c>
      <c r="BW280" s="236">
        <f t="shared" si="1284"/>
        <v>0</v>
      </c>
      <c r="BX280" s="239">
        <f t="shared" si="1285"/>
        <v>0</v>
      </c>
      <c r="BY280" s="4"/>
      <c r="BZ280" s="4">
        <f t="shared" si="1286"/>
        <v>0</v>
      </c>
      <c r="CA280" s="236">
        <f t="shared" si="1287"/>
        <v>0</v>
      </c>
      <c r="CB280" s="239">
        <f t="shared" si="1288"/>
        <v>0</v>
      </c>
      <c r="CC280" s="4"/>
      <c r="CD280" s="4">
        <f t="shared" si="1289"/>
        <v>0</v>
      </c>
      <c r="CE280" s="236">
        <f t="shared" si="1245"/>
        <v>0</v>
      </c>
      <c r="CF280" s="239">
        <f t="shared" si="1290"/>
        <v>0</v>
      </c>
      <c r="CG280" s="4"/>
      <c r="CH280" s="4">
        <f t="shared" si="1291"/>
        <v>0</v>
      </c>
      <c r="CI280" s="236">
        <f t="shared" si="1292"/>
        <v>0</v>
      </c>
      <c r="CJ280" s="239">
        <f t="shared" si="1293"/>
        <v>0</v>
      </c>
      <c r="CK280" s="4"/>
      <c r="CL280" s="4">
        <f t="shared" si="1294"/>
        <v>0</v>
      </c>
      <c r="CM280" s="236">
        <f t="shared" si="1295"/>
        <v>0</v>
      </c>
      <c r="CN280" s="239">
        <f t="shared" si="1296"/>
        <v>0</v>
      </c>
      <c r="CO280" s="4"/>
      <c r="CP280" s="4">
        <f t="shared" si="1297"/>
        <v>0</v>
      </c>
      <c r="CQ280" s="236">
        <f t="shared" si="1298"/>
        <v>0</v>
      </c>
      <c r="CR280" s="239">
        <f t="shared" si="1299"/>
        <v>0</v>
      </c>
      <c r="CS280" s="4"/>
      <c r="CT280" s="4">
        <f t="shared" si="1300"/>
        <v>0</v>
      </c>
      <c r="CU280" s="236">
        <f t="shared" si="1301"/>
        <v>0</v>
      </c>
      <c r="CV280" s="239">
        <f t="shared" si="1302"/>
        <v>0</v>
      </c>
      <c r="CW280" s="4"/>
      <c r="CX280" s="4"/>
      <c r="CY280" s="4"/>
      <c r="CZ280" s="4"/>
      <c r="DA280" s="4">
        <f t="shared" si="1246"/>
        <v>0</v>
      </c>
      <c r="DB280" s="4">
        <f t="shared" si="1247"/>
        <v>0</v>
      </c>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row>
    <row r="281" spans="1:196" s="5" customFormat="1">
      <c r="A281" s="60" t="s">
        <v>212</v>
      </c>
      <c r="B281" s="60" t="s">
        <v>213</v>
      </c>
      <c r="C281" s="60" t="s">
        <v>10</v>
      </c>
      <c r="D281" s="60">
        <v>35</v>
      </c>
      <c r="E281" s="6"/>
      <c r="F281" s="67">
        <f t="shared" si="1303"/>
        <v>0</v>
      </c>
      <c r="G281" s="6"/>
      <c r="H281" s="67">
        <f t="shared" si="1414"/>
        <v>0</v>
      </c>
      <c r="I281" s="6"/>
      <c r="J281" s="67">
        <f t="shared" ref="J281" si="1448">SUM(I281*$D281)</f>
        <v>0</v>
      </c>
      <c r="K281" s="6"/>
      <c r="L281" s="67">
        <f t="shared" si="1416"/>
        <v>0</v>
      </c>
      <c r="M281" s="6"/>
      <c r="N281" s="67">
        <f t="shared" si="1417"/>
        <v>0</v>
      </c>
      <c r="O281" s="6">
        <v>58</v>
      </c>
      <c r="P281" s="67">
        <f t="shared" si="1418"/>
        <v>2030</v>
      </c>
      <c r="Q281" s="6">
        <v>3.5</v>
      </c>
      <c r="R281" s="67">
        <f t="shared" si="1419"/>
        <v>122.5</v>
      </c>
      <c r="S281" s="6">
        <v>57.75</v>
      </c>
      <c r="T281" s="67">
        <f t="shared" si="1420"/>
        <v>2021.25</v>
      </c>
      <c r="U281" s="6">
        <v>34.75</v>
      </c>
      <c r="V281" s="67">
        <f t="shared" si="1421"/>
        <v>1216.25</v>
      </c>
      <c r="W281" s="6">
        <v>1.5</v>
      </c>
      <c r="X281" s="67">
        <f t="shared" si="1422"/>
        <v>52.5</v>
      </c>
      <c r="Y281" s="6">
        <v>1</v>
      </c>
      <c r="Z281" s="67">
        <f t="shared" si="1423"/>
        <v>35</v>
      </c>
      <c r="AA281" s="6"/>
      <c r="AB281" s="67">
        <f t="shared" si="1424"/>
        <v>0</v>
      </c>
      <c r="AC281" s="62"/>
      <c r="AD281" s="67">
        <f t="shared" si="1425"/>
        <v>0</v>
      </c>
      <c r="AE281" s="62"/>
      <c r="AF281" s="67">
        <f t="shared" si="1426"/>
        <v>0</v>
      </c>
      <c r="AG281" s="62"/>
      <c r="AH281" s="67">
        <f t="shared" si="1427"/>
        <v>0</v>
      </c>
      <c r="AI281" s="62"/>
      <c r="AJ281" s="67">
        <f t="shared" si="1428"/>
        <v>0</v>
      </c>
      <c r="AK281" s="62"/>
      <c r="AL281" s="67">
        <f t="shared" si="1429"/>
        <v>0</v>
      </c>
      <c r="AM281" s="62"/>
      <c r="AN281" s="67">
        <f t="shared" si="1430"/>
        <v>0</v>
      </c>
      <c r="AO281" s="62"/>
      <c r="AP281" s="67">
        <f t="shared" si="1431"/>
        <v>0</v>
      </c>
      <c r="AQ281" s="62"/>
      <c r="AR281" s="67">
        <f t="shared" si="1432"/>
        <v>0</v>
      </c>
      <c r="AS281" s="62"/>
      <c r="AT281" s="67">
        <f t="shared" si="1433"/>
        <v>0</v>
      </c>
      <c r="AU281" s="62"/>
      <c r="AV281" s="67">
        <f t="shared" si="1434"/>
        <v>0</v>
      </c>
      <c r="AW281" s="62"/>
      <c r="AX281" s="67">
        <f t="shared" si="1435"/>
        <v>0</v>
      </c>
      <c r="AY281" s="62"/>
      <c r="AZ281" s="67">
        <f t="shared" si="1436"/>
        <v>0</v>
      </c>
      <c r="BA281" s="57"/>
      <c r="BB281" s="64">
        <f t="shared" si="1327"/>
        <v>156.5</v>
      </c>
      <c r="BC281" s="64">
        <f t="shared" si="1241"/>
        <v>5477.5</v>
      </c>
      <c r="BD281" s="4"/>
      <c r="BE281" s="4"/>
      <c r="BF281" s="4">
        <f t="shared" si="1242"/>
        <v>0</v>
      </c>
      <c r="BG281" s="236">
        <f t="shared" si="1274"/>
        <v>0</v>
      </c>
      <c r="BH281" s="239">
        <f t="shared" si="1275"/>
        <v>0</v>
      </c>
      <c r="BI281" s="4"/>
      <c r="BJ281" s="4">
        <f t="shared" si="1243"/>
        <v>0</v>
      </c>
      <c r="BK281" s="236">
        <f t="shared" si="1276"/>
        <v>0</v>
      </c>
      <c r="BL281" s="239">
        <f t="shared" si="1277"/>
        <v>0</v>
      </c>
      <c r="BM281" s="4"/>
      <c r="BN281" s="4">
        <f t="shared" si="1244"/>
        <v>0</v>
      </c>
      <c r="BO281" s="236">
        <f t="shared" si="1278"/>
        <v>0</v>
      </c>
      <c r="BP281" s="239">
        <f t="shared" si="1279"/>
        <v>0</v>
      </c>
      <c r="BQ281" s="4"/>
      <c r="BR281" s="4">
        <f t="shared" si="1280"/>
        <v>0</v>
      </c>
      <c r="BS281" s="236">
        <f t="shared" si="1281"/>
        <v>0</v>
      </c>
      <c r="BT281" s="239">
        <f t="shared" si="1282"/>
        <v>0</v>
      </c>
      <c r="BU281" s="4"/>
      <c r="BV281" s="4">
        <f t="shared" si="1283"/>
        <v>0</v>
      </c>
      <c r="BW281" s="236">
        <f t="shared" si="1284"/>
        <v>0</v>
      </c>
      <c r="BX281" s="239">
        <f t="shared" si="1285"/>
        <v>0</v>
      </c>
      <c r="BY281" s="4"/>
      <c r="BZ281" s="4">
        <f t="shared" si="1286"/>
        <v>0</v>
      </c>
      <c r="CA281" s="236">
        <f t="shared" si="1287"/>
        <v>58</v>
      </c>
      <c r="CB281" s="239">
        <f t="shared" si="1288"/>
        <v>2030</v>
      </c>
      <c r="CC281" s="4"/>
      <c r="CD281" s="4">
        <f t="shared" si="1289"/>
        <v>0</v>
      </c>
      <c r="CE281" s="236">
        <f t="shared" si="1245"/>
        <v>3.5</v>
      </c>
      <c r="CF281" s="239">
        <f t="shared" si="1290"/>
        <v>122.5</v>
      </c>
      <c r="CG281" s="4"/>
      <c r="CH281" s="4">
        <f t="shared" si="1291"/>
        <v>0</v>
      </c>
      <c r="CI281" s="236">
        <f t="shared" si="1292"/>
        <v>57.75</v>
      </c>
      <c r="CJ281" s="239">
        <f t="shared" si="1293"/>
        <v>2021.25</v>
      </c>
      <c r="CK281" s="4"/>
      <c r="CL281" s="4">
        <f t="shared" si="1294"/>
        <v>0</v>
      </c>
      <c r="CM281" s="236">
        <f t="shared" si="1295"/>
        <v>34.75</v>
      </c>
      <c r="CN281" s="239">
        <f t="shared" si="1296"/>
        <v>1216.25</v>
      </c>
      <c r="CO281" s="4"/>
      <c r="CP281" s="4">
        <f t="shared" si="1297"/>
        <v>0</v>
      </c>
      <c r="CQ281" s="236">
        <f t="shared" si="1298"/>
        <v>1.5</v>
      </c>
      <c r="CR281" s="239">
        <f t="shared" si="1299"/>
        <v>52.5</v>
      </c>
      <c r="CS281" s="4"/>
      <c r="CT281" s="4">
        <f t="shared" si="1300"/>
        <v>0</v>
      </c>
      <c r="CU281" s="236">
        <f t="shared" si="1301"/>
        <v>1</v>
      </c>
      <c r="CV281" s="239">
        <f t="shared" si="1302"/>
        <v>35</v>
      </c>
      <c r="CW281" s="4"/>
      <c r="CX281" s="4"/>
      <c r="CY281" s="4"/>
      <c r="CZ281" s="4"/>
      <c r="DA281" s="4">
        <f t="shared" si="1246"/>
        <v>0</v>
      </c>
      <c r="DB281" s="4">
        <f t="shared" si="1247"/>
        <v>0</v>
      </c>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row>
    <row r="282" spans="1:196" s="5" customFormat="1">
      <c r="A282" s="60" t="s">
        <v>229</v>
      </c>
      <c r="B282" s="60" t="s">
        <v>215</v>
      </c>
      <c r="C282" s="60" t="s">
        <v>10</v>
      </c>
      <c r="D282" s="60">
        <v>35</v>
      </c>
      <c r="E282" s="6"/>
      <c r="F282" s="67">
        <f t="shared" si="1303"/>
        <v>0</v>
      </c>
      <c r="G282" s="6"/>
      <c r="H282" s="67">
        <f t="shared" si="1414"/>
        <v>0</v>
      </c>
      <c r="I282" s="6"/>
      <c r="J282" s="67">
        <f t="shared" ref="J282" si="1449">SUM(I282*$D282)</f>
        <v>0</v>
      </c>
      <c r="K282" s="6"/>
      <c r="L282" s="67">
        <f t="shared" si="1416"/>
        <v>0</v>
      </c>
      <c r="M282" s="6"/>
      <c r="N282" s="67">
        <f t="shared" si="1417"/>
        <v>0</v>
      </c>
      <c r="O282" s="6"/>
      <c r="P282" s="67">
        <f t="shared" si="1418"/>
        <v>0</v>
      </c>
      <c r="Q282" s="6"/>
      <c r="R282" s="67">
        <f t="shared" si="1419"/>
        <v>0</v>
      </c>
      <c r="S282" s="6">
        <v>45.5</v>
      </c>
      <c r="T282" s="67">
        <f t="shared" si="1420"/>
        <v>1592.5</v>
      </c>
      <c r="U282" s="6">
        <v>49.75</v>
      </c>
      <c r="V282" s="67">
        <f t="shared" si="1421"/>
        <v>1741.25</v>
      </c>
      <c r="W282" s="6">
        <v>36.25</v>
      </c>
      <c r="X282" s="67">
        <f t="shared" si="1422"/>
        <v>1268.75</v>
      </c>
      <c r="Y282" s="6"/>
      <c r="Z282" s="67">
        <f t="shared" si="1423"/>
        <v>0</v>
      </c>
      <c r="AA282" s="6"/>
      <c r="AB282" s="67">
        <f t="shared" si="1424"/>
        <v>0</v>
      </c>
      <c r="AC282" s="62"/>
      <c r="AD282" s="67">
        <f t="shared" si="1425"/>
        <v>0</v>
      </c>
      <c r="AE282" s="62"/>
      <c r="AF282" s="67">
        <f t="shared" si="1426"/>
        <v>0</v>
      </c>
      <c r="AG282" s="62"/>
      <c r="AH282" s="67">
        <f t="shared" si="1427"/>
        <v>0</v>
      </c>
      <c r="AI282" s="62"/>
      <c r="AJ282" s="67">
        <f t="shared" si="1428"/>
        <v>0</v>
      </c>
      <c r="AK282" s="62"/>
      <c r="AL282" s="67">
        <f t="shared" si="1429"/>
        <v>0</v>
      </c>
      <c r="AM282" s="62"/>
      <c r="AN282" s="67">
        <f t="shared" si="1430"/>
        <v>0</v>
      </c>
      <c r="AO282" s="62"/>
      <c r="AP282" s="67">
        <f t="shared" si="1431"/>
        <v>0</v>
      </c>
      <c r="AQ282" s="62"/>
      <c r="AR282" s="67">
        <f t="shared" si="1432"/>
        <v>0</v>
      </c>
      <c r="AS282" s="62"/>
      <c r="AT282" s="67">
        <f t="shared" si="1433"/>
        <v>0</v>
      </c>
      <c r="AU282" s="62"/>
      <c r="AV282" s="67">
        <f t="shared" si="1434"/>
        <v>0</v>
      </c>
      <c r="AW282" s="62"/>
      <c r="AX282" s="67">
        <f t="shared" si="1435"/>
        <v>0</v>
      </c>
      <c r="AY282" s="62"/>
      <c r="AZ282" s="67">
        <f t="shared" si="1436"/>
        <v>0</v>
      </c>
      <c r="BA282" s="57"/>
      <c r="BB282" s="64">
        <f t="shared" si="1327"/>
        <v>131.5</v>
      </c>
      <c r="BC282" s="64">
        <f t="shared" si="1241"/>
        <v>4602.5</v>
      </c>
      <c r="BD282" s="4"/>
      <c r="BE282" s="4"/>
      <c r="BF282" s="4">
        <f t="shared" si="1242"/>
        <v>0</v>
      </c>
      <c r="BG282" s="236">
        <f t="shared" si="1274"/>
        <v>0</v>
      </c>
      <c r="BH282" s="239">
        <f t="shared" si="1275"/>
        <v>0</v>
      </c>
      <c r="BI282" s="4"/>
      <c r="BJ282" s="4">
        <f t="shared" si="1243"/>
        <v>0</v>
      </c>
      <c r="BK282" s="236">
        <f t="shared" si="1276"/>
        <v>0</v>
      </c>
      <c r="BL282" s="239">
        <f t="shared" si="1277"/>
        <v>0</v>
      </c>
      <c r="BM282" s="4"/>
      <c r="BN282" s="4">
        <f t="shared" si="1244"/>
        <v>0</v>
      </c>
      <c r="BO282" s="236">
        <f t="shared" si="1278"/>
        <v>0</v>
      </c>
      <c r="BP282" s="239">
        <f t="shared" si="1279"/>
        <v>0</v>
      </c>
      <c r="BQ282" s="4"/>
      <c r="BR282" s="4">
        <f t="shared" si="1280"/>
        <v>0</v>
      </c>
      <c r="BS282" s="236">
        <f t="shared" si="1281"/>
        <v>0</v>
      </c>
      <c r="BT282" s="239">
        <f t="shared" si="1282"/>
        <v>0</v>
      </c>
      <c r="BU282" s="4"/>
      <c r="BV282" s="4">
        <f t="shared" si="1283"/>
        <v>0</v>
      </c>
      <c r="BW282" s="236">
        <f t="shared" si="1284"/>
        <v>0</v>
      </c>
      <c r="BX282" s="239">
        <f t="shared" si="1285"/>
        <v>0</v>
      </c>
      <c r="BY282" s="4"/>
      <c r="BZ282" s="4">
        <f t="shared" si="1286"/>
        <v>0</v>
      </c>
      <c r="CA282" s="236">
        <f t="shared" si="1287"/>
        <v>0</v>
      </c>
      <c r="CB282" s="239">
        <f t="shared" si="1288"/>
        <v>0</v>
      </c>
      <c r="CC282" s="4"/>
      <c r="CD282" s="4">
        <f t="shared" si="1289"/>
        <v>0</v>
      </c>
      <c r="CE282" s="236">
        <f t="shared" si="1245"/>
        <v>0</v>
      </c>
      <c r="CF282" s="239">
        <f t="shared" si="1290"/>
        <v>0</v>
      </c>
      <c r="CG282" s="4"/>
      <c r="CH282" s="4">
        <f t="shared" si="1291"/>
        <v>0</v>
      </c>
      <c r="CI282" s="236">
        <f t="shared" si="1292"/>
        <v>45.5</v>
      </c>
      <c r="CJ282" s="239">
        <f t="shared" si="1293"/>
        <v>1592.5</v>
      </c>
      <c r="CK282" s="4"/>
      <c r="CL282" s="4">
        <f t="shared" si="1294"/>
        <v>0</v>
      </c>
      <c r="CM282" s="236">
        <f t="shared" si="1295"/>
        <v>49.75</v>
      </c>
      <c r="CN282" s="239">
        <f t="shared" si="1296"/>
        <v>1741.25</v>
      </c>
      <c r="CO282" s="4"/>
      <c r="CP282" s="4">
        <f t="shared" si="1297"/>
        <v>0</v>
      </c>
      <c r="CQ282" s="236">
        <f t="shared" si="1298"/>
        <v>36.25</v>
      </c>
      <c r="CR282" s="239">
        <f t="shared" si="1299"/>
        <v>1268.75</v>
      </c>
      <c r="CS282" s="4"/>
      <c r="CT282" s="4">
        <f t="shared" si="1300"/>
        <v>0</v>
      </c>
      <c r="CU282" s="236">
        <f t="shared" si="1301"/>
        <v>0</v>
      </c>
      <c r="CV282" s="239">
        <f t="shared" si="1302"/>
        <v>0</v>
      </c>
      <c r="CW282" s="4"/>
      <c r="CX282" s="4"/>
      <c r="CY282" s="4"/>
      <c r="CZ282" s="4"/>
      <c r="DA282" s="4">
        <f t="shared" si="1246"/>
        <v>0</v>
      </c>
      <c r="DB282" s="4">
        <f t="shared" si="1247"/>
        <v>0</v>
      </c>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row>
    <row r="283" spans="1:196" s="5" customFormat="1">
      <c r="A283" s="60" t="s">
        <v>227</v>
      </c>
      <c r="B283" s="60" t="s">
        <v>211</v>
      </c>
      <c r="C283" s="60" t="s">
        <v>10</v>
      </c>
      <c r="D283" s="60">
        <v>35</v>
      </c>
      <c r="E283" s="6"/>
      <c r="F283" s="67">
        <f t="shared" si="1303"/>
        <v>0</v>
      </c>
      <c r="G283" s="6"/>
      <c r="H283" s="67">
        <f t="shared" si="1414"/>
        <v>0</v>
      </c>
      <c r="I283" s="6"/>
      <c r="J283" s="67">
        <f t="shared" ref="J283" si="1450">SUM(I283*$D283)</f>
        <v>0</v>
      </c>
      <c r="K283" s="6"/>
      <c r="L283" s="67">
        <f t="shared" si="1416"/>
        <v>0</v>
      </c>
      <c r="M283" s="6"/>
      <c r="N283" s="67">
        <f t="shared" si="1417"/>
        <v>0</v>
      </c>
      <c r="O283" s="6"/>
      <c r="P283" s="67">
        <f t="shared" si="1418"/>
        <v>0</v>
      </c>
      <c r="Q283" s="6"/>
      <c r="R283" s="67">
        <f t="shared" si="1419"/>
        <v>0</v>
      </c>
      <c r="S283" s="6"/>
      <c r="T283" s="67">
        <f t="shared" si="1420"/>
        <v>0</v>
      </c>
      <c r="U283" s="6"/>
      <c r="V283" s="67">
        <f t="shared" si="1421"/>
        <v>0</v>
      </c>
      <c r="W283" s="6">
        <v>83.25</v>
      </c>
      <c r="X283" s="67">
        <f t="shared" si="1422"/>
        <v>2913.75</v>
      </c>
      <c r="Y283" s="6">
        <v>29.75</v>
      </c>
      <c r="Z283" s="67">
        <f t="shared" si="1423"/>
        <v>1041.25</v>
      </c>
      <c r="AA283" s="6"/>
      <c r="AB283" s="67">
        <f t="shared" si="1424"/>
        <v>0</v>
      </c>
      <c r="AC283" s="62"/>
      <c r="AD283" s="67">
        <f t="shared" si="1425"/>
        <v>0</v>
      </c>
      <c r="AE283" s="62"/>
      <c r="AF283" s="67">
        <f t="shared" si="1426"/>
        <v>0</v>
      </c>
      <c r="AG283" s="62"/>
      <c r="AH283" s="67">
        <f t="shared" si="1427"/>
        <v>0</v>
      </c>
      <c r="AI283" s="62"/>
      <c r="AJ283" s="67">
        <f t="shared" si="1428"/>
        <v>0</v>
      </c>
      <c r="AK283" s="62"/>
      <c r="AL283" s="67">
        <f t="shared" si="1429"/>
        <v>0</v>
      </c>
      <c r="AM283" s="62"/>
      <c r="AN283" s="67">
        <f t="shared" si="1430"/>
        <v>0</v>
      </c>
      <c r="AO283" s="62"/>
      <c r="AP283" s="67">
        <f t="shared" si="1431"/>
        <v>0</v>
      </c>
      <c r="AQ283" s="62"/>
      <c r="AR283" s="67">
        <f t="shared" si="1432"/>
        <v>0</v>
      </c>
      <c r="AS283" s="62"/>
      <c r="AT283" s="67">
        <f t="shared" si="1433"/>
        <v>0</v>
      </c>
      <c r="AU283" s="62"/>
      <c r="AV283" s="67">
        <f t="shared" si="1434"/>
        <v>0</v>
      </c>
      <c r="AW283" s="62"/>
      <c r="AX283" s="67">
        <f t="shared" si="1435"/>
        <v>0</v>
      </c>
      <c r="AY283" s="62"/>
      <c r="AZ283" s="67">
        <f t="shared" si="1436"/>
        <v>0</v>
      </c>
      <c r="BA283" s="57"/>
      <c r="BB283" s="64">
        <f t="shared" si="1327"/>
        <v>113</v>
      </c>
      <c r="BC283" s="64">
        <f t="shared" si="1241"/>
        <v>3955</v>
      </c>
      <c r="BD283" s="4"/>
      <c r="BE283" s="4"/>
      <c r="BF283" s="4">
        <f t="shared" si="1242"/>
        <v>0</v>
      </c>
      <c r="BG283" s="236">
        <f t="shared" si="1274"/>
        <v>0</v>
      </c>
      <c r="BH283" s="239">
        <f t="shared" si="1275"/>
        <v>0</v>
      </c>
      <c r="BI283" s="4"/>
      <c r="BJ283" s="4">
        <f t="shared" si="1243"/>
        <v>0</v>
      </c>
      <c r="BK283" s="236">
        <f t="shared" si="1276"/>
        <v>0</v>
      </c>
      <c r="BL283" s="239">
        <f t="shared" si="1277"/>
        <v>0</v>
      </c>
      <c r="BM283" s="4"/>
      <c r="BN283" s="4">
        <f t="shared" si="1244"/>
        <v>0</v>
      </c>
      <c r="BO283" s="236">
        <f t="shared" si="1278"/>
        <v>0</v>
      </c>
      <c r="BP283" s="239">
        <f t="shared" si="1279"/>
        <v>0</v>
      </c>
      <c r="BQ283" s="4"/>
      <c r="BR283" s="4">
        <f t="shared" si="1280"/>
        <v>0</v>
      </c>
      <c r="BS283" s="236">
        <f t="shared" si="1281"/>
        <v>0</v>
      </c>
      <c r="BT283" s="239">
        <f t="shared" si="1282"/>
        <v>0</v>
      </c>
      <c r="BU283" s="4"/>
      <c r="BV283" s="4">
        <f t="shared" si="1283"/>
        <v>0</v>
      </c>
      <c r="BW283" s="236">
        <f t="shared" si="1284"/>
        <v>0</v>
      </c>
      <c r="BX283" s="239">
        <f t="shared" si="1285"/>
        <v>0</v>
      </c>
      <c r="BY283" s="4"/>
      <c r="BZ283" s="4">
        <f t="shared" si="1286"/>
        <v>0</v>
      </c>
      <c r="CA283" s="236">
        <f t="shared" si="1287"/>
        <v>0</v>
      </c>
      <c r="CB283" s="239">
        <f t="shared" si="1288"/>
        <v>0</v>
      </c>
      <c r="CC283" s="4"/>
      <c r="CD283" s="4">
        <f t="shared" si="1289"/>
        <v>0</v>
      </c>
      <c r="CE283" s="236">
        <f t="shared" si="1245"/>
        <v>0</v>
      </c>
      <c r="CF283" s="239">
        <f t="shared" si="1290"/>
        <v>0</v>
      </c>
      <c r="CG283" s="4"/>
      <c r="CH283" s="4">
        <f t="shared" si="1291"/>
        <v>0</v>
      </c>
      <c r="CI283" s="236">
        <f t="shared" si="1292"/>
        <v>0</v>
      </c>
      <c r="CJ283" s="239">
        <f t="shared" si="1293"/>
        <v>0</v>
      </c>
      <c r="CK283" s="4"/>
      <c r="CL283" s="4">
        <f t="shared" si="1294"/>
        <v>0</v>
      </c>
      <c r="CM283" s="236">
        <f t="shared" si="1295"/>
        <v>0</v>
      </c>
      <c r="CN283" s="239">
        <f t="shared" si="1296"/>
        <v>0</v>
      </c>
      <c r="CO283" s="4"/>
      <c r="CP283" s="4">
        <f t="shared" si="1297"/>
        <v>0</v>
      </c>
      <c r="CQ283" s="236">
        <f t="shared" si="1298"/>
        <v>83.25</v>
      </c>
      <c r="CR283" s="239">
        <f t="shared" si="1299"/>
        <v>2913.75</v>
      </c>
      <c r="CS283" s="4"/>
      <c r="CT283" s="4">
        <f t="shared" si="1300"/>
        <v>0</v>
      </c>
      <c r="CU283" s="236">
        <f t="shared" si="1301"/>
        <v>29.75</v>
      </c>
      <c r="CV283" s="239">
        <f t="shared" si="1302"/>
        <v>1041.25</v>
      </c>
      <c r="CW283" s="4"/>
      <c r="CX283" s="4"/>
      <c r="CY283" s="4"/>
      <c r="CZ283" s="4"/>
      <c r="DA283" s="4">
        <f t="shared" si="1246"/>
        <v>0</v>
      </c>
      <c r="DB283" s="4">
        <f t="shared" si="1247"/>
        <v>0</v>
      </c>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row>
    <row r="284" spans="1:196" s="5" customFormat="1">
      <c r="A284" s="60"/>
      <c r="B284" s="60"/>
      <c r="C284" s="60" t="s">
        <v>10</v>
      </c>
      <c r="D284" s="60">
        <v>35</v>
      </c>
      <c r="E284" s="6"/>
      <c r="F284" s="67">
        <f t="shared" si="1303"/>
        <v>0</v>
      </c>
      <c r="G284" s="6"/>
      <c r="H284" s="67">
        <f t="shared" si="1414"/>
        <v>0</v>
      </c>
      <c r="I284" s="6"/>
      <c r="J284" s="67">
        <f t="shared" ref="J284" si="1451">SUM(I284*$D284)</f>
        <v>0</v>
      </c>
      <c r="K284" s="6"/>
      <c r="L284" s="67">
        <f t="shared" si="1416"/>
        <v>0</v>
      </c>
      <c r="M284" s="6"/>
      <c r="N284" s="67">
        <f t="shared" si="1417"/>
        <v>0</v>
      </c>
      <c r="O284" s="6"/>
      <c r="P284" s="67">
        <f t="shared" si="1418"/>
        <v>0</v>
      </c>
      <c r="Q284" s="6"/>
      <c r="R284" s="67">
        <f t="shared" si="1419"/>
        <v>0</v>
      </c>
      <c r="S284" s="6"/>
      <c r="T284" s="67">
        <f t="shared" si="1420"/>
        <v>0</v>
      </c>
      <c r="U284" s="6"/>
      <c r="V284" s="67">
        <f t="shared" si="1421"/>
        <v>0</v>
      </c>
      <c r="W284" s="6"/>
      <c r="X284" s="67">
        <f t="shared" si="1422"/>
        <v>0</v>
      </c>
      <c r="Y284" s="6"/>
      <c r="Z284" s="67">
        <f t="shared" si="1423"/>
        <v>0</v>
      </c>
      <c r="AA284" s="6"/>
      <c r="AB284" s="67">
        <f t="shared" si="1424"/>
        <v>0</v>
      </c>
      <c r="AC284" s="62"/>
      <c r="AD284" s="67">
        <f t="shared" si="1425"/>
        <v>0</v>
      </c>
      <c r="AE284" s="62"/>
      <c r="AF284" s="67">
        <f t="shared" si="1426"/>
        <v>0</v>
      </c>
      <c r="AG284" s="62"/>
      <c r="AH284" s="67">
        <f t="shared" si="1427"/>
        <v>0</v>
      </c>
      <c r="AI284" s="62"/>
      <c r="AJ284" s="67">
        <f t="shared" si="1428"/>
        <v>0</v>
      </c>
      <c r="AK284" s="62"/>
      <c r="AL284" s="67">
        <f t="shared" si="1429"/>
        <v>0</v>
      </c>
      <c r="AM284" s="62"/>
      <c r="AN284" s="67">
        <f t="shared" si="1430"/>
        <v>0</v>
      </c>
      <c r="AO284" s="62"/>
      <c r="AP284" s="67">
        <f t="shared" si="1431"/>
        <v>0</v>
      </c>
      <c r="AQ284" s="62"/>
      <c r="AR284" s="67">
        <f t="shared" si="1432"/>
        <v>0</v>
      </c>
      <c r="AS284" s="62"/>
      <c r="AT284" s="67">
        <f t="shared" si="1433"/>
        <v>0</v>
      </c>
      <c r="AU284" s="62"/>
      <c r="AV284" s="67">
        <f t="shared" si="1434"/>
        <v>0</v>
      </c>
      <c r="AW284" s="62"/>
      <c r="AX284" s="67">
        <f t="shared" si="1435"/>
        <v>0</v>
      </c>
      <c r="AY284" s="62"/>
      <c r="AZ284" s="67">
        <f t="shared" si="1436"/>
        <v>0</v>
      </c>
      <c r="BA284" s="57"/>
      <c r="BB284" s="64">
        <f t="shared" si="1327"/>
        <v>0</v>
      </c>
      <c r="BC284" s="64">
        <f t="shared" si="1241"/>
        <v>0</v>
      </c>
      <c r="BD284" s="4"/>
      <c r="BE284" s="4"/>
      <c r="BF284" s="4">
        <f t="shared" si="1242"/>
        <v>0</v>
      </c>
      <c r="BG284" s="236">
        <f t="shared" si="1274"/>
        <v>0</v>
      </c>
      <c r="BH284" s="239">
        <f t="shared" si="1275"/>
        <v>0</v>
      </c>
      <c r="BI284" s="4"/>
      <c r="BJ284" s="4">
        <f t="shared" si="1243"/>
        <v>0</v>
      </c>
      <c r="BK284" s="236">
        <f t="shared" si="1276"/>
        <v>0</v>
      </c>
      <c r="BL284" s="239">
        <f t="shared" si="1277"/>
        <v>0</v>
      </c>
      <c r="BM284" s="4"/>
      <c r="BN284" s="4">
        <f t="shared" si="1244"/>
        <v>0</v>
      </c>
      <c r="BO284" s="236">
        <f t="shared" si="1278"/>
        <v>0</v>
      </c>
      <c r="BP284" s="239">
        <f t="shared" si="1279"/>
        <v>0</v>
      </c>
      <c r="BQ284" s="4"/>
      <c r="BR284" s="4">
        <f t="shared" si="1280"/>
        <v>0</v>
      </c>
      <c r="BS284" s="236">
        <f t="shared" si="1281"/>
        <v>0</v>
      </c>
      <c r="BT284" s="239">
        <f t="shared" si="1282"/>
        <v>0</v>
      </c>
      <c r="BU284" s="4"/>
      <c r="BV284" s="4">
        <f t="shared" si="1283"/>
        <v>0</v>
      </c>
      <c r="BW284" s="236">
        <f t="shared" si="1284"/>
        <v>0</v>
      </c>
      <c r="BX284" s="239">
        <f t="shared" si="1285"/>
        <v>0</v>
      </c>
      <c r="BY284" s="4"/>
      <c r="BZ284" s="4">
        <f t="shared" si="1286"/>
        <v>0</v>
      </c>
      <c r="CA284" s="236">
        <f t="shared" si="1287"/>
        <v>0</v>
      </c>
      <c r="CB284" s="239">
        <f t="shared" si="1288"/>
        <v>0</v>
      </c>
      <c r="CC284" s="4"/>
      <c r="CD284" s="4">
        <f t="shared" si="1289"/>
        <v>0</v>
      </c>
      <c r="CE284" s="236">
        <f t="shared" si="1245"/>
        <v>0</v>
      </c>
      <c r="CF284" s="239">
        <f t="shared" si="1290"/>
        <v>0</v>
      </c>
      <c r="CG284" s="4"/>
      <c r="CH284" s="4">
        <f t="shared" si="1291"/>
        <v>0</v>
      </c>
      <c r="CI284" s="236">
        <f t="shared" si="1292"/>
        <v>0</v>
      </c>
      <c r="CJ284" s="239">
        <f t="shared" si="1293"/>
        <v>0</v>
      </c>
      <c r="CK284" s="4"/>
      <c r="CL284" s="4">
        <f t="shared" si="1294"/>
        <v>0</v>
      </c>
      <c r="CM284" s="236">
        <f t="shared" si="1295"/>
        <v>0</v>
      </c>
      <c r="CN284" s="239">
        <f t="shared" si="1296"/>
        <v>0</v>
      </c>
      <c r="CO284" s="4"/>
      <c r="CP284" s="4">
        <f t="shared" si="1297"/>
        <v>0</v>
      </c>
      <c r="CQ284" s="236">
        <f t="shared" si="1298"/>
        <v>0</v>
      </c>
      <c r="CR284" s="239">
        <f t="shared" si="1299"/>
        <v>0</v>
      </c>
      <c r="CS284" s="4"/>
      <c r="CT284" s="4">
        <f t="shared" si="1300"/>
        <v>0</v>
      </c>
      <c r="CU284" s="236">
        <f t="shared" si="1301"/>
        <v>0</v>
      </c>
      <c r="CV284" s="239">
        <f t="shared" si="1302"/>
        <v>0</v>
      </c>
      <c r="CW284" s="4"/>
      <c r="CX284" s="4"/>
      <c r="CY284" s="4"/>
      <c r="CZ284" s="4"/>
      <c r="DA284" s="4">
        <f t="shared" si="1246"/>
        <v>0</v>
      </c>
      <c r="DB284" s="4">
        <f>SUM(BF284+BJ284+BN284+BR284+BV284+BZ284+CD284+CH284+CL284+CP284+CT284+CX284)</f>
        <v>0</v>
      </c>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row>
    <row r="285" spans="1:196" s="5" customFormat="1">
      <c r="A285" s="19"/>
      <c r="B285" s="19"/>
      <c r="C285" s="19"/>
      <c r="D285" s="19"/>
      <c r="E285" s="19"/>
      <c r="F285" s="19"/>
      <c r="G285" s="19"/>
      <c r="H285" s="19"/>
      <c r="I285" s="19"/>
      <c r="J285" s="19"/>
      <c r="K285" s="58"/>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58"/>
      <c r="AJ285" s="19"/>
      <c r="AK285" s="19"/>
      <c r="AL285" s="19"/>
      <c r="AM285" s="19"/>
      <c r="AN285" s="19"/>
      <c r="AO285" s="19"/>
      <c r="AP285" s="19"/>
      <c r="AQ285" s="19"/>
      <c r="AR285" s="19"/>
      <c r="AS285" s="19"/>
      <c r="AT285" s="19"/>
      <c r="AU285" s="19"/>
      <c r="AV285" s="19"/>
      <c r="AW285" s="19"/>
      <c r="AX285" s="19"/>
      <c r="AY285" s="19"/>
      <c r="AZ285" s="19"/>
      <c r="BA285" s="19"/>
      <c r="BB285" s="17"/>
      <c r="BC285" s="17"/>
      <c r="BD285" s="4"/>
      <c r="BE285" s="4"/>
      <c r="BF285" s="4">
        <f t="shared" si="1242"/>
        <v>0</v>
      </c>
      <c r="BG285" s="236">
        <f t="shared" si="1274"/>
        <v>0</v>
      </c>
      <c r="BH285" s="239">
        <f t="shared" si="1275"/>
        <v>0</v>
      </c>
      <c r="BI285" s="4"/>
      <c r="BJ285" s="4">
        <f t="shared" si="1243"/>
        <v>0</v>
      </c>
      <c r="BK285" s="236">
        <f t="shared" si="1276"/>
        <v>0</v>
      </c>
      <c r="BL285" s="239">
        <f t="shared" si="1277"/>
        <v>0</v>
      </c>
      <c r="BM285" s="4"/>
      <c r="BN285" s="4">
        <f t="shared" si="1244"/>
        <v>0</v>
      </c>
      <c r="BO285" s="236">
        <f t="shared" si="1278"/>
        <v>0</v>
      </c>
      <c r="BP285" s="239">
        <f t="shared" si="1279"/>
        <v>0</v>
      </c>
      <c r="BQ285" s="4"/>
      <c r="BR285" s="4">
        <f t="shared" si="1280"/>
        <v>0</v>
      </c>
      <c r="BS285" s="236">
        <f t="shared" si="1281"/>
        <v>0</v>
      </c>
      <c r="BT285" s="239">
        <f t="shared" si="1282"/>
        <v>0</v>
      </c>
      <c r="BU285" s="4"/>
      <c r="BV285" s="4">
        <f t="shared" si="1283"/>
        <v>0</v>
      </c>
      <c r="BW285" s="236">
        <f t="shared" si="1284"/>
        <v>0</v>
      </c>
      <c r="BX285" s="239">
        <f t="shared" si="1285"/>
        <v>0</v>
      </c>
      <c r="BY285" s="4"/>
      <c r="BZ285" s="4">
        <f t="shared" si="1286"/>
        <v>0</v>
      </c>
      <c r="CA285" s="236">
        <f t="shared" si="1287"/>
        <v>0</v>
      </c>
      <c r="CB285" s="239">
        <f t="shared" si="1288"/>
        <v>0</v>
      </c>
      <c r="CC285" s="4"/>
      <c r="CD285" s="4">
        <f t="shared" si="1289"/>
        <v>0</v>
      </c>
      <c r="CE285" s="236">
        <f t="shared" si="1245"/>
        <v>0</v>
      </c>
      <c r="CF285" s="239">
        <f t="shared" si="1290"/>
        <v>0</v>
      </c>
      <c r="CG285" s="4"/>
      <c r="CH285" s="4">
        <f t="shared" si="1291"/>
        <v>0</v>
      </c>
      <c r="CI285" s="236">
        <f t="shared" si="1292"/>
        <v>0</v>
      </c>
      <c r="CJ285" s="239">
        <f t="shared" si="1293"/>
        <v>0</v>
      </c>
      <c r="CK285" s="4"/>
      <c r="CL285" s="4">
        <f t="shared" si="1294"/>
        <v>0</v>
      </c>
      <c r="CM285" s="236">
        <f t="shared" si="1295"/>
        <v>0</v>
      </c>
      <c r="CN285" s="239">
        <f t="shared" si="1296"/>
        <v>0</v>
      </c>
      <c r="CO285" s="4"/>
      <c r="CP285" s="4">
        <f t="shared" si="1297"/>
        <v>0</v>
      </c>
      <c r="CQ285" s="236">
        <f t="shared" si="1298"/>
        <v>0</v>
      </c>
      <c r="CR285" s="239">
        <f t="shared" si="1299"/>
        <v>0</v>
      </c>
      <c r="CS285" s="4"/>
      <c r="CT285" s="4">
        <f t="shared" si="1300"/>
        <v>0</v>
      </c>
      <c r="CU285" s="236">
        <f t="shared" si="1301"/>
        <v>0</v>
      </c>
      <c r="CV285" s="239">
        <f t="shared" si="1302"/>
        <v>0</v>
      </c>
      <c r="CW285" s="4"/>
      <c r="CX285" s="4"/>
      <c r="CY285" s="4"/>
      <c r="CZ285" s="4"/>
      <c r="DA285" s="4">
        <f t="shared" si="1246"/>
        <v>0</v>
      </c>
      <c r="DB285" s="4">
        <f>SUM(DA285*D285)</f>
        <v>0</v>
      </c>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row>
    <row r="286" spans="1:196" s="5" customForma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59"/>
      <c r="AD286" s="19"/>
      <c r="AE286" s="59"/>
      <c r="AF286" s="19"/>
      <c r="AG286" s="59"/>
      <c r="AH286" s="19"/>
      <c r="AI286" s="59"/>
      <c r="AJ286" s="19"/>
      <c r="AK286" s="59"/>
      <c r="AL286" s="19"/>
      <c r="AM286" s="59"/>
      <c r="AN286" s="19"/>
      <c r="AO286" s="59"/>
      <c r="AP286" s="19"/>
      <c r="AQ286" s="59"/>
      <c r="AR286" s="19"/>
      <c r="AS286" s="59"/>
      <c r="AT286" s="19"/>
      <c r="AU286" s="59"/>
      <c r="AV286" s="19"/>
      <c r="AW286" s="59"/>
      <c r="AX286" s="19"/>
      <c r="AY286" s="59"/>
      <c r="AZ286" s="19"/>
      <c r="BA286" s="19"/>
      <c r="BB286" s="17"/>
      <c r="BC286" s="17"/>
      <c r="BD286" s="66"/>
      <c r="BE286" s="4"/>
      <c r="BF286" s="4">
        <f t="shared" si="1242"/>
        <v>0</v>
      </c>
      <c r="BG286" s="236">
        <f t="shared" si="1274"/>
        <v>0</v>
      </c>
      <c r="BH286" s="239">
        <f t="shared" si="1275"/>
        <v>0</v>
      </c>
      <c r="BI286" s="4"/>
      <c r="BJ286" s="4">
        <f t="shared" si="1243"/>
        <v>0</v>
      </c>
      <c r="BK286" s="236">
        <f t="shared" si="1276"/>
        <v>0</v>
      </c>
      <c r="BL286" s="239">
        <f t="shared" si="1277"/>
        <v>0</v>
      </c>
      <c r="BM286" s="4"/>
      <c r="BN286" s="4">
        <f t="shared" si="1244"/>
        <v>0</v>
      </c>
      <c r="BO286" s="236">
        <f t="shared" si="1278"/>
        <v>0</v>
      </c>
      <c r="BP286" s="239">
        <f t="shared" si="1279"/>
        <v>0</v>
      </c>
      <c r="BQ286" s="4"/>
      <c r="BR286" s="4">
        <f t="shared" si="1280"/>
        <v>0</v>
      </c>
      <c r="BS286" s="236">
        <f t="shared" si="1281"/>
        <v>0</v>
      </c>
      <c r="BT286" s="239">
        <f t="shared" si="1282"/>
        <v>0</v>
      </c>
      <c r="BU286" s="4"/>
      <c r="BV286" s="4">
        <f t="shared" si="1283"/>
        <v>0</v>
      </c>
      <c r="BW286" s="236">
        <f t="shared" si="1284"/>
        <v>0</v>
      </c>
      <c r="BX286" s="239">
        <f t="shared" si="1285"/>
        <v>0</v>
      </c>
      <c r="BY286" s="4"/>
      <c r="BZ286" s="4">
        <f t="shared" si="1286"/>
        <v>0</v>
      </c>
      <c r="CA286" s="236">
        <f t="shared" si="1287"/>
        <v>0</v>
      </c>
      <c r="CB286" s="239">
        <f t="shared" si="1288"/>
        <v>0</v>
      </c>
      <c r="CC286" s="4"/>
      <c r="CD286" s="4">
        <f t="shared" si="1289"/>
        <v>0</v>
      </c>
      <c r="CE286" s="236">
        <f t="shared" si="1245"/>
        <v>0</v>
      </c>
      <c r="CF286" s="239">
        <f t="shared" si="1290"/>
        <v>0</v>
      </c>
      <c r="CG286" s="4"/>
      <c r="CH286" s="4">
        <f t="shared" si="1291"/>
        <v>0</v>
      </c>
      <c r="CI286" s="236">
        <f t="shared" si="1292"/>
        <v>0</v>
      </c>
      <c r="CJ286" s="239">
        <f t="shared" si="1293"/>
        <v>0</v>
      </c>
      <c r="CK286" s="4"/>
      <c r="CL286" s="4">
        <f t="shared" si="1294"/>
        <v>0</v>
      </c>
      <c r="CM286" s="236">
        <f t="shared" si="1295"/>
        <v>0</v>
      </c>
      <c r="CN286" s="239">
        <f t="shared" si="1296"/>
        <v>0</v>
      </c>
      <c r="CO286" s="4"/>
      <c r="CP286" s="4">
        <f t="shared" si="1297"/>
        <v>0</v>
      </c>
      <c r="CQ286" s="236">
        <f t="shared" si="1298"/>
        <v>0</v>
      </c>
      <c r="CR286" s="239">
        <f t="shared" si="1299"/>
        <v>0</v>
      </c>
      <c r="CS286" s="4"/>
      <c r="CT286" s="4">
        <f t="shared" si="1300"/>
        <v>0</v>
      </c>
      <c r="CU286" s="236">
        <f t="shared" si="1301"/>
        <v>0</v>
      </c>
      <c r="CV286" s="239">
        <f t="shared" si="1302"/>
        <v>0</v>
      </c>
      <c r="CW286" s="4"/>
      <c r="CX286" s="4"/>
      <c r="CY286" s="4"/>
      <c r="CZ286" s="4"/>
      <c r="DA286" s="4">
        <f t="shared" si="1246"/>
        <v>0</v>
      </c>
      <c r="DB286" s="4">
        <f>SUM(DA286*D286)</f>
        <v>0</v>
      </c>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row>
    <row r="287" spans="1:196" s="14" customFormat="1" ht="48">
      <c r="A287" s="68"/>
      <c r="B287" s="68" t="s">
        <v>80</v>
      </c>
      <c r="C287" s="68"/>
      <c r="D287" s="68"/>
      <c r="E287" s="68">
        <f t="shared" ref="E287:AZ287" si="1452">SUM(E249:E284)</f>
        <v>79</v>
      </c>
      <c r="F287" s="247">
        <f t="shared" si="1452"/>
        <v>8440</v>
      </c>
      <c r="G287" s="68">
        <f t="shared" si="1452"/>
        <v>22.5</v>
      </c>
      <c r="H287" s="247">
        <f t="shared" si="1452"/>
        <v>2410</v>
      </c>
      <c r="I287" s="68">
        <f t="shared" si="1452"/>
        <v>28.25</v>
      </c>
      <c r="J287" s="247">
        <f t="shared" si="1452"/>
        <v>3185</v>
      </c>
      <c r="K287" s="68">
        <f t="shared" si="1452"/>
        <v>18.75</v>
      </c>
      <c r="L287" s="247">
        <f t="shared" si="1452"/>
        <v>2015</v>
      </c>
      <c r="M287" s="68">
        <f t="shared" si="1452"/>
        <v>40.25</v>
      </c>
      <c r="N287" s="153">
        <f t="shared" si="1452"/>
        <v>4665</v>
      </c>
      <c r="O287" s="68">
        <f t="shared" si="1452"/>
        <v>91</v>
      </c>
      <c r="P287" s="153">
        <f t="shared" si="1452"/>
        <v>5330</v>
      </c>
      <c r="Q287" s="68">
        <f t="shared" si="1452"/>
        <v>114</v>
      </c>
      <c r="R287" s="153">
        <f t="shared" si="1452"/>
        <v>10412.5</v>
      </c>
      <c r="S287" s="68">
        <f t="shared" si="1452"/>
        <v>204</v>
      </c>
      <c r="T287" s="153">
        <f t="shared" si="1452"/>
        <v>14408.75</v>
      </c>
      <c r="U287" s="68">
        <f t="shared" si="1452"/>
        <v>152.75</v>
      </c>
      <c r="V287" s="153">
        <f t="shared" si="1452"/>
        <v>10401.25</v>
      </c>
      <c r="W287" s="68">
        <f t="shared" si="1452"/>
        <v>267</v>
      </c>
      <c r="X287" s="153">
        <f t="shared" si="1452"/>
        <v>18295</v>
      </c>
      <c r="Y287" s="68">
        <f t="shared" si="1452"/>
        <v>88.25</v>
      </c>
      <c r="Z287" s="153">
        <f t="shared" si="1452"/>
        <v>7536.25</v>
      </c>
      <c r="AA287" s="68">
        <f t="shared" si="1452"/>
        <v>0</v>
      </c>
      <c r="AB287" s="68">
        <f t="shared" si="1452"/>
        <v>0</v>
      </c>
      <c r="AC287" s="68">
        <f t="shared" si="1452"/>
        <v>0</v>
      </c>
      <c r="AD287" s="68">
        <f t="shared" si="1452"/>
        <v>0</v>
      </c>
      <c r="AE287" s="68">
        <f t="shared" si="1452"/>
        <v>0</v>
      </c>
      <c r="AF287" s="68">
        <f t="shared" si="1452"/>
        <v>0</v>
      </c>
      <c r="AG287" s="68">
        <f t="shared" si="1452"/>
        <v>0</v>
      </c>
      <c r="AH287" s="68">
        <f t="shared" si="1452"/>
        <v>0</v>
      </c>
      <c r="AI287" s="68">
        <f t="shared" si="1452"/>
        <v>0</v>
      </c>
      <c r="AJ287" s="68">
        <f t="shared" si="1452"/>
        <v>0</v>
      </c>
      <c r="AK287" s="68">
        <f t="shared" si="1452"/>
        <v>0</v>
      </c>
      <c r="AL287" s="68">
        <f t="shared" si="1452"/>
        <v>0</v>
      </c>
      <c r="AM287" s="68">
        <f t="shared" si="1452"/>
        <v>0</v>
      </c>
      <c r="AN287" s="68">
        <f t="shared" si="1452"/>
        <v>0</v>
      </c>
      <c r="AO287" s="68">
        <f t="shared" si="1452"/>
        <v>0</v>
      </c>
      <c r="AP287" s="68">
        <f t="shared" si="1452"/>
        <v>0</v>
      </c>
      <c r="AQ287" s="68">
        <f t="shared" si="1452"/>
        <v>0</v>
      </c>
      <c r="AR287" s="68">
        <f t="shared" si="1452"/>
        <v>0</v>
      </c>
      <c r="AS287" s="68">
        <f t="shared" si="1452"/>
        <v>0</v>
      </c>
      <c r="AT287" s="68">
        <f t="shared" si="1452"/>
        <v>0</v>
      </c>
      <c r="AU287" s="68">
        <f t="shared" si="1452"/>
        <v>0</v>
      </c>
      <c r="AV287" s="68">
        <f t="shared" si="1452"/>
        <v>0</v>
      </c>
      <c r="AW287" s="68">
        <f t="shared" si="1452"/>
        <v>0</v>
      </c>
      <c r="AX287" s="68">
        <f t="shared" si="1452"/>
        <v>0</v>
      </c>
      <c r="AY287" s="68">
        <f t="shared" si="1452"/>
        <v>0</v>
      </c>
      <c r="AZ287" s="68">
        <f t="shared" si="1452"/>
        <v>0</v>
      </c>
      <c r="BA287" s="68"/>
      <c r="BB287" s="69">
        <f>SUM(BB249:BB284)</f>
        <v>1105.75</v>
      </c>
      <c r="BC287" s="69">
        <f>SUM(BC249:BC284)</f>
        <v>87098.75</v>
      </c>
      <c r="BD287" s="70" t="s">
        <v>80</v>
      </c>
      <c r="BE287" s="153">
        <f>SUM(BE249:BE286)</f>
        <v>3.75</v>
      </c>
      <c r="BF287" s="153">
        <f t="shared" ref="BF287:BN287" si="1453">SUM(BF249:BF286)</f>
        <v>465</v>
      </c>
      <c r="BG287" s="153">
        <f t="shared" si="1453"/>
        <v>82.75</v>
      </c>
      <c r="BH287" s="153">
        <f t="shared" si="1453"/>
        <v>8905</v>
      </c>
      <c r="BI287" s="153">
        <f t="shared" si="1453"/>
        <v>0</v>
      </c>
      <c r="BJ287" s="153">
        <f t="shared" si="1453"/>
        <v>0</v>
      </c>
      <c r="BK287" s="153">
        <f t="shared" si="1453"/>
        <v>22.5</v>
      </c>
      <c r="BL287" s="153">
        <f t="shared" si="1453"/>
        <v>2410</v>
      </c>
      <c r="BM287" s="153">
        <f t="shared" si="1453"/>
        <v>0</v>
      </c>
      <c r="BN287" s="153">
        <f t="shared" si="1453"/>
        <v>0</v>
      </c>
      <c r="BO287" s="153">
        <f>SUM(BO249:BO286)</f>
        <v>28.25</v>
      </c>
      <c r="BP287" s="153">
        <f>SUM(BP249:BP286)</f>
        <v>3185</v>
      </c>
      <c r="BQ287" s="153">
        <f t="shared" ref="BQ287:CZ287" si="1454">SUM(BQ249:BQ286)</f>
        <v>1</v>
      </c>
      <c r="BR287" s="153">
        <f t="shared" si="1454"/>
        <v>140</v>
      </c>
      <c r="BS287" s="153">
        <f>SUM(BS249:BS286)</f>
        <v>19.75</v>
      </c>
      <c r="BT287" s="153">
        <f>SUM(BT249:BT286)</f>
        <v>2155</v>
      </c>
      <c r="BU287" s="153">
        <f t="shared" si="1454"/>
        <v>0</v>
      </c>
      <c r="BV287" s="153">
        <f t="shared" si="1454"/>
        <v>0</v>
      </c>
      <c r="BW287" s="153">
        <f t="shared" si="1454"/>
        <v>40.25</v>
      </c>
      <c r="BX287" s="153">
        <f t="shared" si="1454"/>
        <v>4665</v>
      </c>
      <c r="BY287" s="153">
        <f t="shared" si="1454"/>
        <v>5</v>
      </c>
      <c r="BZ287" s="153">
        <f t="shared" si="1454"/>
        <v>700</v>
      </c>
      <c r="CA287" s="153">
        <f t="shared" ref="CA287:CB287" si="1455">SUM(CA249:CA286)</f>
        <v>96</v>
      </c>
      <c r="CB287" s="153">
        <f t="shared" si="1455"/>
        <v>6030</v>
      </c>
      <c r="CC287" s="153">
        <f t="shared" si="1454"/>
        <v>4.75</v>
      </c>
      <c r="CD287" s="153">
        <f t="shared" si="1454"/>
        <v>645</v>
      </c>
      <c r="CE287" s="153">
        <f t="shared" si="1454"/>
        <v>118.75</v>
      </c>
      <c r="CF287" s="153">
        <f t="shared" si="1454"/>
        <v>11057.5</v>
      </c>
      <c r="CG287" s="153">
        <f t="shared" si="1454"/>
        <v>6.5</v>
      </c>
      <c r="CH287" s="153">
        <f t="shared" si="1454"/>
        <v>880</v>
      </c>
      <c r="CI287" s="153">
        <f t="shared" ref="CI287:CJ287" si="1456">SUM(CI249:CI286)</f>
        <v>210.5</v>
      </c>
      <c r="CJ287" s="153">
        <f t="shared" si="1456"/>
        <v>15288.75</v>
      </c>
      <c r="CK287" s="153">
        <f t="shared" si="1454"/>
        <v>3.5</v>
      </c>
      <c r="CL287" s="153">
        <f t="shared" si="1454"/>
        <v>490</v>
      </c>
      <c r="CM287" s="153">
        <f t="shared" si="1454"/>
        <v>156.25</v>
      </c>
      <c r="CN287" s="153">
        <f t="shared" si="1454"/>
        <v>10891.25</v>
      </c>
      <c r="CO287" s="153">
        <f t="shared" si="1454"/>
        <v>4</v>
      </c>
      <c r="CP287" s="153">
        <f t="shared" si="1454"/>
        <v>560</v>
      </c>
      <c r="CQ287" s="153">
        <f t="shared" ref="CQ287:CR287" si="1457">SUM(CQ249:CQ286)</f>
        <v>271</v>
      </c>
      <c r="CR287" s="153">
        <f t="shared" si="1457"/>
        <v>18855</v>
      </c>
      <c r="CS287" s="153">
        <f t="shared" si="1454"/>
        <v>4.5</v>
      </c>
      <c r="CT287" s="153">
        <f t="shared" si="1454"/>
        <v>630</v>
      </c>
      <c r="CU287" s="153">
        <f t="shared" si="1454"/>
        <v>92.75</v>
      </c>
      <c r="CV287" s="153">
        <f t="shared" si="1454"/>
        <v>8166.25</v>
      </c>
      <c r="CW287" s="153">
        <f t="shared" si="1454"/>
        <v>0</v>
      </c>
      <c r="CX287" s="153">
        <f t="shared" si="1454"/>
        <v>0</v>
      </c>
      <c r="CY287" s="153">
        <f t="shared" si="1454"/>
        <v>0</v>
      </c>
      <c r="CZ287" s="153">
        <f t="shared" si="1454"/>
        <v>0</v>
      </c>
      <c r="DA287" s="69">
        <f>SUM(DA253:DA284)</f>
        <v>2.75</v>
      </c>
      <c r="DB287" s="69">
        <f>SUM(DB253:DB284)</f>
        <v>275</v>
      </c>
      <c r="DC287" s="70" t="s">
        <v>80</v>
      </c>
      <c r="DD287" s="18"/>
      <c r="DE287" s="18"/>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row>
    <row r="288" spans="1:196" ht="24">
      <c r="A288" s="68"/>
      <c r="B288" s="68" t="s">
        <v>81</v>
      </c>
      <c r="C288" s="68"/>
      <c r="D288" s="68"/>
      <c r="E288" s="273">
        <f>F287/E287</f>
        <v>106.83544303797468</v>
      </c>
      <c r="F288" s="273"/>
      <c r="G288" s="273">
        <f>H287/G287</f>
        <v>107.11111111111111</v>
      </c>
      <c r="H288" s="273"/>
      <c r="I288" s="273">
        <f>J287/I287</f>
        <v>112.74336283185841</v>
      </c>
      <c r="J288" s="273"/>
      <c r="K288" s="273">
        <f>L287/K287</f>
        <v>107.46666666666667</v>
      </c>
      <c r="L288" s="273"/>
      <c r="M288" s="273">
        <f>N287/M287</f>
        <v>115.90062111801242</v>
      </c>
      <c r="N288" s="273"/>
      <c r="O288" s="273">
        <f>P287/O287</f>
        <v>58.571428571428569</v>
      </c>
      <c r="P288" s="273"/>
      <c r="Q288" s="273">
        <f>R287/Q287</f>
        <v>91.337719298245617</v>
      </c>
      <c r="R288" s="273"/>
      <c r="S288" s="273">
        <f>T287/S287</f>
        <v>70.631127450980387</v>
      </c>
      <c r="T288" s="273"/>
      <c r="U288" s="273">
        <f>V287/U287</f>
        <v>68.093289689034364</v>
      </c>
      <c r="V288" s="273"/>
      <c r="W288" s="273">
        <f>X287/W287</f>
        <v>68.520599250936328</v>
      </c>
      <c r="X288" s="273"/>
      <c r="Y288" s="273">
        <f>Z287/Y287</f>
        <v>85.396600566572232</v>
      </c>
      <c r="Z288" s="273"/>
      <c r="AA288" s="273" t="e">
        <f>AB287/AA287</f>
        <v>#DIV/0!</v>
      </c>
      <c r="AB288" s="273"/>
      <c r="AC288" s="273" t="e">
        <f>AD287/AC287</f>
        <v>#DIV/0!</v>
      </c>
      <c r="AD288" s="273"/>
      <c r="AE288" s="273" t="e">
        <f>AF287/AE287</f>
        <v>#DIV/0!</v>
      </c>
      <c r="AF288" s="273"/>
      <c r="AG288" s="273" t="e">
        <f>AH287/AG287</f>
        <v>#DIV/0!</v>
      </c>
      <c r="AH288" s="273"/>
      <c r="AI288" s="273" t="e">
        <f>AJ287/AI287</f>
        <v>#DIV/0!</v>
      </c>
      <c r="AJ288" s="273"/>
      <c r="AK288" s="273" t="e">
        <f>AL287/AK287</f>
        <v>#DIV/0!</v>
      </c>
      <c r="AL288" s="273"/>
      <c r="AM288" s="273" t="e">
        <f>AN287/AM287</f>
        <v>#DIV/0!</v>
      </c>
      <c r="AN288" s="273"/>
      <c r="AO288" s="273" t="e">
        <f>AP287/AO287</f>
        <v>#DIV/0!</v>
      </c>
      <c r="AP288" s="273"/>
      <c r="AQ288" s="273" t="e">
        <f>AR287/AQ287</f>
        <v>#DIV/0!</v>
      </c>
      <c r="AR288" s="273"/>
      <c r="AS288" s="273" t="e">
        <f>AT287/AS287</f>
        <v>#DIV/0!</v>
      </c>
      <c r="AT288" s="273"/>
      <c r="AU288" s="273" t="e">
        <f>AV287/AU287</f>
        <v>#DIV/0!</v>
      </c>
      <c r="AV288" s="273"/>
      <c r="AW288" s="273" t="e">
        <f>AX287/AW287</f>
        <v>#DIV/0!</v>
      </c>
      <c r="AX288" s="273"/>
      <c r="AY288" s="273" t="e">
        <f>AZ287/AY287</f>
        <v>#DIV/0!</v>
      </c>
      <c r="AZ288" s="273"/>
      <c r="BA288" s="73"/>
      <c r="BB288" s="274">
        <f>BC287/BB287</f>
        <v>78.768935111914985</v>
      </c>
      <c r="BC288" s="274"/>
      <c r="BD288" s="71" t="s">
        <v>82</v>
      </c>
      <c r="BE288" s="273"/>
      <c r="BF288" s="273"/>
      <c r="BG288" s="234"/>
      <c r="BH288" s="234"/>
      <c r="BI288" s="273"/>
      <c r="BJ288" s="273"/>
      <c r="BK288" s="234"/>
      <c r="BL288" s="234"/>
      <c r="BM288" s="273"/>
      <c r="BN288" s="273"/>
      <c r="BO288" s="234"/>
      <c r="BP288" s="234"/>
      <c r="BQ288" s="273"/>
      <c r="BR288" s="273"/>
      <c r="BS288" s="244"/>
      <c r="BT288" s="244"/>
      <c r="BU288" s="273"/>
      <c r="BV288" s="273"/>
      <c r="BW288" s="248"/>
      <c r="BX288" s="248"/>
      <c r="BY288" s="273"/>
      <c r="BZ288" s="273"/>
      <c r="CA288" s="248"/>
      <c r="CB288" s="248"/>
      <c r="CC288" s="273"/>
      <c r="CD288" s="273"/>
      <c r="CE288" s="249"/>
      <c r="CF288" s="249"/>
      <c r="CG288" s="273"/>
      <c r="CH288" s="273"/>
      <c r="CI288" s="251"/>
      <c r="CJ288" s="251"/>
      <c r="CK288" s="273"/>
      <c r="CL288" s="273"/>
      <c r="CM288" s="252"/>
      <c r="CN288" s="252"/>
      <c r="CO288" s="273"/>
      <c r="CP288" s="273"/>
      <c r="CQ288" s="253"/>
      <c r="CR288" s="253"/>
      <c r="CS288" s="273"/>
      <c r="CT288" s="273"/>
      <c r="CU288" s="254"/>
      <c r="CV288" s="254"/>
      <c r="CW288" s="273"/>
      <c r="CX288" s="273"/>
      <c r="CY288" s="234"/>
      <c r="CZ288" s="181"/>
      <c r="DA288" s="274">
        <f>DB287/DA287</f>
        <v>100</v>
      </c>
      <c r="DB288" s="274"/>
      <c r="DC288" s="71" t="s">
        <v>82</v>
      </c>
      <c r="GK288" s="4"/>
      <c r="GL288" s="4"/>
      <c r="GM288" s="4"/>
      <c r="GN288" s="4"/>
    </row>
    <row r="289" spans="1:196">
      <c r="GK289" s="4"/>
      <c r="GL289" s="4"/>
      <c r="GM289" s="4"/>
      <c r="GN289" s="4"/>
    </row>
    <row r="290" spans="1:196">
      <c r="GK290" s="4"/>
      <c r="GL290" s="4"/>
      <c r="GM290" s="4"/>
      <c r="GN290" s="4"/>
    </row>
    <row r="291" spans="1:196" s="4" customFormat="1" ht="12.75" customHeight="1">
      <c r="A291" s="52"/>
      <c r="B291" s="52"/>
      <c r="C291" s="53"/>
      <c r="D291" s="53"/>
      <c r="E291" s="277">
        <v>2016</v>
      </c>
      <c r="F291" s="278"/>
      <c r="G291" s="278"/>
      <c r="H291" s="278"/>
      <c r="I291" s="278"/>
      <c r="J291" s="278"/>
      <c r="K291" s="278"/>
      <c r="L291" s="278"/>
      <c r="M291" s="278"/>
      <c r="N291" s="278"/>
      <c r="O291" s="278"/>
      <c r="P291" s="278"/>
      <c r="Q291" s="278"/>
      <c r="R291" s="278"/>
      <c r="S291" s="278"/>
      <c r="T291" s="278"/>
      <c r="U291" s="278"/>
      <c r="V291" s="278"/>
      <c r="W291" s="278"/>
      <c r="X291" s="278"/>
      <c r="Y291" s="278"/>
      <c r="Z291" s="278"/>
      <c r="AA291" s="278"/>
      <c r="AB291" s="279"/>
      <c r="AC291" s="283">
        <v>2017</v>
      </c>
      <c r="AD291" s="284"/>
      <c r="AE291" s="284"/>
      <c r="AF291" s="284"/>
      <c r="AG291" s="284"/>
      <c r="AH291" s="284"/>
      <c r="AI291" s="284"/>
      <c r="AJ291" s="284"/>
      <c r="AK291" s="284"/>
      <c r="AL291" s="284"/>
      <c r="AM291" s="284"/>
      <c r="AN291" s="284"/>
      <c r="AO291" s="284"/>
      <c r="AP291" s="284"/>
      <c r="AQ291" s="284"/>
      <c r="AR291" s="284"/>
      <c r="AS291" s="284"/>
      <c r="AT291" s="284"/>
      <c r="AU291" s="284"/>
      <c r="AV291" s="284"/>
      <c r="AW291" s="284"/>
      <c r="AX291" s="284"/>
      <c r="AY291" s="284"/>
      <c r="AZ291" s="285"/>
      <c r="BA291" s="65"/>
      <c r="BB291" s="17"/>
      <c r="BC291" s="17"/>
    </row>
    <row r="292" spans="1:196" s="5" customFormat="1" ht="15.75">
      <c r="A292" s="72"/>
      <c r="B292" s="72" t="str">
        <f>'Stundenverteilung INGE'!Q5</f>
        <v>AeBo - TG</v>
      </c>
      <c r="C292" s="289" t="str">
        <f>'Stundenverteilung INGE'!Q7</f>
        <v>TP1</v>
      </c>
      <c r="D292" s="290"/>
      <c r="E292" s="280"/>
      <c r="F292" s="281"/>
      <c r="G292" s="281"/>
      <c r="H292" s="281"/>
      <c r="I292" s="281"/>
      <c r="J292" s="281"/>
      <c r="K292" s="281"/>
      <c r="L292" s="281"/>
      <c r="M292" s="281"/>
      <c r="N292" s="281"/>
      <c r="O292" s="281"/>
      <c r="P292" s="281"/>
      <c r="Q292" s="281"/>
      <c r="R292" s="281"/>
      <c r="S292" s="281"/>
      <c r="T292" s="281"/>
      <c r="U292" s="281"/>
      <c r="V292" s="281"/>
      <c r="W292" s="281"/>
      <c r="X292" s="281"/>
      <c r="Y292" s="281"/>
      <c r="Z292" s="281"/>
      <c r="AA292" s="281"/>
      <c r="AB292" s="282"/>
      <c r="AC292" s="286"/>
      <c r="AD292" s="287"/>
      <c r="AE292" s="287"/>
      <c r="AF292" s="287"/>
      <c r="AG292" s="287"/>
      <c r="AH292" s="287"/>
      <c r="AI292" s="287"/>
      <c r="AJ292" s="287"/>
      <c r="AK292" s="287"/>
      <c r="AL292" s="287"/>
      <c r="AM292" s="287"/>
      <c r="AN292" s="287"/>
      <c r="AO292" s="287"/>
      <c r="AP292" s="287"/>
      <c r="AQ292" s="287"/>
      <c r="AR292" s="287"/>
      <c r="AS292" s="287"/>
      <c r="AT292" s="287"/>
      <c r="AU292" s="287"/>
      <c r="AV292" s="287"/>
      <c r="AW292" s="287"/>
      <c r="AX292" s="287"/>
      <c r="AY292" s="287"/>
      <c r="AZ292" s="288"/>
      <c r="BA292" s="65"/>
      <c r="BB292" s="16"/>
      <c r="BC292" s="16"/>
      <c r="BD292" s="4"/>
      <c r="BE292" s="183" t="s">
        <v>176</v>
      </c>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row>
    <row r="293" spans="1:196" s="5" customFormat="1" ht="24">
      <c r="A293" s="54" t="s">
        <v>0</v>
      </c>
      <c r="B293" s="54" t="s">
        <v>103</v>
      </c>
      <c r="C293" s="55" t="s">
        <v>1</v>
      </c>
      <c r="D293" s="55" t="s">
        <v>6</v>
      </c>
      <c r="E293" s="56" t="s">
        <v>13</v>
      </c>
      <c r="F293" s="56" t="s">
        <v>14</v>
      </c>
      <c r="G293" s="56" t="s">
        <v>15</v>
      </c>
      <c r="H293" s="56" t="s">
        <v>16</v>
      </c>
      <c r="I293" s="56" t="s">
        <v>17</v>
      </c>
      <c r="J293" s="56" t="s">
        <v>18</v>
      </c>
      <c r="K293" s="56" t="s">
        <v>19</v>
      </c>
      <c r="L293" s="56" t="s">
        <v>20</v>
      </c>
      <c r="M293" s="56" t="s">
        <v>21</v>
      </c>
      <c r="N293" s="56" t="s">
        <v>22</v>
      </c>
      <c r="O293" s="56" t="s">
        <v>23</v>
      </c>
      <c r="P293" s="56" t="s">
        <v>24</v>
      </c>
      <c r="Q293" s="56" t="s">
        <v>25</v>
      </c>
      <c r="R293" s="56" t="s">
        <v>26</v>
      </c>
      <c r="S293" s="56" t="s">
        <v>27</v>
      </c>
      <c r="T293" s="56" t="s">
        <v>28</v>
      </c>
      <c r="U293" s="56" t="s">
        <v>29</v>
      </c>
      <c r="V293" s="56" t="s">
        <v>30</v>
      </c>
      <c r="W293" s="56" t="s">
        <v>31</v>
      </c>
      <c r="X293" s="56" t="s">
        <v>32</v>
      </c>
      <c r="Y293" s="56" t="s">
        <v>33</v>
      </c>
      <c r="Z293" s="56" t="s">
        <v>36</v>
      </c>
      <c r="AA293" s="56" t="s">
        <v>34</v>
      </c>
      <c r="AB293" s="56" t="s">
        <v>35</v>
      </c>
      <c r="AC293" s="61" t="s">
        <v>13</v>
      </c>
      <c r="AD293" s="61" t="s">
        <v>14</v>
      </c>
      <c r="AE293" s="61" t="s">
        <v>15</v>
      </c>
      <c r="AF293" s="61" t="s">
        <v>16</v>
      </c>
      <c r="AG293" s="61" t="s">
        <v>17</v>
      </c>
      <c r="AH293" s="61" t="s">
        <v>18</v>
      </c>
      <c r="AI293" s="61" t="s">
        <v>19</v>
      </c>
      <c r="AJ293" s="61" t="s">
        <v>20</v>
      </c>
      <c r="AK293" s="61" t="s">
        <v>21</v>
      </c>
      <c r="AL293" s="61" t="s">
        <v>22</v>
      </c>
      <c r="AM293" s="61" t="s">
        <v>23</v>
      </c>
      <c r="AN293" s="61" t="s">
        <v>24</v>
      </c>
      <c r="AO293" s="61" t="s">
        <v>25</v>
      </c>
      <c r="AP293" s="61" t="s">
        <v>26</v>
      </c>
      <c r="AQ293" s="61" t="s">
        <v>27</v>
      </c>
      <c r="AR293" s="61" t="s">
        <v>28</v>
      </c>
      <c r="AS293" s="61" t="s">
        <v>29</v>
      </c>
      <c r="AT293" s="61" t="s">
        <v>30</v>
      </c>
      <c r="AU293" s="61" t="s">
        <v>31</v>
      </c>
      <c r="AV293" s="61" t="s">
        <v>32</v>
      </c>
      <c r="AW293" s="61" t="s">
        <v>33</v>
      </c>
      <c r="AX293" s="61" t="s">
        <v>36</v>
      </c>
      <c r="AY293" s="61" t="s">
        <v>34</v>
      </c>
      <c r="AZ293" s="61" t="s">
        <v>35</v>
      </c>
      <c r="BA293" s="61"/>
      <c r="BB293" s="63" t="s">
        <v>4</v>
      </c>
      <c r="BC293" s="63" t="s">
        <v>5</v>
      </c>
      <c r="BD293" s="4"/>
      <c r="BE293" s="56" t="s">
        <v>13</v>
      </c>
      <c r="BF293" s="56" t="s">
        <v>14</v>
      </c>
      <c r="BG293" s="235" t="s">
        <v>200</v>
      </c>
      <c r="BH293" s="235" t="s">
        <v>201</v>
      </c>
      <c r="BI293" s="56" t="s">
        <v>15</v>
      </c>
      <c r="BJ293" s="56" t="s">
        <v>16</v>
      </c>
      <c r="BK293" s="235" t="s">
        <v>200</v>
      </c>
      <c r="BL293" s="235" t="s">
        <v>201</v>
      </c>
      <c r="BM293" s="56" t="s">
        <v>17</v>
      </c>
      <c r="BN293" s="56" t="s">
        <v>18</v>
      </c>
      <c r="BO293" s="235" t="s">
        <v>200</v>
      </c>
      <c r="BP293" s="235" t="s">
        <v>201</v>
      </c>
      <c r="BQ293" s="56" t="s">
        <v>19</v>
      </c>
      <c r="BR293" s="56" t="s">
        <v>20</v>
      </c>
      <c r="BS293" s="235" t="s">
        <v>200</v>
      </c>
      <c r="BT293" s="235" t="s">
        <v>201</v>
      </c>
      <c r="BU293" s="56" t="s">
        <v>21</v>
      </c>
      <c r="BV293" s="56" t="s">
        <v>22</v>
      </c>
      <c r="BW293" s="235" t="s">
        <v>200</v>
      </c>
      <c r="BX293" s="235" t="s">
        <v>201</v>
      </c>
      <c r="BY293" s="56" t="s">
        <v>23</v>
      </c>
      <c r="BZ293" s="56" t="s">
        <v>24</v>
      </c>
      <c r="CA293" s="235" t="s">
        <v>200</v>
      </c>
      <c r="CB293" s="235" t="s">
        <v>201</v>
      </c>
      <c r="CC293" s="56" t="s">
        <v>25</v>
      </c>
      <c r="CD293" s="56" t="s">
        <v>26</v>
      </c>
      <c r="CE293" s="235" t="s">
        <v>200</v>
      </c>
      <c r="CF293" s="235" t="s">
        <v>201</v>
      </c>
      <c r="CG293" s="56" t="s">
        <v>27</v>
      </c>
      <c r="CH293" s="56" t="s">
        <v>28</v>
      </c>
      <c r="CI293" s="235" t="s">
        <v>200</v>
      </c>
      <c r="CJ293" s="235" t="s">
        <v>201</v>
      </c>
      <c r="CK293" s="56" t="s">
        <v>29</v>
      </c>
      <c r="CL293" s="56" t="s">
        <v>30</v>
      </c>
      <c r="CM293" s="235" t="s">
        <v>200</v>
      </c>
      <c r="CN293" s="235" t="s">
        <v>201</v>
      </c>
      <c r="CO293" s="56" t="s">
        <v>31</v>
      </c>
      <c r="CP293" s="56" t="s">
        <v>32</v>
      </c>
      <c r="CQ293" s="235" t="s">
        <v>200</v>
      </c>
      <c r="CR293" s="235" t="s">
        <v>201</v>
      </c>
      <c r="CS293" s="56" t="s">
        <v>33</v>
      </c>
      <c r="CT293" s="56" t="s">
        <v>36</v>
      </c>
      <c r="CU293" s="235" t="s">
        <v>200</v>
      </c>
      <c r="CV293" s="235" t="s">
        <v>201</v>
      </c>
      <c r="CW293" s="56" t="s">
        <v>34</v>
      </c>
      <c r="CX293" s="56" t="s">
        <v>35</v>
      </c>
      <c r="CY293" s="61" t="s">
        <v>13</v>
      </c>
      <c r="CZ293" s="61"/>
      <c r="DA293" s="63" t="s">
        <v>4</v>
      </c>
      <c r="DB293" s="63" t="s">
        <v>5</v>
      </c>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row>
    <row r="294" spans="1:196" s="5" customFormat="1">
      <c r="A294" s="60" t="s">
        <v>119</v>
      </c>
      <c r="B294" s="60" t="s">
        <v>120</v>
      </c>
      <c r="C294" s="60" t="s">
        <v>2</v>
      </c>
      <c r="D294" s="60">
        <v>140</v>
      </c>
      <c r="E294" s="6">
        <v>8</v>
      </c>
      <c r="F294" s="67">
        <f>SUM(E294*$D294)</f>
        <v>1120</v>
      </c>
      <c r="G294" s="6">
        <v>2.5</v>
      </c>
      <c r="H294" s="67">
        <f>SUM(G294*$D294)</f>
        <v>350</v>
      </c>
      <c r="I294" s="6">
        <v>24.25</v>
      </c>
      <c r="J294" s="67">
        <f>SUM(I294*$D294)</f>
        <v>3395</v>
      </c>
      <c r="K294" s="6">
        <v>13.75</v>
      </c>
      <c r="L294" s="67">
        <f>SUM(K294*$D294)</f>
        <v>1925</v>
      </c>
      <c r="M294" s="6">
        <v>9</v>
      </c>
      <c r="N294" s="67">
        <f>SUM(M294*$D294)</f>
        <v>1260</v>
      </c>
      <c r="O294" s="6">
        <v>4.75</v>
      </c>
      <c r="P294" s="67">
        <f>SUM(O294*$D294)</f>
        <v>665</v>
      </c>
      <c r="Q294" s="6">
        <v>55.25</v>
      </c>
      <c r="R294" s="67">
        <f>SUM(Q294*$D294)</f>
        <v>7735</v>
      </c>
      <c r="S294" s="6">
        <v>22</v>
      </c>
      <c r="T294" s="67">
        <f>SUM(S294*$D294)</f>
        <v>3080</v>
      </c>
      <c r="U294" s="6">
        <v>88.75</v>
      </c>
      <c r="V294" s="67">
        <f>SUM(U294*$D294)</f>
        <v>12425</v>
      </c>
      <c r="W294" s="246">
        <v>69.5</v>
      </c>
      <c r="X294" s="67">
        <f>SUM(W294*$D294)</f>
        <v>9730</v>
      </c>
      <c r="Y294" s="6">
        <v>20</v>
      </c>
      <c r="Z294" s="67">
        <f>SUM(Y294*$D294)</f>
        <v>2800</v>
      </c>
      <c r="AA294" s="6"/>
      <c r="AB294" s="67">
        <f>SUM(AA294*$D294)</f>
        <v>0</v>
      </c>
      <c r="AC294" s="62"/>
      <c r="AD294" s="67">
        <f>SUM(AC294*$D294)</f>
        <v>0</v>
      </c>
      <c r="AE294" s="62"/>
      <c r="AF294" s="67">
        <f>SUM(AE294*$D294)</f>
        <v>0</v>
      </c>
      <c r="AG294" s="62"/>
      <c r="AH294" s="67">
        <f>SUM(AG294*$D294)</f>
        <v>0</v>
      </c>
      <c r="AI294" s="62"/>
      <c r="AJ294" s="67">
        <f>SUM(AI294*$D294)</f>
        <v>0</v>
      </c>
      <c r="AK294" s="62"/>
      <c r="AL294" s="67">
        <f>SUM(AK294*$D294)</f>
        <v>0</v>
      </c>
      <c r="AM294" s="62"/>
      <c r="AN294" s="67">
        <f>SUM(AM294*$D294)</f>
        <v>0</v>
      </c>
      <c r="AO294" s="62"/>
      <c r="AP294" s="67">
        <f>SUM(AO294*$D294)</f>
        <v>0</v>
      </c>
      <c r="AQ294" s="62"/>
      <c r="AR294" s="67">
        <f>SUM(AQ294*$D294)</f>
        <v>0</v>
      </c>
      <c r="AS294" s="62"/>
      <c r="AT294" s="67">
        <f>SUM(AS294*$D294)</f>
        <v>0</v>
      </c>
      <c r="AU294" s="62"/>
      <c r="AV294" s="67">
        <f>SUM(AU294*$D294)</f>
        <v>0</v>
      </c>
      <c r="AW294" s="62"/>
      <c r="AX294" s="67">
        <f>SUM(AW294*$D294)</f>
        <v>0</v>
      </c>
      <c r="AY294" s="62"/>
      <c r="AZ294" s="67">
        <f>SUM(AY294*$D294)</f>
        <v>0</v>
      </c>
      <c r="BA294" s="57"/>
      <c r="BB294" s="64">
        <f>SUM(E294+G294+I294+K294+M294+O294+Q294+S294+U294+W294+Y294+AA294+AC294+AE294+AG294+AI294+AK294+AM294+AO294+AQ294+AS294+AU294+AW294+AY294)</f>
        <v>317.75</v>
      </c>
      <c r="BC294" s="64">
        <f t="shared" ref="BC294:BC329" si="1458">ROUND(BB294*D294*2,1)/2</f>
        <v>44485</v>
      </c>
      <c r="BD294" s="4"/>
      <c r="BE294" s="4"/>
      <c r="BF294" s="4">
        <f t="shared" ref="BF294:BF331" si="1459">SUM(BE294*D294)</f>
        <v>0</v>
      </c>
      <c r="BG294" s="236">
        <f>SUM(BE294+E294)</f>
        <v>8</v>
      </c>
      <c r="BH294" s="236">
        <f>SUM(BF294+F294)</f>
        <v>1120</v>
      </c>
      <c r="BI294" s="4"/>
      <c r="BJ294" s="4">
        <f t="shared" ref="BJ294:BJ331" si="1460">SUM(BI294*D294)</f>
        <v>0</v>
      </c>
      <c r="BK294" s="236">
        <f>SUM(BI294+G294)</f>
        <v>2.5</v>
      </c>
      <c r="BL294" s="236">
        <f>SUM(BJ294+H294)</f>
        <v>350</v>
      </c>
      <c r="BM294" s="4"/>
      <c r="BN294" s="4">
        <f t="shared" ref="BN294:BN331" si="1461">SUM(BM294*D294)</f>
        <v>0</v>
      </c>
      <c r="BO294" s="236">
        <f>BM294+I294</f>
        <v>24.25</v>
      </c>
      <c r="BP294" s="236">
        <f>J294+BN294</f>
        <v>3395</v>
      </c>
      <c r="BQ294" s="4"/>
      <c r="BR294" s="4">
        <f>SUM(BQ294*D294)</f>
        <v>0</v>
      </c>
      <c r="BS294" s="236">
        <f>SUM(BQ294+K294)</f>
        <v>13.75</v>
      </c>
      <c r="BT294" s="236">
        <f>SUM(BR294+L294)</f>
        <v>1925</v>
      </c>
      <c r="BU294" s="4"/>
      <c r="BV294" s="4">
        <f>SUM(BU294*D294)</f>
        <v>0</v>
      </c>
      <c r="BW294" s="236">
        <f>SUM(BU294+M294)</f>
        <v>9</v>
      </c>
      <c r="BX294" s="236">
        <f>SUM(BV294+N294)</f>
        <v>1260</v>
      </c>
      <c r="BY294" s="4"/>
      <c r="BZ294" s="4">
        <f>SUM(BY294*D294)</f>
        <v>0</v>
      </c>
      <c r="CA294" s="236">
        <f>SUM(BY294+O294)</f>
        <v>4.75</v>
      </c>
      <c r="CB294" s="236">
        <f>SUM(BZ294+P294)</f>
        <v>665</v>
      </c>
      <c r="CC294" s="4"/>
      <c r="CD294" s="4">
        <f>SUM(CC294*D294)</f>
        <v>0</v>
      </c>
      <c r="CE294" s="236">
        <f t="shared" ref="CE294:CE331" si="1462">SUM(CC294+Q294)</f>
        <v>55.25</v>
      </c>
      <c r="CF294" s="236">
        <f>SUM(CE294*D294)</f>
        <v>7735</v>
      </c>
      <c r="CG294" s="4"/>
      <c r="CH294" s="4">
        <f>SUM(CG294*D294)</f>
        <v>0</v>
      </c>
      <c r="CI294" s="236">
        <f>SUM(CG294+S294)</f>
        <v>22</v>
      </c>
      <c r="CJ294" s="236">
        <f>SUM(CI294*D294)</f>
        <v>3080</v>
      </c>
      <c r="CK294" s="4"/>
      <c r="CL294" s="4">
        <f>SUM(CK294*D294)</f>
        <v>0</v>
      </c>
      <c r="CM294" s="236">
        <f>SUM(CK294+U294)</f>
        <v>88.75</v>
      </c>
      <c r="CN294" s="236">
        <f>SUM(CM294*D294)</f>
        <v>12425</v>
      </c>
      <c r="CO294" s="4"/>
      <c r="CP294" s="4">
        <f>SUM(CO294*D294)</f>
        <v>0</v>
      </c>
      <c r="CQ294" s="236">
        <f>SUM(CO294+W294)</f>
        <v>69.5</v>
      </c>
      <c r="CR294" s="236">
        <f>SUM(CQ294*D294)</f>
        <v>9730</v>
      </c>
      <c r="CS294" s="4"/>
      <c r="CT294" s="4">
        <f>SUM(CS294*D294)</f>
        <v>0</v>
      </c>
      <c r="CU294" s="236">
        <f>SUM(CS294+Y294)</f>
        <v>20</v>
      </c>
      <c r="CV294" s="236">
        <f>SUM(CU294*D294)</f>
        <v>2800</v>
      </c>
      <c r="CW294" s="4"/>
      <c r="CX294" s="4"/>
      <c r="CY294" s="4"/>
      <c r="CZ294" s="4"/>
      <c r="DA294" s="4">
        <f t="shared" ref="DA294:DA331" si="1463">SUM(BE294+BI294+BM294+BQ294+BU294+BY294+CC294+CG294+CK294+CO294+CS294+CW294)</f>
        <v>0</v>
      </c>
      <c r="DB294" s="4">
        <f t="shared" ref="DB294:DB331" si="1464">SUM(BF294+BJ294+BN294+BR294+BV294+BZ294+CD294+CH294+CL294+CP294+CT294+CX294)</f>
        <v>0</v>
      </c>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row>
    <row r="295" spans="1:196" s="5" customFormat="1">
      <c r="A295" s="60" t="s">
        <v>112</v>
      </c>
      <c r="B295" s="60" t="s">
        <v>113</v>
      </c>
      <c r="C295" s="60" t="s">
        <v>2</v>
      </c>
      <c r="D295" s="60">
        <v>140</v>
      </c>
      <c r="E295" s="6"/>
      <c r="F295" s="67">
        <f t="shared" ref="F295:F329" si="1465">SUM(E295*$D295)</f>
        <v>0</v>
      </c>
      <c r="G295" s="6"/>
      <c r="H295" s="67">
        <f t="shared" ref="H295:H329" si="1466">SUM(G295*$D295)</f>
        <v>0</v>
      </c>
      <c r="I295" s="6"/>
      <c r="J295" s="67">
        <f t="shared" ref="J295:J329" si="1467">SUM(I295*$D295)</f>
        <v>0</v>
      </c>
      <c r="K295" s="6"/>
      <c r="L295" s="67">
        <f t="shared" ref="L295:L312" si="1468">SUM(K295*$D295)</f>
        <v>0</v>
      </c>
      <c r="M295" s="6"/>
      <c r="N295" s="67">
        <f t="shared" ref="N295:N312" si="1469">SUM(M295*$D295)</f>
        <v>0</v>
      </c>
      <c r="O295" s="6"/>
      <c r="P295" s="67">
        <f t="shared" ref="P295:P312" si="1470">SUM(O295*$D295)</f>
        <v>0</v>
      </c>
      <c r="Q295" s="6">
        <v>10</v>
      </c>
      <c r="R295" s="67">
        <f t="shared" ref="R295:R312" si="1471">SUM(Q295*$D295)</f>
        <v>1400</v>
      </c>
      <c r="S295" s="6">
        <v>3.5</v>
      </c>
      <c r="T295" s="67">
        <f t="shared" ref="T295:T312" si="1472">SUM(S295*$D295)</f>
        <v>490</v>
      </c>
      <c r="U295" s="6">
        <v>10.5</v>
      </c>
      <c r="V295" s="67">
        <f t="shared" ref="V295:V312" si="1473">SUM(U295*$D295)</f>
        <v>1470</v>
      </c>
      <c r="W295" s="246">
        <v>2</v>
      </c>
      <c r="X295" s="67">
        <f t="shared" ref="X295:X312" si="1474">SUM(W295*$D295)</f>
        <v>280</v>
      </c>
      <c r="Y295" s="6">
        <v>5.5</v>
      </c>
      <c r="Z295" s="67">
        <f t="shared" ref="Z295:Z312" si="1475">SUM(Y295*$D295)</f>
        <v>770</v>
      </c>
      <c r="AA295" s="6"/>
      <c r="AB295" s="67">
        <f t="shared" ref="AB295:AB312" si="1476">SUM(AA295*$D295)</f>
        <v>0</v>
      </c>
      <c r="AC295" s="62"/>
      <c r="AD295" s="67">
        <f t="shared" ref="AD295:AD312" si="1477">SUM(AC295*$D295)</f>
        <v>0</v>
      </c>
      <c r="AE295" s="62"/>
      <c r="AF295" s="67">
        <f t="shared" ref="AF295:AF312" si="1478">SUM(AE295*$D295)</f>
        <v>0</v>
      </c>
      <c r="AG295" s="62"/>
      <c r="AH295" s="67">
        <f t="shared" ref="AH295:AH312" si="1479">SUM(AG295*$D295)</f>
        <v>0</v>
      </c>
      <c r="AI295" s="62"/>
      <c r="AJ295" s="67">
        <f t="shared" ref="AJ295:AJ312" si="1480">SUM(AI295*$D295)</f>
        <v>0</v>
      </c>
      <c r="AK295" s="62"/>
      <c r="AL295" s="67">
        <f t="shared" ref="AL295:AL312" si="1481">SUM(AK295*$D295)</f>
        <v>0</v>
      </c>
      <c r="AM295" s="62"/>
      <c r="AN295" s="67">
        <f t="shared" ref="AN295:AN312" si="1482">SUM(AM295*$D295)</f>
        <v>0</v>
      </c>
      <c r="AO295" s="62"/>
      <c r="AP295" s="67">
        <f t="shared" ref="AP295:AP312" si="1483">SUM(AO295*$D295)</f>
        <v>0</v>
      </c>
      <c r="AQ295" s="62"/>
      <c r="AR295" s="67">
        <f t="shared" ref="AR295:AR312" si="1484">SUM(AQ295*$D295)</f>
        <v>0</v>
      </c>
      <c r="AS295" s="62"/>
      <c r="AT295" s="67">
        <f t="shared" ref="AT295:AT312" si="1485">SUM(AS295*$D295)</f>
        <v>0</v>
      </c>
      <c r="AU295" s="62"/>
      <c r="AV295" s="67">
        <f t="shared" ref="AV295:AV312" si="1486">SUM(AU295*$D295)</f>
        <v>0</v>
      </c>
      <c r="AW295" s="62"/>
      <c r="AX295" s="67">
        <f t="shared" ref="AX295:AX312" si="1487">SUM(AW295*$D295)</f>
        <v>0</v>
      </c>
      <c r="AY295" s="62"/>
      <c r="AZ295" s="67">
        <f t="shared" ref="AZ295:AZ312" si="1488">SUM(AY295*$D295)</f>
        <v>0</v>
      </c>
      <c r="BA295" s="57"/>
      <c r="BB295" s="64">
        <f t="shared" ref="BB295:BB329" si="1489">SUM(E295+G295+I295+K295+M295+O295+Q295+S295+U295+W295+Y295+AA295+AC295+AE295+AG295+AI295+AK295+AM295+AO295+AQ295+AS295+AU295+AW295+AY295)</f>
        <v>31.5</v>
      </c>
      <c r="BC295" s="64">
        <f t="shared" si="1458"/>
        <v>4410</v>
      </c>
      <c r="BD295" s="4"/>
      <c r="BE295" s="4">
        <v>2.75</v>
      </c>
      <c r="BF295" s="4">
        <f t="shared" si="1459"/>
        <v>385</v>
      </c>
      <c r="BG295" s="236">
        <f t="shared" ref="BG295:BG331" si="1490">SUM(BE295+E295)</f>
        <v>2.75</v>
      </c>
      <c r="BH295" s="236">
        <f t="shared" ref="BH295:BH331" si="1491">SUM(BF295+F295)</f>
        <v>385</v>
      </c>
      <c r="BI295" s="4"/>
      <c r="BJ295" s="4">
        <f t="shared" si="1460"/>
        <v>0</v>
      </c>
      <c r="BK295" s="236">
        <f t="shared" ref="BK295:BK331" si="1492">SUM(BI295+G295)</f>
        <v>0</v>
      </c>
      <c r="BL295" s="236">
        <f t="shared" ref="BL295:BL331" si="1493">SUM(BJ295+H295)</f>
        <v>0</v>
      </c>
      <c r="BM295" s="4"/>
      <c r="BN295" s="4">
        <f t="shared" si="1461"/>
        <v>0</v>
      </c>
      <c r="BO295" s="236">
        <f t="shared" ref="BO295:BO331" si="1494">BM295+I295</f>
        <v>0</v>
      </c>
      <c r="BP295" s="236">
        <f t="shared" ref="BP295:BP331" si="1495">J295+BN295</f>
        <v>0</v>
      </c>
      <c r="BQ295" s="4">
        <v>1.5</v>
      </c>
      <c r="BR295" s="4">
        <f>SUM(BQ295*D295)</f>
        <v>210</v>
      </c>
      <c r="BS295" s="245">
        <f t="shared" ref="BS295:BS331" si="1496">SUM(BQ295+K295)</f>
        <v>1.5</v>
      </c>
      <c r="BT295" s="236">
        <f t="shared" ref="BT295:BT331" si="1497">SUM(BR295+L295)</f>
        <v>210</v>
      </c>
      <c r="BU295" s="4"/>
      <c r="BV295" s="4">
        <f t="shared" ref="BV295:BV331" si="1498">SUM(BU295*D295)</f>
        <v>0</v>
      </c>
      <c r="BW295" s="236">
        <f t="shared" ref="BW295:BW331" si="1499">SUM(BU295+M295)</f>
        <v>0</v>
      </c>
      <c r="BX295" s="236">
        <f t="shared" ref="BX295:BX331" si="1500">SUM(BV295+N295)</f>
        <v>0</v>
      </c>
      <c r="BY295" s="4">
        <v>6.5</v>
      </c>
      <c r="BZ295" s="4">
        <f t="shared" ref="BZ295:BZ330" si="1501">SUM(BY295*D295)</f>
        <v>910</v>
      </c>
      <c r="CA295" s="236">
        <f t="shared" ref="CA295:CA331" si="1502">SUM(BY295+O295)</f>
        <v>6.5</v>
      </c>
      <c r="CB295" s="236">
        <f t="shared" ref="CB295:CB331" si="1503">SUM(BZ295+P295)</f>
        <v>910</v>
      </c>
      <c r="CC295" s="4">
        <v>5.5</v>
      </c>
      <c r="CD295" s="4">
        <f t="shared" ref="CD295:CD331" si="1504">SUM(CC295*D295)</f>
        <v>770</v>
      </c>
      <c r="CE295" s="236">
        <f t="shared" si="1462"/>
        <v>15.5</v>
      </c>
      <c r="CF295" s="236">
        <f t="shared" ref="CF295:CF331" si="1505">SUM(CE295*D295)</f>
        <v>2170</v>
      </c>
      <c r="CG295" s="4">
        <v>7.5</v>
      </c>
      <c r="CH295" s="4">
        <f t="shared" ref="CH295:CH331" si="1506">SUM(CG295*D295)</f>
        <v>1050</v>
      </c>
      <c r="CI295" s="236">
        <f t="shared" ref="CI295:CI331" si="1507">SUM(CG295+S295)</f>
        <v>11</v>
      </c>
      <c r="CJ295" s="236">
        <f t="shared" ref="CJ295:CJ331" si="1508">SUM(CI295*D295)</f>
        <v>1540</v>
      </c>
      <c r="CK295" s="4">
        <v>4.5</v>
      </c>
      <c r="CL295" s="4">
        <f t="shared" ref="CL295:CL331" si="1509">SUM(CK295*D295)</f>
        <v>630</v>
      </c>
      <c r="CM295" s="236">
        <f t="shared" ref="CM295:CM331" si="1510">SUM(CK295+U295)</f>
        <v>15</v>
      </c>
      <c r="CN295" s="236">
        <f t="shared" ref="CN295:CN331" si="1511">SUM(CM295*D295)</f>
        <v>2100</v>
      </c>
      <c r="CO295" s="4">
        <v>5.25</v>
      </c>
      <c r="CP295" s="4">
        <f t="shared" ref="CP295:CP331" si="1512">SUM(CO295*D295)</f>
        <v>735</v>
      </c>
      <c r="CQ295" s="236">
        <f t="shared" ref="CQ295:CQ331" si="1513">SUM(CO295+W295)</f>
        <v>7.25</v>
      </c>
      <c r="CR295" s="236">
        <f t="shared" ref="CR295:CR331" si="1514">SUM(CQ295*D295)</f>
        <v>1015</v>
      </c>
      <c r="CS295" s="4">
        <v>5.75</v>
      </c>
      <c r="CT295" s="4">
        <f t="shared" ref="CT295:CT331" si="1515">SUM(CS295*D295)</f>
        <v>805</v>
      </c>
      <c r="CU295" s="236">
        <f t="shared" ref="CU295:CU331" si="1516">SUM(CS295+Y295)</f>
        <v>11.25</v>
      </c>
      <c r="CV295" s="236">
        <f t="shared" ref="CV295:CV331" si="1517">SUM(CU295*D295)</f>
        <v>1575</v>
      </c>
      <c r="CW295" s="4"/>
      <c r="CX295" s="4"/>
      <c r="CY295" s="4"/>
      <c r="CZ295" s="4"/>
      <c r="DA295" s="4">
        <f t="shared" si="1463"/>
        <v>39.25</v>
      </c>
      <c r="DB295" s="4">
        <f t="shared" si="1464"/>
        <v>5495</v>
      </c>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row>
    <row r="296" spans="1:196" s="5" customFormat="1">
      <c r="A296" s="60" t="s">
        <v>218</v>
      </c>
      <c r="B296" s="60" t="s">
        <v>219</v>
      </c>
      <c r="C296" s="60" t="s">
        <v>2</v>
      </c>
      <c r="D296" s="60">
        <v>140</v>
      </c>
      <c r="E296" s="6"/>
      <c r="F296" s="67">
        <f t="shared" si="1465"/>
        <v>0</v>
      </c>
      <c r="G296" s="6"/>
      <c r="H296" s="67">
        <f t="shared" si="1466"/>
        <v>0</v>
      </c>
      <c r="I296" s="6"/>
      <c r="J296" s="67">
        <f t="shared" si="1467"/>
        <v>0</v>
      </c>
      <c r="K296" s="6"/>
      <c r="L296" s="67">
        <f t="shared" si="1468"/>
        <v>0</v>
      </c>
      <c r="M296" s="6"/>
      <c r="N296" s="67">
        <f t="shared" si="1469"/>
        <v>0</v>
      </c>
      <c r="O296" s="6">
        <v>3</v>
      </c>
      <c r="P296" s="67">
        <f t="shared" si="1470"/>
        <v>420</v>
      </c>
      <c r="Q296" s="6"/>
      <c r="R296" s="67">
        <f t="shared" si="1471"/>
        <v>0</v>
      </c>
      <c r="S296" s="6"/>
      <c r="T296" s="67">
        <f t="shared" si="1472"/>
        <v>0</v>
      </c>
      <c r="U296" s="6">
        <v>0.75</v>
      </c>
      <c r="V296" s="67">
        <f t="shared" si="1473"/>
        <v>105</v>
      </c>
      <c r="W296" s="6"/>
      <c r="X296" s="67">
        <f t="shared" si="1474"/>
        <v>0</v>
      </c>
      <c r="Y296" s="6"/>
      <c r="Z296" s="67">
        <f t="shared" si="1475"/>
        <v>0</v>
      </c>
      <c r="AA296" s="6"/>
      <c r="AB296" s="67">
        <f t="shared" si="1476"/>
        <v>0</v>
      </c>
      <c r="AC296" s="62"/>
      <c r="AD296" s="67">
        <f t="shared" si="1477"/>
        <v>0</v>
      </c>
      <c r="AE296" s="62"/>
      <c r="AF296" s="67">
        <f t="shared" si="1478"/>
        <v>0</v>
      </c>
      <c r="AG296" s="62"/>
      <c r="AH296" s="67">
        <f t="shared" si="1479"/>
        <v>0</v>
      </c>
      <c r="AI296" s="62"/>
      <c r="AJ296" s="67">
        <f t="shared" si="1480"/>
        <v>0</v>
      </c>
      <c r="AK296" s="62"/>
      <c r="AL296" s="67">
        <f t="shared" si="1481"/>
        <v>0</v>
      </c>
      <c r="AM296" s="62"/>
      <c r="AN296" s="67">
        <f t="shared" si="1482"/>
        <v>0</v>
      </c>
      <c r="AO296" s="62"/>
      <c r="AP296" s="67">
        <f t="shared" si="1483"/>
        <v>0</v>
      </c>
      <c r="AQ296" s="62"/>
      <c r="AR296" s="67">
        <f t="shared" si="1484"/>
        <v>0</v>
      </c>
      <c r="AS296" s="62"/>
      <c r="AT296" s="67">
        <f t="shared" si="1485"/>
        <v>0</v>
      </c>
      <c r="AU296" s="62"/>
      <c r="AV296" s="67">
        <f t="shared" si="1486"/>
        <v>0</v>
      </c>
      <c r="AW296" s="62"/>
      <c r="AX296" s="67">
        <f t="shared" si="1487"/>
        <v>0</v>
      </c>
      <c r="AY296" s="62"/>
      <c r="AZ296" s="67">
        <f t="shared" si="1488"/>
        <v>0</v>
      </c>
      <c r="BA296" s="57"/>
      <c r="BB296" s="64">
        <f t="shared" si="1489"/>
        <v>3.75</v>
      </c>
      <c r="BC296" s="64">
        <f t="shared" si="1458"/>
        <v>525</v>
      </c>
      <c r="BD296" s="4"/>
      <c r="BE296" s="4"/>
      <c r="BF296" s="4">
        <f t="shared" si="1459"/>
        <v>0</v>
      </c>
      <c r="BG296" s="236">
        <f t="shared" si="1490"/>
        <v>0</v>
      </c>
      <c r="BH296" s="236">
        <f t="shared" si="1491"/>
        <v>0</v>
      </c>
      <c r="BI296" s="4"/>
      <c r="BJ296" s="4">
        <f t="shared" si="1460"/>
        <v>0</v>
      </c>
      <c r="BK296" s="236">
        <f t="shared" si="1492"/>
        <v>0</v>
      </c>
      <c r="BL296" s="236">
        <f t="shared" si="1493"/>
        <v>0</v>
      </c>
      <c r="BM296" s="4"/>
      <c r="BN296" s="4">
        <f t="shared" si="1461"/>
        <v>0</v>
      </c>
      <c r="BO296" s="236">
        <f t="shared" si="1494"/>
        <v>0</v>
      </c>
      <c r="BP296" s="236">
        <f t="shared" si="1495"/>
        <v>0</v>
      </c>
      <c r="BQ296" s="4"/>
      <c r="BR296" s="4">
        <f t="shared" ref="BR296:BR331" si="1518">SUM(BQ296*D296)</f>
        <v>0</v>
      </c>
      <c r="BS296" s="236">
        <f t="shared" si="1496"/>
        <v>0</v>
      </c>
      <c r="BT296" s="236">
        <f t="shared" si="1497"/>
        <v>0</v>
      </c>
      <c r="BU296" s="4"/>
      <c r="BV296" s="4">
        <f t="shared" si="1498"/>
        <v>0</v>
      </c>
      <c r="BW296" s="236">
        <f t="shared" si="1499"/>
        <v>0</v>
      </c>
      <c r="BX296" s="236">
        <f t="shared" si="1500"/>
        <v>0</v>
      </c>
      <c r="BY296" s="4"/>
      <c r="BZ296" s="4">
        <f t="shared" si="1501"/>
        <v>0</v>
      </c>
      <c r="CA296" s="236">
        <f t="shared" si="1502"/>
        <v>3</v>
      </c>
      <c r="CB296" s="236">
        <f t="shared" si="1503"/>
        <v>420</v>
      </c>
      <c r="CC296" s="4"/>
      <c r="CD296" s="4">
        <f t="shared" si="1504"/>
        <v>0</v>
      </c>
      <c r="CE296" s="236">
        <f t="shared" si="1462"/>
        <v>0</v>
      </c>
      <c r="CF296" s="236">
        <f t="shared" si="1505"/>
        <v>0</v>
      </c>
      <c r="CG296" s="4"/>
      <c r="CH296" s="4">
        <f t="shared" si="1506"/>
        <v>0</v>
      </c>
      <c r="CI296" s="236">
        <f t="shared" si="1507"/>
        <v>0</v>
      </c>
      <c r="CJ296" s="236">
        <f t="shared" si="1508"/>
        <v>0</v>
      </c>
      <c r="CK296" s="4"/>
      <c r="CL296" s="4">
        <f t="shared" si="1509"/>
        <v>0</v>
      </c>
      <c r="CM296" s="236">
        <f t="shared" si="1510"/>
        <v>0.75</v>
      </c>
      <c r="CN296" s="236">
        <f t="shared" si="1511"/>
        <v>105</v>
      </c>
      <c r="CO296" s="4"/>
      <c r="CP296" s="4">
        <f t="shared" si="1512"/>
        <v>0</v>
      </c>
      <c r="CQ296" s="236">
        <f t="shared" si="1513"/>
        <v>0</v>
      </c>
      <c r="CR296" s="236">
        <f t="shared" si="1514"/>
        <v>0</v>
      </c>
      <c r="CS296" s="4"/>
      <c r="CT296" s="4">
        <f t="shared" si="1515"/>
        <v>0</v>
      </c>
      <c r="CU296" s="236">
        <f t="shared" si="1516"/>
        <v>0</v>
      </c>
      <c r="CV296" s="236">
        <f t="shared" si="1517"/>
        <v>0</v>
      </c>
      <c r="CW296" s="4"/>
      <c r="CX296" s="4"/>
      <c r="CY296" s="4"/>
      <c r="CZ296" s="4"/>
      <c r="DA296" s="4">
        <f t="shared" si="1463"/>
        <v>0</v>
      </c>
      <c r="DB296" s="4">
        <f t="shared" si="1464"/>
        <v>0</v>
      </c>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row>
    <row r="297" spans="1:196" s="5" customFormat="1">
      <c r="A297" s="60"/>
      <c r="B297" s="60"/>
      <c r="C297" s="60" t="s">
        <v>2</v>
      </c>
      <c r="D297" s="60">
        <v>140</v>
      </c>
      <c r="E297" s="6"/>
      <c r="F297" s="67">
        <f t="shared" si="1465"/>
        <v>0</v>
      </c>
      <c r="G297" s="6"/>
      <c r="H297" s="67">
        <f t="shared" si="1466"/>
        <v>0</v>
      </c>
      <c r="I297" s="6"/>
      <c r="J297" s="67">
        <f t="shared" si="1467"/>
        <v>0</v>
      </c>
      <c r="K297" s="6"/>
      <c r="L297" s="67">
        <f t="shared" si="1468"/>
        <v>0</v>
      </c>
      <c r="M297" s="6"/>
      <c r="N297" s="67">
        <f t="shared" si="1469"/>
        <v>0</v>
      </c>
      <c r="O297" s="6"/>
      <c r="P297" s="67">
        <f t="shared" si="1470"/>
        <v>0</v>
      </c>
      <c r="Q297" s="6"/>
      <c r="R297" s="67">
        <f t="shared" si="1471"/>
        <v>0</v>
      </c>
      <c r="S297" s="6"/>
      <c r="T297" s="67">
        <f t="shared" si="1472"/>
        <v>0</v>
      </c>
      <c r="U297" s="6"/>
      <c r="V297" s="67">
        <f t="shared" si="1473"/>
        <v>0</v>
      </c>
      <c r="W297" s="246"/>
      <c r="X297" s="67">
        <f t="shared" si="1474"/>
        <v>0</v>
      </c>
      <c r="Y297" s="6"/>
      <c r="Z297" s="67">
        <f t="shared" si="1475"/>
        <v>0</v>
      </c>
      <c r="AA297" s="6"/>
      <c r="AB297" s="67">
        <f t="shared" si="1476"/>
        <v>0</v>
      </c>
      <c r="AC297" s="62"/>
      <c r="AD297" s="67">
        <f t="shared" si="1477"/>
        <v>0</v>
      </c>
      <c r="AE297" s="62"/>
      <c r="AF297" s="67">
        <f t="shared" si="1478"/>
        <v>0</v>
      </c>
      <c r="AG297" s="62"/>
      <c r="AH297" s="67">
        <f t="shared" si="1479"/>
        <v>0</v>
      </c>
      <c r="AI297" s="62"/>
      <c r="AJ297" s="67">
        <f t="shared" si="1480"/>
        <v>0</v>
      </c>
      <c r="AK297" s="62"/>
      <c r="AL297" s="67">
        <f t="shared" si="1481"/>
        <v>0</v>
      </c>
      <c r="AM297" s="62"/>
      <c r="AN297" s="67">
        <f t="shared" si="1482"/>
        <v>0</v>
      </c>
      <c r="AO297" s="62"/>
      <c r="AP297" s="67">
        <f t="shared" si="1483"/>
        <v>0</v>
      </c>
      <c r="AQ297" s="62"/>
      <c r="AR297" s="67">
        <f t="shared" si="1484"/>
        <v>0</v>
      </c>
      <c r="AS297" s="62"/>
      <c r="AT297" s="67">
        <f t="shared" si="1485"/>
        <v>0</v>
      </c>
      <c r="AU297" s="62"/>
      <c r="AV297" s="67">
        <f t="shared" si="1486"/>
        <v>0</v>
      </c>
      <c r="AW297" s="62"/>
      <c r="AX297" s="67">
        <f t="shared" si="1487"/>
        <v>0</v>
      </c>
      <c r="AY297" s="62"/>
      <c r="AZ297" s="67">
        <f t="shared" si="1488"/>
        <v>0</v>
      </c>
      <c r="BA297" s="57"/>
      <c r="BB297" s="64">
        <f t="shared" si="1489"/>
        <v>0</v>
      </c>
      <c r="BC297" s="64">
        <f t="shared" si="1458"/>
        <v>0</v>
      </c>
      <c r="BD297" s="4"/>
      <c r="BE297" s="4"/>
      <c r="BF297" s="4">
        <f t="shared" si="1459"/>
        <v>0</v>
      </c>
      <c r="BG297" s="236">
        <f t="shared" si="1490"/>
        <v>0</v>
      </c>
      <c r="BH297" s="236">
        <f t="shared" si="1491"/>
        <v>0</v>
      </c>
      <c r="BI297" s="4"/>
      <c r="BJ297" s="4">
        <f t="shared" si="1460"/>
        <v>0</v>
      </c>
      <c r="BK297" s="236">
        <f t="shared" si="1492"/>
        <v>0</v>
      </c>
      <c r="BL297" s="236">
        <f t="shared" si="1493"/>
        <v>0</v>
      </c>
      <c r="BM297" s="4"/>
      <c r="BN297" s="4">
        <f t="shared" si="1461"/>
        <v>0</v>
      </c>
      <c r="BO297" s="236">
        <f t="shared" si="1494"/>
        <v>0</v>
      </c>
      <c r="BP297" s="236">
        <f t="shared" si="1495"/>
        <v>0</v>
      </c>
      <c r="BQ297" s="4"/>
      <c r="BR297" s="4">
        <f t="shared" si="1518"/>
        <v>0</v>
      </c>
      <c r="BS297" s="236">
        <f t="shared" si="1496"/>
        <v>0</v>
      </c>
      <c r="BT297" s="236">
        <f t="shared" si="1497"/>
        <v>0</v>
      </c>
      <c r="BU297" s="4"/>
      <c r="BV297" s="4">
        <f t="shared" si="1498"/>
        <v>0</v>
      </c>
      <c r="BW297" s="236">
        <f t="shared" si="1499"/>
        <v>0</v>
      </c>
      <c r="BX297" s="236">
        <f t="shared" si="1500"/>
        <v>0</v>
      </c>
      <c r="BY297" s="4"/>
      <c r="BZ297" s="4">
        <f t="shared" si="1501"/>
        <v>0</v>
      </c>
      <c r="CA297" s="236">
        <f t="shared" si="1502"/>
        <v>0</v>
      </c>
      <c r="CB297" s="236">
        <f t="shared" si="1503"/>
        <v>0</v>
      </c>
      <c r="CC297" s="4"/>
      <c r="CD297" s="4">
        <f t="shared" si="1504"/>
        <v>0</v>
      </c>
      <c r="CE297" s="236">
        <f t="shared" si="1462"/>
        <v>0</v>
      </c>
      <c r="CF297" s="236">
        <f t="shared" si="1505"/>
        <v>0</v>
      </c>
      <c r="CG297" s="4"/>
      <c r="CH297" s="4">
        <f t="shared" si="1506"/>
        <v>0</v>
      </c>
      <c r="CI297" s="236">
        <f t="shared" si="1507"/>
        <v>0</v>
      </c>
      <c r="CJ297" s="236">
        <f t="shared" si="1508"/>
        <v>0</v>
      </c>
      <c r="CK297" s="4"/>
      <c r="CL297" s="4">
        <f t="shared" si="1509"/>
        <v>0</v>
      </c>
      <c r="CM297" s="236">
        <f t="shared" si="1510"/>
        <v>0</v>
      </c>
      <c r="CN297" s="236">
        <f t="shared" si="1511"/>
        <v>0</v>
      </c>
      <c r="CO297" s="4"/>
      <c r="CP297" s="4">
        <f t="shared" si="1512"/>
        <v>0</v>
      </c>
      <c r="CQ297" s="236">
        <f t="shared" si="1513"/>
        <v>0</v>
      </c>
      <c r="CR297" s="236">
        <f t="shared" si="1514"/>
        <v>0</v>
      </c>
      <c r="CS297" s="4"/>
      <c r="CT297" s="4">
        <f t="shared" si="1515"/>
        <v>0</v>
      </c>
      <c r="CU297" s="236">
        <f t="shared" si="1516"/>
        <v>0</v>
      </c>
      <c r="CV297" s="236">
        <f t="shared" si="1517"/>
        <v>0</v>
      </c>
      <c r="CW297" s="4"/>
      <c r="CX297" s="4"/>
      <c r="CY297" s="4"/>
      <c r="CZ297" s="4"/>
      <c r="DA297" s="4">
        <f t="shared" si="1463"/>
        <v>0</v>
      </c>
      <c r="DB297" s="4">
        <f t="shared" si="1464"/>
        <v>0</v>
      </c>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row>
    <row r="298" spans="1:196" s="5" customFormat="1">
      <c r="A298" s="60"/>
      <c r="B298" s="60"/>
      <c r="C298" s="60" t="s">
        <v>2</v>
      </c>
      <c r="D298" s="60">
        <v>140</v>
      </c>
      <c r="E298" s="6"/>
      <c r="F298" s="67">
        <f t="shared" si="1465"/>
        <v>0</v>
      </c>
      <c r="G298" s="6"/>
      <c r="H298" s="67">
        <f t="shared" si="1466"/>
        <v>0</v>
      </c>
      <c r="I298" s="6"/>
      <c r="J298" s="67">
        <f t="shared" si="1467"/>
        <v>0</v>
      </c>
      <c r="K298" s="6"/>
      <c r="L298" s="67">
        <f t="shared" si="1468"/>
        <v>0</v>
      </c>
      <c r="M298" s="6"/>
      <c r="N298" s="67">
        <f t="shared" si="1469"/>
        <v>0</v>
      </c>
      <c r="O298" s="6"/>
      <c r="P298" s="67">
        <f t="shared" si="1470"/>
        <v>0</v>
      </c>
      <c r="Q298" s="6"/>
      <c r="R298" s="67">
        <f t="shared" si="1471"/>
        <v>0</v>
      </c>
      <c r="S298" s="6"/>
      <c r="T298" s="67">
        <f t="shared" si="1472"/>
        <v>0</v>
      </c>
      <c r="U298" s="6"/>
      <c r="V298" s="67">
        <f t="shared" si="1473"/>
        <v>0</v>
      </c>
      <c r="W298" s="6"/>
      <c r="X298" s="67">
        <f t="shared" si="1474"/>
        <v>0</v>
      </c>
      <c r="Y298" s="6"/>
      <c r="Z298" s="67">
        <f t="shared" si="1475"/>
        <v>0</v>
      </c>
      <c r="AA298" s="6"/>
      <c r="AB298" s="67">
        <f t="shared" si="1476"/>
        <v>0</v>
      </c>
      <c r="AC298" s="62"/>
      <c r="AD298" s="67">
        <f t="shared" si="1477"/>
        <v>0</v>
      </c>
      <c r="AE298" s="62"/>
      <c r="AF298" s="67">
        <f t="shared" si="1478"/>
        <v>0</v>
      </c>
      <c r="AG298" s="62"/>
      <c r="AH298" s="67">
        <f t="shared" si="1479"/>
        <v>0</v>
      </c>
      <c r="AI298" s="62"/>
      <c r="AJ298" s="67">
        <f t="shared" si="1480"/>
        <v>0</v>
      </c>
      <c r="AK298" s="62"/>
      <c r="AL298" s="67">
        <f t="shared" si="1481"/>
        <v>0</v>
      </c>
      <c r="AM298" s="62"/>
      <c r="AN298" s="67">
        <f t="shared" si="1482"/>
        <v>0</v>
      </c>
      <c r="AO298" s="62"/>
      <c r="AP298" s="67">
        <f t="shared" si="1483"/>
        <v>0</v>
      </c>
      <c r="AQ298" s="62"/>
      <c r="AR298" s="67">
        <f t="shared" si="1484"/>
        <v>0</v>
      </c>
      <c r="AS298" s="62"/>
      <c r="AT298" s="67">
        <f t="shared" si="1485"/>
        <v>0</v>
      </c>
      <c r="AU298" s="62"/>
      <c r="AV298" s="67">
        <f t="shared" si="1486"/>
        <v>0</v>
      </c>
      <c r="AW298" s="62"/>
      <c r="AX298" s="67">
        <f t="shared" si="1487"/>
        <v>0</v>
      </c>
      <c r="AY298" s="62"/>
      <c r="AZ298" s="67">
        <f t="shared" si="1488"/>
        <v>0</v>
      </c>
      <c r="BA298" s="57"/>
      <c r="BB298" s="64">
        <f t="shared" si="1489"/>
        <v>0</v>
      </c>
      <c r="BC298" s="64">
        <f t="shared" si="1458"/>
        <v>0</v>
      </c>
      <c r="BD298" s="4"/>
      <c r="BE298" s="4"/>
      <c r="BF298" s="4">
        <f t="shared" si="1459"/>
        <v>0</v>
      </c>
      <c r="BG298" s="236">
        <f t="shared" si="1490"/>
        <v>0</v>
      </c>
      <c r="BH298" s="236">
        <f t="shared" si="1491"/>
        <v>0</v>
      </c>
      <c r="BI298" s="4"/>
      <c r="BJ298" s="4">
        <f t="shared" si="1460"/>
        <v>0</v>
      </c>
      <c r="BK298" s="236">
        <f t="shared" si="1492"/>
        <v>0</v>
      </c>
      <c r="BL298" s="236">
        <f t="shared" si="1493"/>
        <v>0</v>
      </c>
      <c r="BM298" s="4"/>
      <c r="BN298" s="4">
        <f t="shared" si="1461"/>
        <v>0</v>
      </c>
      <c r="BO298" s="236">
        <f t="shared" si="1494"/>
        <v>0</v>
      </c>
      <c r="BP298" s="236">
        <f t="shared" si="1495"/>
        <v>0</v>
      </c>
      <c r="BQ298" s="4"/>
      <c r="BR298" s="4">
        <f t="shared" si="1518"/>
        <v>0</v>
      </c>
      <c r="BS298" s="236">
        <f t="shared" si="1496"/>
        <v>0</v>
      </c>
      <c r="BT298" s="236">
        <f t="shared" si="1497"/>
        <v>0</v>
      </c>
      <c r="BU298" s="4"/>
      <c r="BV298" s="4">
        <f t="shared" si="1498"/>
        <v>0</v>
      </c>
      <c r="BW298" s="236">
        <f t="shared" si="1499"/>
        <v>0</v>
      </c>
      <c r="BX298" s="236">
        <f t="shared" si="1500"/>
        <v>0</v>
      </c>
      <c r="BY298" s="4"/>
      <c r="BZ298" s="4">
        <f t="shared" si="1501"/>
        <v>0</v>
      </c>
      <c r="CA298" s="236">
        <f t="shared" si="1502"/>
        <v>0</v>
      </c>
      <c r="CB298" s="236">
        <f t="shared" si="1503"/>
        <v>0</v>
      </c>
      <c r="CC298" s="4"/>
      <c r="CD298" s="4">
        <f t="shared" si="1504"/>
        <v>0</v>
      </c>
      <c r="CE298" s="236">
        <f t="shared" si="1462"/>
        <v>0</v>
      </c>
      <c r="CF298" s="236">
        <f t="shared" si="1505"/>
        <v>0</v>
      </c>
      <c r="CG298" s="4"/>
      <c r="CH298" s="4">
        <f t="shared" si="1506"/>
        <v>0</v>
      </c>
      <c r="CI298" s="236">
        <f t="shared" si="1507"/>
        <v>0</v>
      </c>
      <c r="CJ298" s="236">
        <f t="shared" si="1508"/>
        <v>0</v>
      </c>
      <c r="CK298" s="4"/>
      <c r="CL298" s="4">
        <f t="shared" si="1509"/>
        <v>0</v>
      </c>
      <c r="CM298" s="236">
        <f t="shared" si="1510"/>
        <v>0</v>
      </c>
      <c r="CN298" s="236">
        <f t="shared" si="1511"/>
        <v>0</v>
      </c>
      <c r="CO298" s="4"/>
      <c r="CP298" s="4">
        <f t="shared" si="1512"/>
        <v>0</v>
      </c>
      <c r="CQ298" s="236">
        <f t="shared" si="1513"/>
        <v>0</v>
      </c>
      <c r="CR298" s="236">
        <f t="shared" si="1514"/>
        <v>0</v>
      </c>
      <c r="CS298" s="4"/>
      <c r="CT298" s="4">
        <f t="shared" si="1515"/>
        <v>0</v>
      </c>
      <c r="CU298" s="236">
        <f t="shared" si="1516"/>
        <v>0</v>
      </c>
      <c r="CV298" s="236">
        <f t="shared" si="1517"/>
        <v>0</v>
      </c>
      <c r="CW298" s="4"/>
      <c r="CX298" s="4"/>
      <c r="CY298" s="4"/>
      <c r="CZ298" s="4"/>
      <c r="DA298" s="4">
        <f t="shared" si="1463"/>
        <v>0</v>
      </c>
      <c r="DB298" s="4">
        <f t="shared" si="1464"/>
        <v>0</v>
      </c>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row>
    <row r="299" spans="1:196" s="5" customFormat="1">
      <c r="A299" s="60" t="s">
        <v>249</v>
      </c>
      <c r="B299" s="60" t="s">
        <v>250</v>
      </c>
      <c r="C299" s="60" t="s">
        <v>7</v>
      </c>
      <c r="D299" s="60">
        <v>118</v>
      </c>
      <c r="E299" s="6"/>
      <c r="F299" s="67">
        <f t="shared" ref="F299" si="1519">SUM(E299*$D299)</f>
        <v>0</v>
      </c>
      <c r="G299" s="6"/>
      <c r="H299" s="67">
        <f t="shared" ref="H299" si="1520">SUM(G299*$D299)</f>
        <v>0</v>
      </c>
      <c r="I299" s="6"/>
      <c r="J299" s="67">
        <f t="shared" ref="J299" si="1521">SUM(I299*$D299)</f>
        <v>0</v>
      </c>
      <c r="K299" s="6"/>
      <c r="L299" s="67">
        <f t="shared" ref="L299" si="1522">SUM(K299*$D299)</f>
        <v>0</v>
      </c>
      <c r="M299" s="6"/>
      <c r="N299" s="67">
        <f t="shared" ref="N299" si="1523">SUM(M299*$D299)</f>
        <v>0</v>
      </c>
      <c r="O299" s="6"/>
      <c r="P299" s="67">
        <f t="shared" ref="P299" si="1524">SUM(O299*$D299)</f>
        <v>0</v>
      </c>
      <c r="Q299" s="6"/>
      <c r="R299" s="67">
        <f t="shared" ref="R299" si="1525">SUM(Q299*$D299)</f>
        <v>0</v>
      </c>
      <c r="S299" s="6"/>
      <c r="T299" s="67">
        <f t="shared" ref="T299" si="1526">SUM(S299*$D299)</f>
        <v>0</v>
      </c>
      <c r="U299" s="6"/>
      <c r="V299" s="67">
        <f t="shared" ref="V299" si="1527">SUM(U299*$D299)</f>
        <v>0</v>
      </c>
      <c r="W299" s="246">
        <v>5.5</v>
      </c>
      <c r="X299" s="67">
        <f t="shared" ref="X299" si="1528">SUM(W299*$D299)</f>
        <v>649</v>
      </c>
      <c r="Y299" s="6">
        <v>1</v>
      </c>
      <c r="Z299" s="67">
        <f t="shared" ref="Z299" si="1529">SUM(Y299*$D299)</f>
        <v>118</v>
      </c>
      <c r="AA299" s="6"/>
      <c r="AB299" s="67">
        <f t="shared" ref="AB299" si="1530">SUM(AA299*$D299)</f>
        <v>0</v>
      </c>
      <c r="AC299" s="62"/>
      <c r="AD299" s="67">
        <f t="shared" ref="AD299" si="1531">SUM(AC299*$D299)</f>
        <v>0</v>
      </c>
      <c r="AE299" s="62"/>
      <c r="AF299" s="67">
        <f t="shared" ref="AF299" si="1532">SUM(AE299*$D299)</f>
        <v>0</v>
      </c>
      <c r="AG299" s="62"/>
      <c r="AH299" s="67">
        <f t="shared" ref="AH299" si="1533">SUM(AG299*$D299)</f>
        <v>0</v>
      </c>
      <c r="AI299" s="62"/>
      <c r="AJ299" s="67">
        <f t="shared" ref="AJ299" si="1534">SUM(AI299*$D299)</f>
        <v>0</v>
      </c>
      <c r="AK299" s="62"/>
      <c r="AL299" s="67">
        <f t="shared" ref="AL299" si="1535">SUM(AK299*$D299)</f>
        <v>0</v>
      </c>
      <c r="AM299" s="62"/>
      <c r="AN299" s="67">
        <f t="shared" ref="AN299" si="1536">SUM(AM299*$D299)</f>
        <v>0</v>
      </c>
      <c r="AO299" s="62"/>
      <c r="AP299" s="67">
        <f t="shared" ref="AP299" si="1537">SUM(AO299*$D299)</f>
        <v>0</v>
      </c>
      <c r="AQ299" s="62"/>
      <c r="AR299" s="67">
        <f t="shared" ref="AR299" si="1538">SUM(AQ299*$D299)</f>
        <v>0</v>
      </c>
      <c r="AS299" s="62"/>
      <c r="AT299" s="67">
        <f t="shared" ref="AT299" si="1539">SUM(AS299*$D299)</f>
        <v>0</v>
      </c>
      <c r="AU299" s="62"/>
      <c r="AV299" s="67">
        <f t="shared" ref="AV299" si="1540">SUM(AU299*$D299)</f>
        <v>0</v>
      </c>
      <c r="AW299" s="62"/>
      <c r="AX299" s="67">
        <f t="shared" ref="AX299" si="1541">SUM(AW299*$D299)</f>
        <v>0</v>
      </c>
      <c r="AY299" s="62"/>
      <c r="AZ299" s="67">
        <f t="shared" ref="AZ299" si="1542">SUM(AY299*$D299)</f>
        <v>0</v>
      </c>
      <c r="BA299" s="57"/>
      <c r="BB299" s="64">
        <f t="shared" ref="BB299" si="1543">SUM(E299+G299+I299+K299+M299+O299+Q299+S299+U299+W299+Y299+AA299+AC299+AE299+AG299+AI299+AK299+AM299+AO299+AQ299+AS299+AU299+AW299+AY299)</f>
        <v>6.5</v>
      </c>
      <c r="BC299" s="64">
        <f t="shared" ref="BC299" si="1544">ROUND(BB299*D299*2,1)/2</f>
        <v>767</v>
      </c>
      <c r="BD299" s="4"/>
      <c r="BE299" s="4"/>
      <c r="BF299" s="4">
        <f t="shared" ref="BF299" si="1545">SUM(BE299*D299)</f>
        <v>0</v>
      </c>
      <c r="BG299" s="236">
        <f t="shared" ref="BG299" si="1546">SUM(BE299+E299)</f>
        <v>0</v>
      </c>
      <c r="BH299" s="236">
        <f t="shared" ref="BH299" si="1547">SUM(BF299+F299)</f>
        <v>0</v>
      </c>
      <c r="BI299" s="4"/>
      <c r="BJ299" s="4">
        <f t="shared" ref="BJ299" si="1548">SUM(BI299*D299)</f>
        <v>0</v>
      </c>
      <c r="BK299" s="236">
        <f t="shared" ref="BK299" si="1549">SUM(BI299+G299)</f>
        <v>0</v>
      </c>
      <c r="BL299" s="236">
        <f t="shared" ref="BL299" si="1550">SUM(BJ299+H299)</f>
        <v>0</v>
      </c>
      <c r="BM299" s="4"/>
      <c r="BN299" s="4">
        <f t="shared" ref="BN299" si="1551">SUM(BM299*D299)</f>
        <v>0</v>
      </c>
      <c r="BO299" s="236">
        <f t="shared" ref="BO299" si="1552">BM299+I299</f>
        <v>0</v>
      </c>
      <c r="BP299" s="236">
        <f t="shared" ref="BP299" si="1553">J299+BN299</f>
        <v>0</v>
      </c>
      <c r="BQ299" s="4"/>
      <c r="BR299" s="4">
        <f t="shared" ref="BR299" si="1554">SUM(BQ299*D299)</f>
        <v>0</v>
      </c>
      <c r="BS299" s="236">
        <f t="shared" ref="BS299" si="1555">SUM(BQ299+K299)</f>
        <v>0</v>
      </c>
      <c r="BT299" s="236">
        <f t="shared" ref="BT299" si="1556">SUM(BR299+L299)</f>
        <v>0</v>
      </c>
      <c r="BU299" s="4"/>
      <c r="BV299" s="4">
        <f t="shared" ref="BV299" si="1557">SUM(BU299*D299)</f>
        <v>0</v>
      </c>
      <c r="BW299" s="236">
        <f t="shared" ref="BW299" si="1558">SUM(BU299+M299)</f>
        <v>0</v>
      </c>
      <c r="BX299" s="236">
        <f t="shared" ref="BX299" si="1559">SUM(BV299+N299)</f>
        <v>0</v>
      </c>
      <c r="BY299" s="4"/>
      <c r="BZ299" s="4">
        <f t="shared" ref="BZ299" si="1560">SUM(BY299*D299)</f>
        <v>0</v>
      </c>
      <c r="CA299" s="236">
        <f t="shared" ref="CA299" si="1561">SUM(BY299+O299)</f>
        <v>0</v>
      </c>
      <c r="CB299" s="236">
        <f t="shared" ref="CB299" si="1562">SUM(BZ299+P299)</f>
        <v>0</v>
      </c>
      <c r="CC299" s="4"/>
      <c r="CD299" s="4">
        <f t="shared" ref="CD299" si="1563">SUM(CC299*D299)</f>
        <v>0</v>
      </c>
      <c r="CE299" s="236">
        <f t="shared" ref="CE299" si="1564">SUM(CC299+Q299)</f>
        <v>0</v>
      </c>
      <c r="CF299" s="236">
        <f t="shared" ref="CF299" si="1565">SUM(CE299*D299)</f>
        <v>0</v>
      </c>
      <c r="CG299" s="4"/>
      <c r="CH299" s="4">
        <f t="shared" ref="CH299" si="1566">SUM(CG299*D299)</f>
        <v>0</v>
      </c>
      <c r="CI299" s="236">
        <f t="shared" ref="CI299" si="1567">SUM(CG299+S299)</f>
        <v>0</v>
      </c>
      <c r="CJ299" s="236">
        <f t="shared" ref="CJ299" si="1568">SUM(CI299*D299)</f>
        <v>0</v>
      </c>
      <c r="CK299" s="4"/>
      <c r="CL299" s="4">
        <f t="shared" ref="CL299" si="1569">SUM(CK299*D299)</f>
        <v>0</v>
      </c>
      <c r="CM299" s="236">
        <f t="shared" ref="CM299" si="1570">SUM(CK299+U299)</f>
        <v>0</v>
      </c>
      <c r="CN299" s="236">
        <f t="shared" ref="CN299" si="1571">SUM(CM299*D299)</f>
        <v>0</v>
      </c>
      <c r="CO299" s="4"/>
      <c r="CP299" s="4">
        <f t="shared" si="1512"/>
        <v>0</v>
      </c>
      <c r="CQ299" s="236">
        <f t="shared" si="1513"/>
        <v>5.5</v>
      </c>
      <c r="CR299" s="236">
        <f t="shared" si="1514"/>
        <v>649</v>
      </c>
      <c r="CS299" s="4"/>
      <c r="CT299" s="4">
        <f t="shared" si="1515"/>
        <v>0</v>
      </c>
      <c r="CU299" s="236">
        <f t="shared" si="1516"/>
        <v>1</v>
      </c>
      <c r="CV299" s="236">
        <f t="shared" si="1517"/>
        <v>118</v>
      </c>
      <c r="CW299" s="4"/>
      <c r="CX299" s="4"/>
      <c r="CY299" s="4"/>
      <c r="CZ299" s="4"/>
      <c r="DA299" s="4">
        <f t="shared" ref="DA299" si="1572">SUM(BE299+BI299+BM299+BQ299+BU299+BY299+CC299+CG299+CK299+CO299+CS299+CW299)</f>
        <v>0</v>
      </c>
      <c r="DB299" s="4">
        <f t="shared" ref="DB299" si="1573">SUM(BF299+BJ299+BN299+BR299+BV299+BZ299+CD299+CH299+CL299+CP299+CT299+CX299)</f>
        <v>0</v>
      </c>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row>
    <row r="300" spans="1:196" s="5" customFormat="1">
      <c r="A300" s="60" t="s">
        <v>165</v>
      </c>
      <c r="B300" s="60" t="s">
        <v>166</v>
      </c>
      <c r="C300" s="60" t="s">
        <v>7</v>
      </c>
      <c r="D300" s="60">
        <v>118</v>
      </c>
      <c r="E300" s="6"/>
      <c r="F300" s="67">
        <f t="shared" si="1465"/>
        <v>0</v>
      </c>
      <c r="G300" s="6">
        <v>17.5</v>
      </c>
      <c r="H300" s="67">
        <f t="shared" si="1466"/>
        <v>2065</v>
      </c>
      <c r="I300" s="6">
        <v>20.25</v>
      </c>
      <c r="J300" s="67">
        <f t="shared" si="1467"/>
        <v>2389.5</v>
      </c>
      <c r="K300" s="6">
        <v>5.5</v>
      </c>
      <c r="L300" s="67">
        <f t="shared" si="1468"/>
        <v>649</v>
      </c>
      <c r="M300" s="6">
        <v>39.25</v>
      </c>
      <c r="N300" s="67">
        <f t="shared" si="1469"/>
        <v>4631.5</v>
      </c>
      <c r="O300" s="6">
        <v>66.25</v>
      </c>
      <c r="P300" s="67">
        <f t="shared" si="1470"/>
        <v>7817.5</v>
      </c>
      <c r="Q300" s="6">
        <v>72.5</v>
      </c>
      <c r="R300" s="67">
        <f t="shared" si="1471"/>
        <v>8555</v>
      </c>
      <c r="S300" s="6">
        <v>50.5</v>
      </c>
      <c r="T300" s="67">
        <f t="shared" si="1472"/>
        <v>5959</v>
      </c>
      <c r="U300" s="6">
        <v>46.5</v>
      </c>
      <c r="V300" s="67">
        <f t="shared" si="1473"/>
        <v>5487</v>
      </c>
      <c r="W300" s="6"/>
      <c r="X300" s="67">
        <f t="shared" si="1474"/>
        <v>0</v>
      </c>
      <c r="Y300" s="6"/>
      <c r="Z300" s="67">
        <f t="shared" si="1475"/>
        <v>0</v>
      </c>
      <c r="AA300" s="6"/>
      <c r="AB300" s="67">
        <f t="shared" si="1476"/>
        <v>0</v>
      </c>
      <c r="AC300" s="62"/>
      <c r="AD300" s="67">
        <f t="shared" si="1477"/>
        <v>0</v>
      </c>
      <c r="AE300" s="62"/>
      <c r="AF300" s="67">
        <f t="shared" si="1478"/>
        <v>0</v>
      </c>
      <c r="AG300" s="62"/>
      <c r="AH300" s="67">
        <f t="shared" si="1479"/>
        <v>0</v>
      </c>
      <c r="AI300" s="62"/>
      <c r="AJ300" s="67">
        <f t="shared" si="1480"/>
        <v>0</v>
      </c>
      <c r="AK300" s="62"/>
      <c r="AL300" s="67">
        <f t="shared" si="1481"/>
        <v>0</v>
      </c>
      <c r="AM300" s="62"/>
      <c r="AN300" s="67">
        <f t="shared" si="1482"/>
        <v>0</v>
      </c>
      <c r="AO300" s="62"/>
      <c r="AP300" s="67">
        <f t="shared" si="1483"/>
        <v>0</v>
      </c>
      <c r="AQ300" s="62"/>
      <c r="AR300" s="67">
        <f t="shared" si="1484"/>
        <v>0</v>
      </c>
      <c r="AS300" s="62"/>
      <c r="AT300" s="67">
        <f t="shared" si="1485"/>
        <v>0</v>
      </c>
      <c r="AU300" s="62"/>
      <c r="AV300" s="67">
        <f t="shared" si="1486"/>
        <v>0</v>
      </c>
      <c r="AW300" s="62"/>
      <c r="AX300" s="67">
        <f t="shared" si="1487"/>
        <v>0</v>
      </c>
      <c r="AY300" s="62"/>
      <c r="AZ300" s="67">
        <f t="shared" si="1488"/>
        <v>0</v>
      </c>
      <c r="BA300" s="57"/>
      <c r="BB300" s="64">
        <f t="shared" si="1489"/>
        <v>318.25</v>
      </c>
      <c r="BC300" s="64">
        <f t="shared" si="1458"/>
        <v>37553.5</v>
      </c>
      <c r="BD300" s="4"/>
      <c r="BE300" s="4"/>
      <c r="BF300" s="4">
        <f t="shared" si="1459"/>
        <v>0</v>
      </c>
      <c r="BG300" s="236">
        <f t="shared" si="1490"/>
        <v>0</v>
      </c>
      <c r="BH300" s="236">
        <f t="shared" si="1491"/>
        <v>0</v>
      </c>
      <c r="BI300" s="4"/>
      <c r="BJ300" s="4">
        <f t="shared" si="1460"/>
        <v>0</v>
      </c>
      <c r="BK300" s="236">
        <f t="shared" si="1492"/>
        <v>17.5</v>
      </c>
      <c r="BL300" s="236">
        <f t="shared" si="1493"/>
        <v>2065</v>
      </c>
      <c r="BM300" s="4"/>
      <c r="BN300" s="4">
        <f t="shared" si="1461"/>
        <v>0</v>
      </c>
      <c r="BO300" s="236">
        <f t="shared" si="1494"/>
        <v>20.25</v>
      </c>
      <c r="BP300" s="236">
        <f t="shared" si="1495"/>
        <v>2389.5</v>
      </c>
      <c r="BQ300" s="4"/>
      <c r="BR300" s="4">
        <f t="shared" si="1518"/>
        <v>0</v>
      </c>
      <c r="BS300" s="245">
        <f t="shared" si="1496"/>
        <v>5.5</v>
      </c>
      <c r="BT300" s="236">
        <f t="shared" si="1497"/>
        <v>649</v>
      </c>
      <c r="BU300" s="4"/>
      <c r="BV300" s="4">
        <f t="shared" si="1498"/>
        <v>0</v>
      </c>
      <c r="BW300" s="236">
        <f t="shared" si="1499"/>
        <v>39.25</v>
      </c>
      <c r="BX300" s="236">
        <f t="shared" si="1500"/>
        <v>4631.5</v>
      </c>
      <c r="BY300" s="4"/>
      <c r="BZ300" s="4">
        <f t="shared" si="1501"/>
        <v>0</v>
      </c>
      <c r="CA300" s="236">
        <f t="shared" si="1502"/>
        <v>66.25</v>
      </c>
      <c r="CB300" s="236">
        <f t="shared" si="1503"/>
        <v>7817.5</v>
      </c>
      <c r="CC300" s="4"/>
      <c r="CD300" s="4">
        <f t="shared" si="1504"/>
        <v>0</v>
      </c>
      <c r="CE300" s="236">
        <f t="shared" si="1462"/>
        <v>72.5</v>
      </c>
      <c r="CF300" s="236">
        <f t="shared" si="1505"/>
        <v>8555</v>
      </c>
      <c r="CG300" s="4"/>
      <c r="CH300" s="4">
        <f t="shared" si="1506"/>
        <v>0</v>
      </c>
      <c r="CI300" s="236">
        <f t="shared" si="1507"/>
        <v>50.5</v>
      </c>
      <c r="CJ300" s="236">
        <f t="shared" si="1508"/>
        <v>5959</v>
      </c>
      <c r="CK300" s="4"/>
      <c r="CL300" s="4">
        <f t="shared" si="1509"/>
        <v>0</v>
      </c>
      <c r="CM300" s="236">
        <f t="shared" si="1510"/>
        <v>46.5</v>
      </c>
      <c r="CN300" s="236">
        <f t="shared" si="1511"/>
        <v>5487</v>
      </c>
      <c r="CO300" s="4"/>
      <c r="CP300" s="4">
        <f t="shared" si="1512"/>
        <v>0</v>
      </c>
      <c r="CQ300" s="236">
        <f t="shared" si="1513"/>
        <v>0</v>
      </c>
      <c r="CR300" s="236">
        <f t="shared" si="1514"/>
        <v>0</v>
      </c>
      <c r="CS300" s="4"/>
      <c r="CT300" s="4">
        <f t="shared" si="1515"/>
        <v>0</v>
      </c>
      <c r="CU300" s="236">
        <f t="shared" si="1516"/>
        <v>0</v>
      </c>
      <c r="CV300" s="236">
        <f t="shared" si="1517"/>
        <v>0</v>
      </c>
      <c r="CW300" s="4"/>
      <c r="CX300" s="4"/>
      <c r="CY300" s="4"/>
      <c r="CZ300" s="4"/>
      <c r="DA300" s="4">
        <f t="shared" si="1463"/>
        <v>0</v>
      </c>
      <c r="DB300" s="4">
        <f t="shared" si="1464"/>
        <v>0</v>
      </c>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row>
    <row r="301" spans="1:196" s="5" customFormat="1">
      <c r="A301" s="60" t="s">
        <v>197</v>
      </c>
      <c r="B301" s="60" t="s">
        <v>198</v>
      </c>
      <c r="C301" s="60" t="s">
        <v>7</v>
      </c>
      <c r="D301" s="60">
        <v>118</v>
      </c>
      <c r="E301" s="6"/>
      <c r="F301" s="67">
        <f t="shared" si="1465"/>
        <v>0</v>
      </c>
      <c r="G301" s="6"/>
      <c r="H301" s="67">
        <f t="shared" si="1466"/>
        <v>0</v>
      </c>
      <c r="I301" s="6">
        <v>1</v>
      </c>
      <c r="J301" s="67">
        <f t="shared" si="1467"/>
        <v>118</v>
      </c>
      <c r="K301" s="6"/>
      <c r="L301" s="67">
        <f t="shared" si="1468"/>
        <v>0</v>
      </c>
      <c r="M301" s="6"/>
      <c r="N301" s="67">
        <f t="shared" si="1469"/>
        <v>0</v>
      </c>
      <c r="O301" s="6"/>
      <c r="P301" s="67">
        <f t="shared" si="1470"/>
        <v>0</v>
      </c>
      <c r="Q301" s="6"/>
      <c r="R301" s="67">
        <f t="shared" si="1471"/>
        <v>0</v>
      </c>
      <c r="S301" s="6">
        <v>8.25</v>
      </c>
      <c r="T301" s="67">
        <f t="shared" si="1472"/>
        <v>973.5</v>
      </c>
      <c r="U301" s="6">
        <v>93.5</v>
      </c>
      <c r="V301" s="67">
        <f t="shared" si="1473"/>
        <v>11033</v>
      </c>
      <c r="W301" s="246">
        <v>64</v>
      </c>
      <c r="X301" s="67">
        <f t="shared" si="1474"/>
        <v>7552</v>
      </c>
      <c r="Y301" s="6">
        <v>91.75</v>
      </c>
      <c r="Z301" s="67">
        <f t="shared" si="1475"/>
        <v>10826.5</v>
      </c>
      <c r="AA301" s="6"/>
      <c r="AB301" s="67">
        <f t="shared" si="1476"/>
        <v>0</v>
      </c>
      <c r="AC301" s="62"/>
      <c r="AD301" s="67">
        <f t="shared" si="1477"/>
        <v>0</v>
      </c>
      <c r="AE301" s="62"/>
      <c r="AF301" s="67">
        <f t="shared" si="1478"/>
        <v>0</v>
      </c>
      <c r="AG301" s="62"/>
      <c r="AH301" s="67">
        <f t="shared" si="1479"/>
        <v>0</v>
      </c>
      <c r="AI301" s="62"/>
      <c r="AJ301" s="67">
        <f t="shared" si="1480"/>
        <v>0</v>
      </c>
      <c r="AK301" s="62"/>
      <c r="AL301" s="67">
        <f t="shared" si="1481"/>
        <v>0</v>
      </c>
      <c r="AM301" s="62"/>
      <c r="AN301" s="67">
        <f t="shared" si="1482"/>
        <v>0</v>
      </c>
      <c r="AO301" s="62"/>
      <c r="AP301" s="67">
        <f t="shared" si="1483"/>
        <v>0</v>
      </c>
      <c r="AQ301" s="62"/>
      <c r="AR301" s="67">
        <f t="shared" si="1484"/>
        <v>0</v>
      </c>
      <c r="AS301" s="62"/>
      <c r="AT301" s="67">
        <f t="shared" si="1485"/>
        <v>0</v>
      </c>
      <c r="AU301" s="62"/>
      <c r="AV301" s="67">
        <f t="shared" si="1486"/>
        <v>0</v>
      </c>
      <c r="AW301" s="62"/>
      <c r="AX301" s="67">
        <f t="shared" si="1487"/>
        <v>0</v>
      </c>
      <c r="AY301" s="62"/>
      <c r="AZ301" s="67">
        <f t="shared" si="1488"/>
        <v>0</v>
      </c>
      <c r="BA301" s="57"/>
      <c r="BB301" s="64">
        <f t="shared" si="1489"/>
        <v>258.5</v>
      </c>
      <c r="BC301" s="64">
        <f t="shared" si="1458"/>
        <v>30503</v>
      </c>
      <c r="BD301" s="4"/>
      <c r="BE301" s="4"/>
      <c r="BF301" s="4">
        <f t="shared" si="1459"/>
        <v>0</v>
      </c>
      <c r="BG301" s="236">
        <f t="shared" si="1490"/>
        <v>0</v>
      </c>
      <c r="BH301" s="236">
        <f t="shared" si="1491"/>
        <v>0</v>
      </c>
      <c r="BI301" s="4"/>
      <c r="BJ301" s="4">
        <f t="shared" si="1460"/>
        <v>0</v>
      </c>
      <c r="BK301" s="236">
        <f t="shared" si="1492"/>
        <v>0</v>
      </c>
      <c r="BL301" s="236">
        <f t="shared" si="1493"/>
        <v>0</v>
      </c>
      <c r="BM301" s="4"/>
      <c r="BN301" s="4">
        <f t="shared" si="1461"/>
        <v>0</v>
      </c>
      <c r="BO301" s="236">
        <f t="shared" si="1494"/>
        <v>1</v>
      </c>
      <c r="BP301" s="236">
        <f t="shared" si="1495"/>
        <v>118</v>
      </c>
      <c r="BQ301" s="4"/>
      <c r="BR301" s="4">
        <f t="shared" si="1518"/>
        <v>0</v>
      </c>
      <c r="BS301" s="236">
        <f t="shared" si="1496"/>
        <v>0</v>
      </c>
      <c r="BT301" s="236">
        <f t="shared" si="1497"/>
        <v>0</v>
      </c>
      <c r="BU301" s="4"/>
      <c r="BV301" s="4">
        <f t="shared" si="1498"/>
        <v>0</v>
      </c>
      <c r="BW301" s="236">
        <f t="shared" si="1499"/>
        <v>0</v>
      </c>
      <c r="BX301" s="236">
        <f t="shared" si="1500"/>
        <v>0</v>
      </c>
      <c r="BY301" s="4"/>
      <c r="BZ301" s="4">
        <f t="shared" si="1501"/>
        <v>0</v>
      </c>
      <c r="CA301" s="236">
        <f t="shared" si="1502"/>
        <v>0</v>
      </c>
      <c r="CB301" s="236">
        <f t="shared" si="1503"/>
        <v>0</v>
      </c>
      <c r="CC301" s="4"/>
      <c r="CD301" s="4">
        <f t="shared" si="1504"/>
        <v>0</v>
      </c>
      <c r="CE301" s="236">
        <f t="shared" si="1462"/>
        <v>0</v>
      </c>
      <c r="CF301" s="236">
        <f t="shared" si="1505"/>
        <v>0</v>
      </c>
      <c r="CG301" s="4"/>
      <c r="CH301" s="4">
        <f t="shared" si="1506"/>
        <v>0</v>
      </c>
      <c r="CI301" s="236">
        <f t="shared" si="1507"/>
        <v>8.25</v>
      </c>
      <c r="CJ301" s="236">
        <f t="shared" si="1508"/>
        <v>973.5</v>
      </c>
      <c r="CK301" s="4"/>
      <c r="CL301" s="4">
        <f t="shared" si="1509"/>
        <v>0</v>
      </c>
      <c r="CM301" s="236">
        <f t="shared" si="1510"/>
        <v>93.5</v>
      </c>
      <c r="CN301" s="236">
        <f t="shared" si="1511"/>
        <v>11033</v>
      </c>
      <c r="CO301" s="4"/>
      <c r="CP301" s="4">
        <f t="shared" si="1512"/>
        <v>0</v>
      </c>
      <c r="CQ301" s="236">
        <f t="shared" si="1513"/>
        <v>64</v>
      </c>
      <c r="CR301" s="236">
        <f t="shared" si="1514"/>
        <v>7552</v>
      </c>
      <c r="CS301" s="4"/>
      <c r="CT301" s="4">
        <f t="shared" si="1515"/>
        <v>0</v>
      </c>
      <c r="CU301" s="236">
        <f t="shared" si="1516"/>
        <v>91.75</v>
      </c>
      <c r="CV301" s="236">
        <f t="shared" si="1517"/>
        <v>10826.5</v>
      </c>
      <c r="CW301" s="4"/>
      <c r="CX301" s="4"/>
      <c r="CY301" s="4"/>
      <c r="CZ301" s="4"/>
      <c r="DA301" s="4">
        <f t="shared" si="1463"/>
        <v>0</v>
      </c>
      <c r="DB301" s="4">
        <f t="shared" si="1464"/>
        <v>0</v>
      </c>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row>
    <row r="302" spans="1:196" s="5" customFormat="1">
      <c r="A302" s="60" t="s">
        <v>222</v>
      </c>
      <c r="B302" s="60" t="s">
        <v>223</v>
      </c>
      <c r="C302" s="60" t="s">
        <v>7</v>
      </c>
      <c r="D302" s="60">
        <v>118</v>
      </c>
      <c r="E302" s="6"/>
      <c r="F302" s="67">
        <f t="shared" si="1465"/>
        <v>0</v>
      </c>
      <c r="G302" s="6"/>
      <c r="H302" s="67">
        <f t="shared" si="1466"/>
        <v>0</v>
      </c>
      <c r="I302" s="6"/>
      <c r="J302" s="67">
        <f t="shared" si="1467"/>
        <v>0</v>
      </c>
      <c r="K302" s="6"/>
      <c r="L302" s="67">
        <f t="shared" si="1468"/>
        <v>0</v>
      </c>
      <c r="M302" s="6"/>
      <c r="N302" s="67">
        <f t="shared" si="1469"/>
        <v>0</v>
      </c>
      <c r="O302" s="6"/>
      <c r="P302" s="67">
        <f t="shared" si="1470"/>
        <v>0</v>
      </c>
      <c r="Q302" s="6">
        <v>4</v>
      </c>
      <c r="R302" s="67">
        <f t="shared" si="1471"/>
        <v>472</v>
      </c>
      <c r="S302" s="6"/>
      <c r="T302" s="67">
        <f t="shared" si="1472"/>
        <v>0</v>
      </c>
      <c r="U302" s="6"/>
      <c r="V302" s="67">
        <f t="shared" si="1473"/>
        <v>0</v>
      </c>
      <c r="W302" s="6"/>
      <c r="X302" s="67">
        <f t="shared" si="1474"/>
        <v>0</v>
      </c>
      <c r="Y302" s="6"/>
      <c r="Z302" s="67">
        <f t="shared" si="1475"/>
        <v>0</v>
      </c>
      <c r="AA302" s="6"/>
      <c r="AB302" s="67">
        <f t="shared" si="1476"/>
        <v>0</v>
      </c>
      <c r="AC302" s="62"/>
      <c r="AD302" s="67">
        <f t="shared" si="1477"/>
        <v>0</v>
      </c>
      <c r="AE302" s="62"/>
      <c r="AF302" s="67">
        <f t="shared" si="1478"/>
        <v>0</v>
      </c>
      <c r="AG302" s="62"/>
      <c r="AH302" s="67">
        <f t="shared" si="1479"/>
        <v>0</v>
      </c>
      <c r="AI302" s="62"/>
      <c r="AJ302" s="67">
        <f t="shared" si="1480"/>
        <v>0</v>
      </c>
      <c r="AK302" s="62"/>
      <c r="AL302" s="67">
        <f t="shared" si="1481"/>
        <v>0</v>
      </c>
      <c r="AM302" s="62"/>
      <c r="AN302" s="67">
        <f t="shared" si="1482"/>
        <v>0</v>
      </c>
      <c r="AO302" s="62"/>
      <c r="AP302" s="67">
        <f t="shared" si="1483"/>
        <v>0</v>
      </c>
      <c r="AQ302" s="62"/>
      <c r="AR302" s="67">
        <f t="shared" si="1484"/>
        <v>0</v>
      </c>
      <c r="AS302" s="62"/>
      <c r="AT302" s="67">
        <f t="shared" si="1485"/>
        <v>0</v>
      </c>
      <c r="AU302" s="62"/>
      <c r="AV302" s="67">
        <f t="shared" si="1486"/>
        <v>0</v>
      </c>
      <c r="AW302" s="62"/>
      <c r="AX302" s="67">
        <f t="shared" si="1487"/>
        <v>0</v>
      </c>
      <c r="AY302" s="62"/>
      <c r="AZ302" s="67">
        <f t="shared" si="1488"/>
        <v>0</v>
      </c>
      <c r="BA302" s="57"/>
      <c r="BB302" s="64">
        <f t="shared" si="1489"/>
        <v>4</v>
      </c>
      <c r="BC302" s="64">
        <f t="shared" si="1458"/>
        <v>472</v>
      </c>
      <c r="BD302" s="4"/>
      <c r="BE302" s="4"/>
      <c r="BF302" s="4">
        <f t="shared" si="1459"/>
        <v>0</v>
      </c>
      <c r="BG302" s="236">
        <f t="shared" si="1490"/>
        <v>0</v>
      </c>
      <c r="BH302" s="236">
        <f t="shared" si="1491"/>
        <v>0</v>
      </c>
      <c r="BI302" s="4"/>
      <c r="BJ302" s="4">
        <f t="shared" si="1460"/>
        <v>0</v>
      </c>
      <c r="BK302" s="236">
        <f t="shared" si="1492"/>
        <v>0</v>
      </c>
      <c r="BL302" s="236">
        <f t="shared" si="1493"/>
        <v>0</v>
      </c>
      <c r="BM302" s="4"/>
      <c r="BN302" s="4">
        <f t="shared" si="1461"/>
        <v>0</v>
      </c>
      <c r="BO302" s="236">
        <f t="shared" si="1494"/>
        <v>0</v>
      </c>
      <c r="BP302" s="236">
        <f t="shared" si="1495"/>
        <v>0</v>
      </c>
      <c r="BQ302" s="4"/>
      <c r="BR302" s="4">
        <f t="shared" si="1518"/>
        <v>0</v>
      </c>
      <c r="BS302" s="236">
        <f t="shared" si="1496"/>
        <v>0</v>
      </c>
      <c r="BT302" s="236">
        <f t="shared" si="1497"/>
        <v>0</v>
      </c>
      <c r="BU302" s="4"/>
      <c r="BV302" s="4">
        <f t="shared" si="1498"/>
        <v>0</v>
      </c>
      <c r="BW302" s="236">
        <f t="shared" si="1499"/>
        <v>0</v>
      </c>
      <c r="BX302" s="236">
        <f t="shared" si="1500"/>
        <v>0</v>
      </c>
      <c r="BY302" s="4"/>
      <c r="BZ302" s="4">
        <f t="shared" si="1501"/>
        <v>0</v>
      </c>
      <c r="CA302" s="236">
        <f t="shared" si="1502"/>
        <v>0</v>
      </c>
      <c r="CB302" s="236">
        <f t="shared" si="1503"/>
        <v>0</v>
      </c>
      <c r="CC302" s="4"/>
      <c r="CD302" s="4">
        <f t="shared" si="1504"/>
        <v>0</v>
      </c>
      <c r="CE302" s="236">
        <f t="shared" si="1462"/>
        <v>4</v>
      </c>
      <c r="CF302" s="236">
        <f t="shared" si="1505"/>
        <v>472</v>
      </c>
      <c r="CG302" s="4"/>
      <c r="CH302" s="4">
        <f t="shared" si="1506"/>
        <v>0</v>
      </c>
      <c r="CI302" s="236">
        <f t="shared" si="1507"/>
        <v>0</v>
      </c>
      <c r="CJ302" s="236">
        <f t="shared" si="1508"/>
        <v>0</v>
      </c>
      <c r="CK302" s="4"/>
      <c r="CL302" s="4">
        <f t="shared" si="1509"/>
        <v>0</v>
      </c>
      <c r="CM302" s="236">
        <f t="shared" si="1510"/>
        <v>0</v>
      </c>
      <c r="CN302" s="236">
        <f t="shared" si="1511"/>
        <v>0</v>
      </c>
      <c r="CO302" s="4"/>
      <c r="CP302" s="4">
        <f t="shared" si="1512"/>
        <v>0</v>
      </c>
      <c r="CQ302" s="236">
        <f t="shared" si="1513"/>
        <v>0</v>
      </c>
      <c r="CR302" s="236">
        <f t="shared" si="1514"/>
        <v>0</v>
      </c>
      <c r="CS302" s="4"/>
      <c r="CT302" s="4">
        <f t="shared" si="1515"/>
        <v>0</v>
      </c>
      <c r="CU302" s="236">
        <f t="shared" si="1516"/>
        <v>0</v>
      </c>
      <c r="CV302" s="236">
        <f t="shared" si="1517"/>
        <v>0</v>
      </c>
      <c r="CW302" s="4"/>
      <c r="CX302" s="4"/>
      <c r="CY302" s="4"/>
      <c r="CZ302" s="4"/>
      <c r="DA302" s="4">
        <f t="shared" si="1463"/>
        <v>0</v>
      </c>
      <c r="DB302" s="4">
        <f t="shared" si="1464"/>
        <v>0</v>
      </c>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row>
    <row r="303" spans="1:196" s="5" customFormat="1">
      <c r="A303" s="60" t="s">
        <v>129</v>
      </c>
      <c r="B303" s="60" t="s">
        <v>130</v>
      </c>
      <c r="C303" s="60" t="s">
        <v>7</v>
      </c>
      <c r="D303" s="60">
        <v>118</v>
      </c>
      <c r="E303" s="6"/>
      <c r="F303" s="67">
        <f t="shared" si="1465"/>
        <v>0</v>
      </c>
      <c r="G303" s="6"/>
      <c r="H303" s="67">
        <f t="shared" si="1466"/>
        <v>0</v>
      </c>
      <c r="I303" s="6"/>
      <c r="J303" s="67">
        <f t="shared" si="1467"/>
        <v>0</v>
      </c>
      <c r="K303" s="6"/>
      <c r="L303" s="67">
        <f t="shared" si="1468"/>
        <v>0</v>
      </c>
      <c r="M303" s="6"/>
      <c r="N303" s="67">
        <f t="shared" si="1469"/>
        <v>0</v>
      </c>
      <c r="O303" s="6"/>
      <c r="P303" s="67">
        <f t="shared" si="1470"/>
        <v>0</v>
      </c>
      <c r="Q303" s="6"/>
      <c r="R303" s="67">
        <f t="shared" si="1471"/>
        <v>0</v>
      </c>
      <c r="S303" s="6"/>
      <c r="T303" s="67">
        <f t="shared" si="1472"/>
        <v>0</v>
      </c>
      <c r="U303" s="6">
        <v>2.75</v>
      </c>
      <c r="V303" s="67">
        <f t="shared" si="1473"/>
        <v>324.5</v>
      </c>
      <c r="W303" s="6"/>
      <c r="X303" s="67">
        <f t="shared" si="1474"/>
        <v>0</v>
      </c>
      <c r="Y303" s="6"/>
      <c r="Z303" s="67">
        <f t="shared" si="1475"/>
        <v>0</v>
      </c>
      <c r="AA303" s="6"/>
      <c r="AB303" s="67">
        <f t="shared" si="1476"/>
        <v>0</v>
      </c>
      <c r="AC303" s="62"/>
      <c r="AD303" s="67">
        <f t="shared" si="1477"/>
        <v>0</v>
      </c>
      <c r="AE303" s="62"/>
      <c r="AF303" s="67">
        <f t="shared" si="1478"/>
        <v>0</v>
      </c>
      <c r="AG303" s="62"/>
      <c r="AH303" s="67">
        <f t="shared" si="1479"/>
        <v>0</v>
      </c>
      <c r="AI303" s="62"/>
      <c r="AJ303" s="67">
        <f t="shared" si="1480"/>
        <v>0</v>
      </c>
      <c r="AK303" s="62"/>
      <c r="AL303" s="67">
        <f t="shared" si="1481"/>
        <v>0</v>
      </c>
      <c r="AM303" s="62"/>
      <c r="AN303" s="67">
        <f t="shared" si="1482"/>
        <v>0</v>
      </c>
      <c r="AO303" s="62"/>
      <c r="AP303" s="67">
        <f t="shared" si="1483"/>
        <v>0</v>
      </c>
      <c r="AQ303" s="62"/>
      <c r="AR303" s="67">
        <f t="shared" si="1484"/>
        <v>0</v>
      </c>
      <c r="AS303" s="62"/>
      <c r="AT303" s="67">
        <f t="shared" si="1485"/>
        <v>0</v>
      </c>
      <c r="AU303" s="62"/>
      <c r="AV303" s="67">
        <f t="shared" si="1486"/>
        <v>0</v>
      </c>
      <c r="AW303" s="62"/>
      <c r="AX303" s="67">
        <f t="shared" si="1487"/>
        <v>0</v>
      </c>
      <c r="AY303" s="62"/>
      <c r="AZ303" s="67">
        <f t="shared" si="1488"/>
        <v>0</v>
      </c>
      <c r="BA303" s="57"/>
      <c r="BB303" s="64">
        <f t="shared" si="1489"/>
        <v>2.75</v>
      </c>
      <c r="BC303" s="64">
        <f t="shared" si="1458"/>
        <v>324.5</v>
      </c>
      <c r="BD303" s="4"/>
      <c r="BE303" s="4"/>
      <c r="BF303" s="4">
        <f t="shared" si="1459"/>
        <v>0</v>
      </c>
      <c r="BG303" s="236">
        <f t="shared" si="1490"/>
        <v>0</v>
      </c>
      <c r="BH303" s="236">
        <f t="shared" si="1491"/>
        <v>0</v>
      </c>
      <c r="BI303" s="4"/>
      <c r="BJ303" s="4">
        <f t="shared" si="1460"/>
        <v>0</v>
      </c>
      <c r="BK303" s="236">
        <f t="shared" si="1492"/>
        <v>0</v>
      </c>
      <c r="BL303" s="236">
        <f t="shared" si="1493"/>
        <v>0</v>
      </c>
      <c r="BM303" s="4"/>
      <c r="BN303" s="4">
        <f t="shared" si="1461"/>
        <v>0</v>
      </c>
      <c r="BO303" s="236">
        <f t="shared" si="1494"/>
        <v>0</v>
      </c>
      <c r="BP303" s="236">
        <f t="shared" si="1495"/>
        <v>0</v>
      </c>
      <c r="BQ303" s="4"/>
      <c r="BR303" s="4">
        <f t="shared" si="1518"/>
        <v>0</v>
      </c>
      <c r="BS303" s="236">
        <f t="shared" si="1496"/>
        <v>0</v>
      </c>
      <c r="BT303" s="236">
        <f t="shared" si="1497"/>
        <v>0</v>
      </c>
      <c r="BU303" s="4"/>
      <c r="BV303" s="4">
        <f t="shared" si="1498"/>
        <v>0</v>
      </c>
      <c r="BW303" s="236">
        <f t="shared" si="1499"/>
        <v>0</v>
      </c>
      <c r="BX303" s="236">
        <f t="shared" si="1500"/>
        <v>0</v>
      </c>
      <c r="BY303" s="4"/>
      <c r="BZ303" s="4">
        <f t="shared" si="1501"/>
        <v>0</v>
      </c>
      <c r="CA303" s="236">
        <f t="shared" si="1502"/>
        <v>0</v>
      </c>
      <c r="CB303" s="236">
        <f t="shared" si="1503"/>
        <v>0</v>
      </c>
      <c r="CC303" s="4"/>
      <c r="CD303" s="4">
        <f t="shared" si="1504"/>
        <v>0</v>
      </c>
      <c r="CE303" s="236">
        <f t="shared" si="1462"/>
        <v>0</v>
      </c>
      <c r="CF303" s="236">
        <f t="shared" si="1505"/>
        <v>0</v>
      </c>
      <c r="CG303" s="4"/>
      <c r="CH303" s="4">
        <f t="shared" si="1506"/>
        <v>0</v>
      </c>
      <c r="CI303" s="236">
        <f t="shared" si="1507"/>
        <v>0</v>
      </c>
      <c r="CJ303" s="236">
        <f t="shared" si="1508"/>
        <v>0</v>
      </c>
      <c r="CK303" s="4"/>
      <c r="CL303" s="4">
        <f t="shared" si="1509"/>
        <v>0</v>
      </c>
      <c r="CM303" s="236">
        <f t="shared" si="1510"/>
        <v>2.75</v>
      </c>
      <c r="CN303" s="236">
        <f t="shared" si="1511"/>
        <v>324.5</v>
      </c>
      <c r="CO303" s="4"/>
      <c r="CP303" s="4">
        <f t="shared" si="1512"/>
        <v>0</v>
      </c>
      <c r="CQ303" s="236">
        <f t="shared" si="1513"/>
        <v>0</v>
      </c>
      <c r="CR303" s="236">
        <f t="shared" si="1514"/>
        <v>0</v>
      </c>
      <c r="CS303" s="4"/>
      <c r="CT303" s="4">
        <f t="shared" si="1515"/>
        <v>0</v>
      </c>
      <c r="CU303" s="236">
        <f t="shared" si="1516"/>
        <v>0</v>
      </c>
      <c r="CV303" s="236">
        <f t="shared" si="1517"/>
        <v>0</v>
      </c>
      <c r="CW303" s="4"/>
      <c r="CX303" s="4"/>
      <c r="CY303" s="4"/>
      <c r="CZ303" s="4"/>
      <c r="DA303" s="4">
        <f t="shared" si="1463"/>
        <v>0</v>
      </c>
      <c r="DB303" s="4">
        <f t="shared" si="1464"/>
        <v>0</v>
      </c>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row>
    <row r="304" spans="1:196" s="5" customFormat="1">
      <c r="A304" s="60"/>
      <c r="B304" s="60"/>
      <c r="C304" s="60" t="s">
        <v>7</v>
      </c>
      <c r="D304" s="60">
        <v>100</v>
      </c>
      <c r="E304" s="6"/>
      <c r="F304" s="67">
        <f t="shared" ref="F304" si="1574">SUM(E304*$D304)</f>
        <v>0</v>
      </c>
      <c r="G304" s="6"/>
      <c r="H304" s="67">
        <f t="shared" ref="H304" si="1575">SUM(G304*$D304)</f>
        <v>0</v>
      </c>
      <c r="I304" s="6"/>
      <c r="J304" s="67">
        <f t="shared" ref="J304" si="1576">SUM(I304*$D304)</f>
        <v>0</v>
      </c>
      <c r="K304" s="6"/>
      <c r="L304" s="67">
        <f t="shared" ref="L304" si="1577">SUM(K304*$D304)</f>
        <v>0</v>
      </c>
      <c r="M304" s="6"/>
      <c r="N304" s="67">
        <f t="shared" ref="N304" si="1578">SUM(M304*$D304)</f>
        <v>0</v>
      </c>
      <c r="O304" s="6"/>
      <c r="P304" s="67">
        <f t="shared" ref="P304" si="1579">SUM(O304*$D304)</f>
        <v>0</v>
      </c>
      <c r="Q304" s="6"/>
      <c r="R304" s="67">
        <f t="shared" ref="R304" si="1580">SUM(Q304*$D304)</f>
        <v>0</v>
      </c>
      <c r="S304" s="6"/>
      <c r="T304" s="67">
        <f t="shared" ref="T304" si="1581">SUM(S304*$D304)</f>
        <v>0</v>
      </c>
      <c r="U304" s="6"/>
      <c r="V304" s="67">
        <f t="shared" ref="V304" si="1582">SUM(U304*$D304)</f>
        <v>0</v>
      </c>
      <c r="W304" s="6"/>
      <c r="X304" s="67">
        <f t="shared" ref="X304" si="1583">SUM(W304*$D304)</f>
        <v>0</v>
      </c>
      <c r="Y304" s="6"/>
      <c r="Z304" s="67">
        <f t="shared" ref="Z304" si="1584">SUM(Y304*$D304)</f>
        <v>0</v>
      </c>
      <c r="AA304" s="6"/>
      <c r="AB304" s="67">
        <f t="shared" ref="AB304" si="1585">SUM(AA304*$D304)</f>
        <v>0</v>
      </c>
      <c r="AC304" s="62"/>
      <c r="AD304" s="67">
        <f t="shared" ref="AD304" si="1586">SUM(AC304*$D304)</f>
        <v>0</v>
      </c>
      <c r="AE304" s="62"/>
      <c r="AF304" s="67">
        <f t="shared" ref="AF304" si="1587">SUM(AE304*$D304)</f>
        <v>0</v>
      </c>
      <c r="AG304" s="62"/>
      <c r="AH304" s="67">
        <f t="shared" ref="AH304" si="1588">SUM(AG304*$D304)</f>
        <v>0</v>
      </c>
      <c r="AI304" s="62"/>
      <c r="AJ304" s="67">
        <f t="shared" ref="AJ304" si="1589">SUM(AI304*$D304)</f>
        <v>0</v>
      </c>
      <c r="AK304" s="62"/>
      <c r="AL304" s="67">
        <f t="shared" ref="AL304" si="1590">SUM(AK304*$D304)</f>
        <v>0</v>
      </c>
      <c r="AM304" s="62"/>
      <c r="AN304" s="67">
        <f t="shared" ref="AN304" si="1591">SUM(AM304*$D304)</f>
        <v>0</v>
      </c>
      <c r="AO304" s="62"/>
      <c r="AP304" s="67">
        <f t="shared" ref="AP304" si="1592">SUM(AO304*$D304)</f>
        <v>0</v>
      </c>
      <c r="AQ304" s="62"/>
      <c r="AR304" s="67">
        <f t="shared" ref="AR304" si="1593">SUM(AQ304*$D304)</f>
        <v>0</v>
      </c>
      <c r="AS304" s="62"/>
      <c r="AT304" s="67">
        <f t="shared" ref="AT304" si="1594">SUM(AS304*$D304)</f>
        <v>0</v>
      </c>
      <c r="AU304" s="62"/>
      <c r="AV304" s="67">
        <f t="shared" ref="AV304" si="1595">SUM(AU304*$D304)</f>
        <v>0</v>
      </c>
      <c r="AW304" s="62"/>
      <c r="AX304" s="67">
        <f t="shared" ref="AX304" si="1596">SUM(AW304*$D304)</f>
        <v>0</v>
      </c>
      <c r="AY304" s="62"/>
      <c r="AZ304" s="67">
        <f t="shared" ref="AZ304" si="1597">SUM(AY304*$D304)</f>
        <v>0</v>
      </c>
      <c r="BA304" s="57"/>
      <c r="BB304" s="64">
        <f t="shared" ref="BB304" si="1598">SUM(E304+G304+I304+K304+M304+O304+Q304+S304+U304+W304+Y304+AA304+AC304+AE304+AG304+AI304+AK304+AM304+AO304+AQ304+AS304+AU304+AW304+AY304)</f>
        <v>0</v>
      </c>
      <c r="BC304" s="64">
        <f t="shared" ref="BC304" si="1599">ROUND(BB304*D304*2,1)/2</f>
        <v>0</v>
      </c>
      <c r="BD304" s="4"/>
      <c r="BE304" s="4"/>
      <c r="BF304" s="4">
        <f t="shared" ref="BF304" si="1600">SUM(BE304*D304)</f>
        <v>0</v>
      </c>
      <c r="BG304" s="236">
        <f t="shared" ref="BG304" si="1601">SUM(BE304+E304)</f>
        <v>0</v>
      </c>
      <c r="BH304" s="236">
        <f t="shared" ref="BH304" si="1602">SUM(BF304+F304)</f>
        <v>0</v>
      </c>
      <c r="BI304" s="4"/>
      <c r="BJ304" s="4">
        <f t="shared" ref="BJ304" si="1603">SUM(BI304*D304)</f>
        <v>0</v>
      </c>
      <c r="BK304" s="236">
        <f t="shared" ref="BK304" si="1604">SUM(BI304+G304)</f>
        <v>0</v>
      </c>
      <c r="BL304" s="236">
        <f t="shared" ref="BL304" si="1605">SUM(BJ304+H304)</f>
        <v>0</v>
      </c>
      <c r="BM304" s="4"/>
      <c r="BN304" s="4">
        <f t="shared" ref="BN304" si="1606">SUM(BM304*D304)</f>
        <v>0</v>
      </c>
      <c r="BO304" s="236">
        <f t="shared" ref="BO304" si="1607">BM304+I304</f>
        <v>0</v>
      </c>
      <c r="BP304" s="236">
        <f t="shared" ref="BP304" si="1608">J304+BN304</f>
        <v>0</v>
      </c>
      <c r="BQ304" s="4"/>
      <c r="BR304" s="4">
        <f t="shared" ref="BR304" si="1609">SUM(BQ304*D304)</f>
        <v>0</v>
      </c>
      <c r="BS304" s="236">
        <f t="shared" ref="BS304" si="1610">SUM(BQ304+K304)</f>
        <v>0</v>
      </c>
      <c r="BT304" s="236">
        <f t="shared" ref="BT304" si="1611">SUM(BR304+L304)</f>
        <v>0</v>
      </c>
      <c r="BU304" s="4"/>
      <c r="BV304" s="4">
        <f t="shared" ref="BV304" si="1612">SUM(BU304*D304)</f>
        <v>0</v>
      </c>
      <c r="BW304" s="236">
        <f t="shared" ref="BW304" si="1613">SUM(BU304+M304)</f>
        <v>0</v>
      </c>
      <c r="BX304" s="236">
        <f t="shared" ref="BX304" si="1614">SUM(BV304+N304)</f>
        <v>0</v>
      </c>
      <c r="BY304" s="4"/>
      <c r="BZ304" s="4">
        <f t="shared" ref="BZ304" si="1615">SUM(BY304*D304)</f>
        <v>0</v>
      </c>
      <c r="CA304" s="236">
        <f t="shared" ref="CA304" si="1616">SUM(BY304+O304)</f>
        <v>0</v>
      </c>
      <c r="CB304" s="236">
        <f t="shared" ref="CB304" si="1617">SUM(BZ304+P304)</f>
        <v>0</v>
      </c>
      <c r="CC304" s="4"/>
      <c r="CD304" s="4">
        <f t="shared" ref="CD304" si="1618">SUM(CC304*D304)</f>
        <v>0</v>
      </c>
      <c r="CE304" s="236">
        <f t="shared" ref="CE304" si="1619">SUM(CC304+Q304)</f>
        <v>0</v>
      </c>
      <c r="CF304" s="236">
        <f t="shared" ref="CF304" si="1620">SUM(CE304*D304)</f>
        <v>0</v>
      </c>
      <c r="CG304" s="4"/>
      <c r="CH304" s="4">
        <f t="shared" ref="CH304" si="1621">SUM(CG304*D304)</f>
        <v>0</v>
      </c>
      <c r="CI304" s="236">
        <f t="shared" ref="CI304" si="1622">SUM(CG304+S304)</f>
        <v>0</v>
      </c>
      <c r="CJ304" s="236">
        <f t="shared" ref="CJ304" si="1623">SUM(CI304*D304)</f>
        <v>0</v>
      </c>
      <c r="CK304" s="4"/>
      <c r="CL304" s="4">
        <f t="shared" ref="CL304" si="1624">SUM(CK304*D304)</f>
        <v>0</v>
      </c>
      <c r="CM304" s="236">
        <f t="shared" ref="CM304" si="1625">SUM(CK304+U304)</f>
        <v>0</v>
      </c>
      <c r="CN304" s="236">
        <f t="shared" ref="CN304" si="1626">SUM(CM304*D304)</f>
        <v>0</v>
      </c>
      <c r="CO304" s="4"/>
      <c r="CP304" s="4">
        <f t="shared" ref="CP304" si="1627">SUM(CO304*D304)</f>
        <v>0</v>
      </c>
      <c r="CQ304" s="236"/>
      <c r="CR304" s="236">
        <f t="shared" ref="CR304" si="1628">SUM(CQ304*D304)</f>
        <v>0</v>
      </c>
      <c r="CS304" s="4"/>
      <c r="CT304" s="4">
        <f t="shared" si="1515"/>
        <v>0</v>
      </c>
      <c r="CU304" s="236">
        <f t="shared" si="1516"/>
        <v>0</v>
      </c>
      <c r="CV304" s="236">
        <f t="shared" si="1517"/>
        <v>0</v>
      </c>
      <c r="CW304" s="4"/>
      <c r="CX304" s="4"/>
      <c r="CY304" s="4"/>
      <c r="CZ304" s="4"/>
      <c r="DA304" s="4">
        <f t="shared" ref="DA304" si="1629">SUM(BE304+BI304+BM304+BQ304+BU304+BY304+CC304+CG304+CK304+CO304+CS304+CW304)</f>
        <v>0</v>
      </c>
      <c r="DB304" s="4">
        <f t="shared" ref="DB304" si="1630">SUM(BF304+BJ304+BN304+BR304+BV304+BZ304+CD304+CH304+CL304+CP304+CT304+CX304)</f>
        <v>0</v>
      </c>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row>
    <row r="305" spans="1:196" s="5" customFormat="1">
      <c r="A305" s="60" t="s">
        <v>114</v>
      </c>
      <c r="B305" s="60" t="s">
        <v>115</v>
      </c>
      <c r="C305" s="60" t="s">
        <v>3</v>
      </c>
      <c r="D305" s="60">
        <v>100</v>
      </c>
      <c r="E305" s="6"/>
      <c r="F305" s="67">
        <f t="shared" ref="F305:F310" si="1631">SUM(E305*$D305)</f>
        <v>0</v>
      </c>
      <c r="G305" s="6"/>
      <c r="H305" s="67">
        <f>SUM(G305*$D305)</f>
        <v>0</v>
      </c>
      <c r="I305" s="6"/>
      <c r="J305" s="67">
        <f>SUM(I305*$D305)</f>
        <v>0</v>
      </c>
      <c r="K305" s="6"/>
      <c r="L305" s="67">
        <f t="shared" ref="L305:L310" si="1632">SUM(K305*$D305)</f>
        <v>0</v>
      </c>
      <c r="M305" s="6"/>
      <c r="N305" s="67">
        <f t="shared" ref="N305:N310" si="1633">SUM(M305*$D305)</f>
        <v>0</v>
      </c>
      <c r="O305" s="6"/>
      <c r="P305" s="67">
        <f t="shared" ref="P305:P310" si="1634">SUM(O305*$D305)</f>
        <v>0</v>
      </c>
      <c r="Q305" s="6"/>
      <c r="R305" s="67">
        <f t="shared" ref="R305:R310" si="1635">SUM(Q305*$D305)</f>
        <v>0</v>
      </c>
      <c r="S305" s="6"/>
      <c r="T305" s="67">
        <f t="shared" ref="T305:T310" si="1636">SUM(S305*$D305)</f>
        <v>0</v>
      </c>
      <c r="U305" s="6"/>
      <c r="V305" s="67">
        <f t="shared" ref="V305:V310" si="1637">SUM(U305*$D305)</f>
        <v>0</v>
      </c>
      <c r="W305" s="6"/>
      <c r="X305" s="67">
        <f t="shared" ref="X305:X310" si="1638">SUM(W305*$D305)</f>
        <v>0</v>
      </c>
      <c r="Y305" s="6"/>
      <c r="Z305" s="67">
        <f t="shared" ref="Z305:Z310" si="1639">SUM(Y305*$D305)</f>
        <v>0</v>
      </c>
      <c r="AA305" s="6"/>
      <c r="AB305" s="67">
        <f t="shared" ref="AB305:AB310" si="1640">SUM(AA305*$D305)</f>
        <v>0</v>
      </c>
      <c r="AC305" s="62"/>
      <c r="AD305" s="67">
        <f t="shared" ref="AD305:AD310" si="1641">SUM(AC305*$D305)</f>
        <v>0</v>
      </c>
      <c r="AE305" s="62"/>
      <c r="AF305" s="67">
        <f t="shared" ref="AF305:AF310" si="1642">SUM(AE305*$D305)</f>
        <v>0</v>
      </c>
      <c r="AG305" s="62"/>
      <c r="AH305" s="67">
        <f t="shared" ref="AH305:AH310" si="1643">SUM(AG305*$D305)</f>
        <v>0</v>
      </c>
      <c r="AI305" s="62"/>
      <c r="AJ305" s="67">
        <f t="shared" ref="AJ305:AJ310" si="1644">SUM(AI305*$D305)</f>
        <v>0</v>
      </c>
      <c r="AK305" s="62"/>
      <c r="AL305" s="67">
        <f t="shared" ref="AL305:AL310" si="1645">SUM(AK305*$D305)</f>
        <v>0</v>
      </c>
      <c r="AM305" s="62"/>
      <c r="AN305" s="67">
        <f t="shared" ref="AN305:AN310" si="1646">SUM(AM305*$D305)</f>
        <v>0</v>
      </c>
      <c r="AO305" s="62"/>
      <c r="AP305" s="67">
        <f t="shared" ref="AP305:AP310" si="1647">SUM(AO305*$D305)</f>
        <v>0</v>
      </c>
      <c r="AQ305" s="62"/>
      <c r="AR305" s="67">
        <f t="shared" ref="AR305:AR310" si="1648">SUM(AQ305*$D305)</f>
        <v>0</v>
      </c>
      <c r="AS305" s="62"/>
      <c r="AT305" s="67">
        <f t="shared" ref="AT305:AT310" si="1649">SUM(AS305*$D305)</f>
        <v>0</v>
      </c>
      <c r="AU305" s="62"/>
      <c r="AV305" s="67">
        <f t="shared" ref="AV305:AV310" si="1650">SUM(AU305*$D305)</f>
        <v>0</v>
      </c>
      <c r="AW305" s="62"/>
      <c r="AX305" s="67">
        <f t="shared" ref="AX305:AX310" si="1651">SUM(AW305*$D305)</f>
        <v>0</v>
      </c>
      <c r="AY305" s="62"/>
      <c r="AZ305" s="67">
        <f t="shared" ref="AZ305:AZ310" si="1652">SUM(AY305*$D305)</f>
        <v>0</v>
      </c>
      <c r="BA305" s="57"/>
      <c r="BB305" s="64">
        <f>SUM(E305+G305+I305+K305+M305+O305+Q305+S305+U305+W305+Y305+AA305+AC305+AE305+AG305+AI305+AK305+AM305+AO305+AQ305+AS305+AU305+AW305+AY305)</f>
        <v>0</v>
      </c>
      <c r="BC305" s="64">
        <f>ROUND(BB305*D305*2,1)/2</f>
        <v>0</v>
      </c>
      <c r="BD305" s="4"/>
      <c r="BE305" s="4">
        <v>1.75</v>
      </c>
      <c r="BF305" s="4">
        <f>SUM(BE305*D305)</f>
        <v>175</v>
      </c>
      <c r="BG305" s="236">
        <f t="shared" ref="BG305:BH310" si="1653">SUM(BE305+E305)</f>
        <v>1.75</v>
      </c>
      <c r="BH305" s="236">
        <f t="shared" si="1653"/>
        <v>175</v>
      </c>
      <c r="BI305" s="4"/>
      <c r="BJ305" s="4">
        <f>SUM(BI305*D305)</f>
        <v>0</v>
      </c>
      <c r="BK305" s="236">
        <f t="shared" ref="BK305:BL310" si="1654">SUM(BI305+G305)</f>
        <v>0</v>
      </c>
      <c r="BL305" s="236">
        <f t="shared" si="1654"/>
        <v>0</v>
      </c>
      <c r="BM305" s="4"/>
      <c r="BN305" s="4">
        <f>SUM(BM305*D305)</f>
        <v>0</v>
      </c>
      <c r="BO305" s="236">
        <f>BM305+I305</f>
        <v>0</v>
      </c>
      <c r="BP305" s="236">
        <f>J305+BN305</f>
        <v>0</v>
      </c>
      <c r="BQ305" s="4"/>
      <c r="BR305" s="4">
        <f>SUM(BQ305*D305)</f>
        <v>0</v>
      </c>
      <c r="BS305" s="236">
        <f t="shared" ref="BS305:BT310" si="1655">SUM(BQ305+K305)</f>
        <v>0</v>
      </c>
      <c r="BT305" s="236">
        <f t="shared" si="1655"/>
        <v>0</v>
      </c>
      <c r="BU305" s="4"/>
      <c r="BV305" s="4">
        <f t="shared" si="1498"/>
        <v>0</v>
      </c>
      <c r="BW305" s="236">
        <f t="shared" si="1499"/>
        <v>0</v>
      </c>
      <c r="BX305" s="236">
        <f t="shared" si="1500"/>
        <v>0</v>
      </c>
      <c r="BY305" s="4"/>
      <c r="BZ305" s="4">
        <f t="shared" si="1501"/>
        <v>0</v>
      </c>
      <c r="CA305" s="236">
        <f t="shared" si="1502"/>
        <v>0</v>
      </c>
      <c r="CB305" s="236">
        <f t="shared" si="1503"/>
        <v>0</v>
      </c>
      <c r="CC305" s="4">
        <v>0.5</v>
      </c>
      <c r="CD305" s="4">
        <f t="shared" si="1504"/>
        <v>50</v>
      </c>
      <c r="CE305" s="236">
        <f t="shared" si="1462"/>
        <v>0.5</v>
      </c>
      <c r="CF305" s="236">
        <f t="shared" si="1505"/>
        <v>50</v>
      </c>
      <c r="CG305" s="4">
        <v>1.5</v>
      </c>
      <c r="CH305" s="4">
        <f t="shared" si="1506"/>
        <v>150</v>
      </c>
      <c r="CI305" s="236">
        <f t="shared" si="1507"/>
        <v>1.5</v>
      </c>
      <c r="CJ305" s="236">
        <f t="shared" si="1508"/>
        <v>150</v>
      </c>
      <c r="CK305" s="4"/>
      <c r="CL305" s="4">
        <f t="shared" si="1509"/>
        <v>0</v>
      </c>
      <c r="CM305" s="236">
        <f t="shared" si="1510"/>
        <v>0</v>
      </c>
      <c r="CN305" s="236">
        <f t="shared" si="1511"/>
        <v>0</v>
      </c>
      <c r="CO305" s="4">
        <v>1</v>
      </c>
      <c r="CP305" s="4">
        <f t="shared" si="1512"/>
        <v>100</v>
      </c>
      <c r="CQ305" s="236">
        <f t="shared" si="1513"/>
        <v>1</v>
      </c>
      <c r="CR305" s="236">
        <f t="shared" si="1514"/>
        <v>100</v>
      </c>
      <c r="CS305" s="4"/>
      <c r="CT305" s="4">
        <f t="shared" si="1515"/>
        <v>0</v>
      </c>
      <c r="CU305" s="236">
        <f t="shared" si="1516"/>
        <v>0</v>
      </c>
      <c r="CV305" s="236">
        <f t="shared" si="1517"/>
        <v>0</v>
      </c>
      <c r="CW305" s="4"/>
      <c r="CX305" s="4"/>
      <c r="CY305" s="4"/>
      <c r="CZ305" s="4"/>
      <c r="DA305" s="4">
        <f t="shared" ref="DA305:DB310" si="1656">SUM(BE305+BI305+BM305+BQ305+BU305+BY305+CC305+CG305+CK305+CO305+CS305+CW305)</f>
        <v>4.75</v>
      </c>
      <c r="DB305" s="4">
        <f t="shared" si="1656"/>
        <v>475</v>
      </c>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row>
    <row r="306" spans="1:196" s="5" customFormat="1">
      <c r="A306" s="60" t="s">
        <v>167</v>
      </c>
      <c r="B306" s="60" t="s">
        <v>168</v>
      </c>
      <c r="C306" s="60" t="s">
        <v>3</v>
      </c>
      <c r="D306" s="60">
        <v>100</v>
      </c>
      <c r="E306" s="6"/>
      <c r="F306" s="67">
        <f t="shared" si="1631"/>
        <v>0</v>
      </c>
      <c r="G306" s="6">
        <v>12.75</v>
      </c>
      <c r="H306" s="67">
        <f>SUM(G306*$D306)</f>
        <v>1275</v>
      </c>
      <c r="I306" s="6">
        <v>1</v>
      </c>
      <c r="J306" s="67">
        <f>SUM(I306*$D306)</f>
        <v>100</v>
      </c>
      <c r="K306" s="6"/>
      <c r="L306" s="67">
        <f t="shared" si="1632"/>
        <v>0</v>
      </c>
      <c r="M306" s="6"/>
      <c r="N306" s="67">
        <f t="shared" si="1633"/>
        <v>0</v>
      </c>
      <c r="O306" s="6"/>
      <c r="P306" s="67">
        <f t="shared" si="1634"/>
        <v>0</v>
      </c>
      <c r="Q306" s="6"/>
      <c r="R306" s="67">
        <f t="shared" si="1635"/>
        <v>0</v>
      </c>
      <c r="S306" s="6"/>
      <c r="T306" s="67">
        <f t="shared" si="1636"/>
        <v>0</v>
      </c>
      <c r="U306" s="6"/>
      <c r="V306" s="67">
        <f t="shared" si="1637"/>
        <v>0</v>
      </c>
      <c r="W306" s="6"/>
      <c r="X306" s="67">
        <f t="shared" si="1638"/>
        <v>0</v>
      </c>
      <c r="Y306" s="6"/>
      <c r="Z306" s="67">
        <f t="shared" si="1639"/>
        <v>0</v>
      </c>
      <c r="AA306" s="6"/>
      <c r="AB306" s="67">
        <f t="shared" si="1640"/>
        <v>0</v>
      </c>
      <c r="AC306" s="62"/>
      <c r="AD306" s="67">
        <f t="shared" si="1641"/>
        <v>0</v>
      </c>
      <c r="AE306" s="62"/>
      <c r="AF306" s="67">
        <f t="shared" si="1642"/>
        <v>0</v>
      </c>
      <c r="AG306" s="62"/>
      <c r="AH306" s="67">
        <f t="shared" si="1643"/>
        <v>0</v>
      </c>
      <c r="AI306" s="62"/>
      <c r="AJ306" s="67">
        <f t="shared" si="1644"/>
        <v>0</v>
      </c>
      <c r="AK306" s="62"/>
      <c r="AL306" s="67">
        <f t="shared" si="1645"/>
        <v>0</v>
      </c>
      <c r="AM306" s="62"/>
      <c r="AN306" s="67">
        <f t="shared" si="1646"/>
        <v>0</v>
      </c>
      <c r="AO306" s="62"/>
      <c r="AP306" s="67">
        <f t="shared" si="1647"/>
        <v>0</v>
      </c>
      <c r="AQ306" s="62"/>
      <c r="AR306" s="67">
        <f t="shared" si="1648"/>
        <v>0</v>
      </c>
      <c r="AS306" s="62"/>
      <c r="AT306" s="67">
        <f t="shared" si="1649"/>
        <v>0</v>
      </c>
      <c r="AU306" s="62"/>
      <c r="AV306" s="67">
        <f t="shared" si="1650"/>
        <v>0</v>
      </c>
      <c r="AW306" s="62"/>
      <c r="AX306" s="67">
        <f t="shared" si="1651"/>
        <v>0</v>
      </c>
      <c r="AY306" s="62"/>
      <c r="AZ306" s="67">
        <f t="shared" si="1652"/>
        <v>0</v>
      </c>
      <c r="BA306" s="57"/>
      <c r="BB306" s="64">
        <f>SUM(E306+G306+I306+K306+M306+O306+Q306+S306+U306+W306+Y306+AA306+AC306+AE306+AG306+AI306+AK306+AM306+AO306+AQ306+AS306+AU306+AW306+AY306)</f>
        <v>13.75</v>
      </c>
      <c r="BC306" s="64">
        <f>ROUND(BB306*D306*2,1)/2</f>
        <v>1375</v>
      </c>
      <c r="BD306" s="4"/>
      <c r="BE306" s="4"/>
      <c r="BF306" s="4">
        <f>SUM(BE306*D306)</f>
        <v>0</v>
      </c>
      <c r="BG306" s="236">
        <f t="shared" si="1653"/>
        <v>0</v>
      </c>
      <c r="BH306" s="236">
        <f t="shared" si="1653"/>
        <v>0</v>
      </c>
      <c r="BI306" s="4"/>
      <c r="BJ306" s="4">
        <f>SUM(BI306*D306)</f>
        <v>0</v>
      </c>
      <c r="BK306" s="236">
        <f t="shared" si="1654"/>
        <v>12.75</v>
      </c>
      <c r="BL306" s="236">
        <f t="shared" si="1654"/>
        <v>1275</v>
      </c>
      <c r="BM306" s="4"/>
      <c r="BN306" s="4">
        <f>SUM(BM306*D306)</f>
        <v>0</v>
      </c>
      <c r="BO306" s="236">
        <f>BM306+I306</f>
        <v>1</v>
      </c>
      <c r="BP306" s="236">
        <f>J306+BN306</f>
        <v>100</v>
      </c>
      <c r="BQ306" s="4"/>
      <c r="BR306" s="4">
        <f>SUM(BQ306*D306)</f>
        <v>0</v>
      </c>
      <c r="BS306" s="236">
        <f t="shared" si="1655"/>
        <v>0</v>
      </c>
      <c r="BT306" s="236">
        <f t="shared" si="1655"/>
        <v>0</v>
      </c>
      <c r="BU306" s="4"/>
      <c r="BV306" s="4">
        <f t="shared" si="1498"/>
        <v>0</v>
      </c>
      <c r="BW306" s="236">
        <f t="shared" si="1499"/>
        <v>0</v>
      </c>
      <c r="BX306" s="236">
        <f t="shared" si="1500"/>
        <v>0</v>
      </c>
      <c r="BY306" s="4"/>
      <c r="BZ306" s="4">
        <f t="shared" si="1501"/>
        <v>0</v>
      </c>
      <c r="CA306" s="236">
        <f t="shared" si="1502"/>
        <v>0</v>
      </c>
      <c r="CB306" s="236">
        <f t="shared" si="1503"/>
        <v>0</v>
      </c>
      <c r="CC306" s="4"/>
      <c r="CD306" s="4">
        <f t="shared" si="1504"/>
        <v>0</v>
      </c>
      <c r="CE306" s="236">
        <f t="shared" si="1462"/>
        <v>0</v>
      </c>
      <c r="CF306" s="236">
        <f t="shared" si="1505"/>
        <v>0</v>
      </c>
      <c r="CG306" s="4"/>
      <c r="CH306" s="4">
        <f t="shared" si="1506"/>
        <v>0</v>
      </c>
      <c r="CI306" s="236">
        <f t="shared" si="1507"/>
        <v>0</v>
      </c>
      <c r="CJ306" s="236">
        <f t="shared" si="1508"/>
        <v>0</v>
      </c>
      <c r="CK306" s="4"/>
      <c r="CL306" s="4">
        <f t="shared" si="1509"/>
        <v>0</v>
      </c>
      <c r="CM306" s="236">
        <f t="shared" si="1510"/>
        <v>0</v>
      </c>
      <c r="CN306" s="236">
        <f t="shared" si="1511"/>
        <v>0</v>
      </c>
      <c r="CO306" s="4"/>
      <c r="CP306" s="4">
        <f t="shared" si="1512"/>
        <v>0</v>
      </c>
      <c r="CQ306" s="236">
        <f t="shared" si="1513"/>
        <v>0</v>
      </c>
      <c r="CR306" s="236">
        <f t="shared" si="1514"/>
        <v>0</v>
      </c>
      <c r="CS306" s="4"/>
      <c r="CT306" s="4">
        <f t="shared" si="1515"/>
        <v>0</v>
      </c>
      <c r="CU306" s="236">
        <f t="shared" si="1516"/>
        <v>0</v>
      </c>
      <c r="CV306" s="236">
        <f t="shared" si="1517"/>
        <v>0</v>
      </c>
      <c r="CW306" s="4"/>
      <c r="CX306" s="4"/>
      <c r="CY306" s="4"/>
      <c r="CZ306" s="4"/>
      <c r="DA306" s="4">
        <f t="shared" si="1656"/>
        <v>0</v>
      </c>
      <c r="DB306" s="4">
        <f t="shared" si="1656"/>
        <v>0</v>
      </c>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row>
    <row r="307" spans="1:196" s="5" customFormat="1">
      <c r="A307" s="60" t="s">
        <v>251</v>
      </c>
      <c r="B307" s="60" t="s">
        <v>252</v>
      </c>
      <c r="C307" s="60" t="s">
        <v>3</v>
      </c>
      <c r="D307" s="60">
        <v>100</v>
      </c>
      <c r="E307" s="6"/>
      <c r="F307" s="67">
        <f t="shared" si="1631"/>
        <v>0</v>
      </c>
      <c r="G307" s="6"/>
      <c r="H307" s="67">
        <f t="shared" ref="H307:H308" si="1657">SUM(G307*$D307)</f>
        <v>0</v>
      </c>
      <c r="I307" s="6"/>
      <c r="J307" s="67">
        <f t="shared" ref="J307:J308" si="1658">SUM(I307*$D307)</f>
        <v>0</v>
      </c>
      <c r="K307" s="6"/>
      <c r="L307" s="67">
        <f t="shared" si="1632"/>
        <v>0</v>
      </c>
      <c r="M307" s="6"/>
      <c r="N307" s="67">
        <f t="shared" si="1633"/>
        <v>0</v>
      </c>
      <c r="O307" s="6"/>
      <c r="P307" s="67">
        <f t="shared" si="1634"/>
        <v>0</v>
      </c>
      <c r="Q307" s="6"/>
      <c r="R307" s="67">
        <f t="shared" si="1635"/>
        <v>0</v>
      </c>
      <c r="S307" s="6"/>
      <c r="T307" s="67">
        <f t="shared" si="1636"/>
        <v>0</v>
      </c>
      <c r="U307" s="6"/>
      <c r="V307" s="67">
        <f t="shared" si="1637"/>
        <v>0</v>
      </c>
      <c r="W307" s="246">
        <v>0.5</v>
      </c>
      <c r="X307" s="67">
        <f t="shared" si="1638"/>
        <v>50</v>
      </c>
      <c r="Y307" s="6"/>
      <c r="Z307" s="67">
        <f t="shared" si="1639"/>
        <v>0</v>
      </c>
      <c r="AA307" s="6"/>
      <c r="AB307" s="67">
        <f t="shared" si="1640"/>
        <v>0</v>
      </c>
      <c r="AC307" s="62"/>
      <c r="AD307" s="67">
        <f t="shared" si="1641"/>
        <v>0</v>
      </c>
      <c r="AE307" s="62"/>
      <c r="AF307" s="67">
        <f t="shared" si="1642"/>
        <v>0</v>
      </c>
      <c r="AG307" s="62"/>
      <c r="AH307" s="67">
        <f t="shared" si="1643"/>
        <v>0</v>
      </c>
      <c r="AI307" s="62"/>
      <c r="AJ307" s="67">
        <f t="shared" si="1644"/>
        <v>0</v>
      </c>
      <c r="AK307" s="62"/>
      <c r="AL307" s="67">
        <f t="shared" si="1645"/>
        <v>0</v>
      </c>
      <c r="AM307" s="62"/>
      <c r="AN307" s="67">
        <f t="shared" si="1646"/>
        <v>0</v>
      </c>
      <c r="AO307" s="62"/>
      <c r="AP307" s="67">
        <f t="shared" si="1647"/>
        <v>0</v>
      </c>
      <c r="AQ307" s="62"/>
      <c r="AR307" s="67">
        <f t="shared" si="1648"/>
        <v>0</v>
      </c>
      <c r="AS307" s="62"/>
      <c r="AT307" s="67">
        <f t="shared" si="1649"/>
        <v>0</v>
      </c>
      <c r="AU307" s="62"/>
      <c r="AV307" s="67">
        <f t="shared" si="1650"/>
        <v>0</v>
      </c>
      <c r="AW307" s="62"/>
      <c r="AX307" s="67">
        <f t="shared" si="1651"/>
        <v>0</v>
      </c>
      <c r="AY307" s="62"/>
      <c r="AZ307" s="67">
        <f t="shared" si="1652"/>
        <v>0</v>
      </c>
      <c r="BA307" s="57"/>
      <c r="BB307" s="64">
        <f t="shared" ref="BB307:BB308" si="1659">SUM(E307+G307+I307+K307+M307+O307+Q307+S307+U307+W307+Y307+AA307+AC307+AE307+AG307+AI307+AK307+AM307+AO307+AQ307+AS307+AU307+AW307+AY307)</f>
        <v>0.5</v>
      </c>
      <c r="BC307" s="64">
        <f t="shared" ref="BC307:BC308" si="1660">ROUND(BB307*D307*2,1)/2</f>
        <v>50</v>
      </c>
      <c r="BD307" s="4"/>
      <c r="BE307" s="4"/>
      <c r="BF307" s="4">
        <f t="shared" ref="BF307:BF308" si="1661">SUM(BE307*D307)</f>
        <v>0</v>
      </c>
      <c r="BG307" s="236">
        <f t="shared" ref="BG307:BG308" si="1662">SUM(BE307+E307)</f>
        <v>0</v>
      </c>
      <c r="BH307" s="236">
        <f t="shared" ref="BH307:BH308" si="1663">SUM(BF307+F307)</f>
        <v>0</v>
      </c>
      <c r="BI307" s="4"/>
      <c r="BJ307" s="4">
        <f t="shared" ref="BJ307:BJ308" si="1664">SUM(BI307*D307)</f>
        <v>0</v>
      </c>
      <c r="BK307" s="236">
        <f t="shared" ref="BK307:BK308" si="1665">SUM(BI307+G307)</f>
        <v>0</v>
      </c>
      <c r="BL307" s="236">
        <f t="shared" ref="BL307:BL308" si="1666">SUM(BJ307+H307)</f>
        <v>0</v>
      </c>
      <c r="BM307" s="4"/>
      <c r="BN307" s="4">
        <f t="shared" ref="BN307:BN308" si="1667">SUM(BM307*D307)</f>
        <v>0</v>
      </c>
      <c r="BO307" s="236">
        <f t="shared" ref="BO307:BO308" si="1668">BM307+I307</f>
        <v>0</v>
      </c>
      <c r="BP307" s="236">
        <f t="shared" ref="BP307:BP308" si="1669">J307+BN307</f>
        <v>0</v>
      </c>
      <c r="BQ307" s="4"/>
      <c r="BR307" s="4">
        <f t="shared" ref="BR307:BR308" si="1670">SUM(BQ307*D307)</f>
        <v>0</v>
      </c>
      <c r="BS307" s="236">
        <f t="shared" ref="BS307:BS308" si="1671">SUM(BQ307+K307)</f>
        <v>0</v>
      </c>
      <c r="BT307" s="236">
        <f t="shared" ref="BT307:BT308" si="1672">SUM(BR307+L307)</f>
        <v>0</v>
      </c>
      <c r="BU307" s="4"/>
      <c r="BV307" s="4">
        <f t="shared" ref="BV307:BV308" si="1673">SUM(BU307*D307)</f>
        <v>0</v>
      </c>
      <c r="BW307" s="236">
        <f t="shared" ref="BW307:BW308" si="1674">SUM(BU307+M307)</f>
        <v>0</v>
      </c>
      <c r="BX307" s="236">
        <f t="shared" ref="BX307:BX308" si="1675">SUM(BV307+N307)</f>
        <v>0</v>
      </c>
      <c r="BY307" s="4"/>
      <c r="BZ307" s="4">
        <f t="shared" ref="BZ307:BZ308" si="1676">SUM(BY307*D307)</f>
        <v>0</v>
      </c>
      <c r="CA307" s="236">
        <f t="shared" ref="CA307:CA308" si="1677">SUM(BY307+O307)</f>
        <v>0</v>
      </c>
      <c r="CB307" s="236">
        <f t="shared" ref="CB307:CB308" si="1678">SUM(BZ307+P307)</f>
        <v>0</v>
      </c>
      <c r="CC307" s="4"/>
      <c r="CD307" s="4">
        <f t="shared" ref="CD307:CD308" si="1679">SUM(CC307*D307)</f>
        <v>0</v>
      </c>
      <c r="CE307" s="236">
        <f t="shared" ref="CE307:CE308" si="1680">SUM(CC307+Q307)</f>
        <v>0</v>
      </c>
      <c r="CF307" s="236">
        <f t="shared" ref="CF307:CF308" si="1681">SUM(CE307*D307)</f>
        <v>0</v>
      </c>
      <c r="CG307" s="4"/>
      <c r="CH307" s="4">
        <f t="shared" ref="CH307:CH308" si="1682">SUM(CG307*D307)</f>
        <v>0</v>
      </c>
      <c r="CI307" s="236">
        <f t="shared" ref="CI307:CI308" si="1683">SUM(CG307+S307)</f>
        <v>0</v>
      </c>
      <c r="CJ307" s="236">
        <f t="shared" ref="CJ307:CJ308" si="1684">SUM(CI307*D307)</f>
        <v>0</v>
      </c>
      <c r="CK307" s="4"/>
      <c r="CL307" s="4">
        <f t="shared" ref="CL307:CL308" si="1685">SUM(CK307*D307)</f>
        <v>0</v>
      </c>
      <c r="CM307" s="236">
        <f t="shared" ref="CM307:CM308" si="1686">SUM(CK307+U307)</f>
        <v>0</v>
      </c>
      <c r="CN307" s="236">
        <f t="shared" ref="CN307:CN308" si="1687">SUM(CM307*D307)</f>
        <v>0</v>
      </c>
      <c r="CO307" s="4"/>
      <c r="CP307" s="4">
        <f t="shared" si="1512"/>
        <v>0</v>
      </c>
      <c r="CQ307" s="236">
        <f t="shared" si="1513"/>
        <v>0.5</v>
      </c>
      <c r="CR307" s="236">
        <f t="shared" si="1514"/>
        <v>50</v>
      </c>
      <c r="CS307" s="4"/>
      <c r="CT307" s="4">
        <f t="shared" si="1515"/>
        <v>0</v>
      </c>
      <c r="CU307" s="236">
        <f t="shared" si="1516"/>
        <v>0</v>
      </c>
      <c r="CV307" s="236">
        <f t="shared" si="1517"/>
        <v>0</v>
      </c>
      <c r="CW307" s="4"/>
      <c r="CX307" s="4"/>
      <c r="CY307" s="4"/>
      <c r="CZ307" s="4"/>
      <c r="DA307" s="4">
        <f t="shared" si="1656"/>
        <v>0</v>
      </c>
      <c r="DB307" s="4">
        <f t="shared" si="1656"/>
        <v>0</v>
      </c>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row>
    <row r="308" spans="1:196" s="5" customFormat="1">
      <c r="A308" s="60" t="s">
        <v>253</v>
      </c>
      <c r="B308" s="60" t="s">
        <v>254</v>
      </c>
      <c r="C308" s="60" t="s">
        <v>3</v>
      </c>
      <c r="D308" s="60">
        <v>100</v>
      </c>
      <c r="E308" s="6"/>
      <c r="F308" s="67">
        <f t="shared" si="1631"/>
        <v>0</v>
      </c>
      <c r="G308" s="6"/>
      <c r="H308" s="67">
        <f t="shared" si="1657"/>
        <v>0</v>
      </c>
      <c r="I308" s="6"/>
      <c r="J308" s="67">
        <f t="shared" si="1658"/>
        <v>0</v>
      </c>
      <c r="K308" s="6"/>
      <c r="L308" s="67">
        <f t="shared" si="1632"/>
        <v>0</v>
      </c>
      <c r="M308" s="6"/>
      <c r="N308" s="67">
        <f t="shared" si="1633"/>
        <v>0</v>
      </c>
      <c r="O308" s="6"/>
      <c r="P308" s="67">
        <f t="shared" si="1634"/>
        <v>0</v>
      </c>
      <c r="Q308" s="6"/>
      <c r="R308" s="67">
        <f t="shared" si="1635"/>
        <v>0</v>
      </c>
      <c r="S308" s="6"/>
      <c r="T308" s="67">
        <f t="shared" si="1636"/>
        <v>0</v>
      </c>
      <c r="U308" s="6"/>
      <c r="V308" s="67">
        <f t="shared" si="1637"/>
        <v>0</v>
      </c>
      <c r="W308" s="246">
        <v>1.5</v>
      </c>
      <c r="X308" s="67">
        <f t="shared" si="1638"/>
        <v>150</v>
      </c>
      <c r="Y308" s="6"/>
      <c r="Z308" s="67">
        <f t="shared" si="1639"/>
        <v>0</v>
      </c>
      <c r="AA308" s="6"/>
      <c r="AB308" s="67">
        <f t="shared" si="1640"/>
        <v>0</v>
      </c>
      <c r="AC308" s="62"/>
      <c r="AD308" s="67">
        <f t="shared" si="1641"/>
        <v>0</v>
      </c>
      <c r="AE308" s="62"/>
      <c r="AF308" s="67">
        <f t="shared" si="1642"/>
        <v>0</v>
      </c>
      <c r="AG308" s="62"/>
      <c r="AH308" s="67">
        <f t="shared" si="1643"/>
        <v>0</v>
      </c>
      <c r="AI308" s="62"/>
      <c r="AJ308" s="67">
        <f t="shared" si="1644"/>
        <v>0</v>
      </c>
      <c r="AK308" s="62"/>
      <c r="AL308" s="67">
        <f t="shared" si="1645"/>
        <v>0</v>
      </c>
      <c r="AM308" s="62"/>
      <c r="AN308" s="67">
        <f t="shared" si="1646"/>
        <v>0</v>
      </c>
      <c r="AO308" s="62"/>
      <c r="AP308" s="67">
        <f t="shared" si="1647"/>
        <v>0</v>
      </c>
      <c r="AQ308" s="62"/>
      <c r="AR308" s="67">
        <f t="shared" si="1648"/>
        <v>0</v>
      </c>
      <c r="AS308" s="62"/>
      <c r="AT308" s="67">
        <f t="shared" si="1649"/>
        <v>0</v>
      </c>
      <c r="AU308" s="62"/>
      <c r="AV308" s="67">
        <f t="shared" si="1650"/>
        <v>0</v>
      </c>
      <c r="AW308" s="62"/>
      <c r="AX308" s="67">
        <f t="shared" si="1651"/>
        <v>0</v>
      </c>
      <c r="AY308" s="62"/>
      <c r="AZ308" s="67">
        <f t="shared" si="1652"/>
        <v>0</v>
      </c>
      <c r="BA308" s="57"/>
      <c r="BB308" s="64">
        <f t="shared" si="1659"/>
        <v>1.5</v>
      </c>
      <c r="BC308" s="64">
        <f t="shared" si="1660"/>
        <v>150</v>
      </c>
      <c r="BD308" s="4"/>
      <c r="BE308" s="4"/>
      <c r="BF308" s="4">
        <f t="shared" si="1661"/>
        <v>0</v>
      </c>
      <c r="BG308" s="236">
        <f t="shared" si="1662"/>
        <v>0</v>
      </c>
      <c r="BH308" s="236">
        <f t="shared" si="1663"/>
        <v>0</v>
      </c>
      <c r="BI308" s="4"/>
      <c r="BJ308" s="4">
        <f t="shared" si="1664"/>
        <v>0</v>
      </c>
      <c r="BK308" s="236">
        <f t="shared" si="1665"/>
        <v>0</v>
      </c>
      <c r="BL308" s="236">
        <f t="shared" si="1666"/>
        <v>0</v>
      </c>
      <c r="BM308" s="4"/>
      <c r="BN308" s="4">
        <f t="shared" si="1667"/>
        <v>0</v>
      </c>
      <c r="BO308" s="236">
        <f t="shared" si="1668"/>
        <v>0</v>
      </c>
      <c r="BP308" s="236">
        <f t="shared" si="1669"/>
        <v>0</v>
      </c>
      <c r="BQ308" s="4"/>
      <c r="BR308" s="4">
        <f t="shared" si="1670"/>
        <v>0</v>
      </c>
      <c r="BS308" s="236">
        <f t="shared" si="1671"/>
        <v>0</v>
      </c>
      <c r="BT308" s="236">
        <f t="shared" si="1672"/>
        <v>0</v>
      </c>
      <c r="BU308" s="4"/>
      <c r="BV308" s="4">
        <f t="shared" si="1673"/>
        <v>0</v>
      </c>
      <c r="BW308" s="236">
        <f t="shared" si="1674"/>
        <v>0</v>
      </c>
      <c r="BX308" s="236">
        <f t="shared" si="1675"/>
        <v>0</v>
      </c>
      <c r="BY308" s="4"/>
      <c r="BZ308" s="4">
        <f t="shared" si="1676"/>
        <v>0</v>
      </c>
      <c r="CA308" s="236">
        <f t="shared" si="1677"/>
        <v>0</v>
      </c>
      <c r="CB308" s="236">
        <f t="shared" si="1678"/>
        <v>0</v>
      </c>
      <c r="CC308" s="4"/>
      <c r="CD308" s="4">
        <f t="shared" si="1679"/>
        <v>0</v>
      </c>
      <c r="CE308" s="236">
        <f t="shared" si="1680"/>
        <v>0</v>
      </c>
      <c r="CF308" s="236">
        <f t="shared" si="1681"/>
        <v>0</v>
      </c>
      <c r="CG308" s="4"/>
      <c r="CH308" s="4">
        <f t="shared" si="1682"/>
        <v>0</v>
      </c>
      <c r="CI308" s="236">
        <f t="shared" si="1683"/>
        <v>0</v>
      </c>
      <c r="CJ308" s="236">
        <f t="shared" si="1684"/>
        <v>0</v>
      </c>
      <c r="CK308" s="4"/>
      <c r="CL308" s="4">
        <f t="shared" si="1685"/>
        <v>0</v>
      </c>
      <c r="CM308" s="236">
        <f t="shared" si="1686"/>
        <v>0</v>
      </c>
      <c r="CN308" s="236">
        <f t="shared" si="1687"/>
        <v>0</v>
      </c>
      <c r="CO308" s="4"/>
      <c r="CP308" s="4">
        <f t="shared" si="1512"/>
        <v>0</v>
      </c>
      <c r="CQ308" s="236">
        <f t="shared" si="1513"/>
        <v>1.5</v>
      </c>
      <c r="CR308" s="236">
        <f t="shared" si="1514"/>
        <v>150</v>
      </c>
      <c r="CS308" s="4"/>
      <c r="CT308" s="4">
        <f t="shared" si="1515"/>
        <v>0</v>
      </c>
      <c r="CU308" s="236">
        <f t="shared" si="1516"/>
        <v>0</v>
      </c>
      <c r="CV308" s="236">
        <f t="shared" si="1517"/>
        <v>0</v>
      </c>
      <c r="CW308" s="4"/>
      <c r="CX308" s="4"/>
      <c r="CY308" s="4"/>
      <c r="CZ308" s="4"/>
      <c r="DA308" s="4">
        <f t="shared" si="1656"/>
        <v>0</v>
      </c>
      <c r="DB308" s="4">
        <f t="shared" si="1656"/>
        <v>0</v>
      </c>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row>
    <row r="309" spans="1:196" s="5" customFormat="1">
      <c r="A309" s="60" t="s">
        <v>202</v>
      </c>
      <c r="B309" s="60" t="s">
        <v>203</v>
      </c>
      <c r="C309" s="60" t="s">
        <v>3</v>
      </c>
      <c r="D309" s="60">
        <v>100</v>
      </c>
      <c r="E309" s="6"/>
      <c r="F309" s="67">
        <f t="shared" si="1631"/>
        <v>0</v>
      </c>
      <c r="G309" s="6"/>
      <c r="H309" s="67">
        <f>SUM(G309*$D309)</f>
        <v>0</v>
      </c>
      <c r="I309" s="6"/>
      <c r="J309" s="67">
        <f>SUM(I309*$D309)</f>
        <v>0</v>
      </c>
      <c r="K309" s="6">
        <v>28</v>
      </c>
      <c r="L309" s="67">
        <f t="shared" si="1632"/>
        <v>2800</v>
      </c>
      <c r="M309" s="6">
        <v>29</v>
      </c>
      <c r="N309" s="67">
        <f t="shared" si="1633"/>
        <v>2900</v>
      </c>
      <c r="O309" s="6">
        <v>91.5</v>
      </c>
      <c r="P309" s="67">
        <f t="shared" si="1634"/>
        <v>9150</v>
      </c>
      <c r="Q309" s="6">
        <v>17</v>
      </c>
      <c r="R309" s="67">
        <f t="shared" si="1635"/>
        <v>1700</v>
      </c>
      <c r="S309" s="6">
        <v>18</v>
      </c>
      <c r="T309" s="67">
        <f t="shared" si="1636"/>
        <v>1800</v>
      </c>
      <c r="U309" s="6">
        <v>8.5</v>
      </c>
      <c r="V309" s="67">
        <f t="shared" si="1637"/>
        <v>850</v>
      </c>
      <c r="W309" s="246">
        <v>1</v>
      </c>
      <c r="X309" s="67">
        <f t="shared" si="1638"/>
        <v>100</v>
      </c>
      <c r="Y309" s="6"/>
      <c r="Z309" s="67">
        <f t="shared" si="1639"/>
        <v>0</v>
      </c>
      <c r="AA309" s="6"/>
      <c r="AB309" s="67">
        <f t="shared" si="1640"/>
        <v>0</v>
      </c>
      <c r="AC309" s="62"/>
      <c r="AD309" s="67">
        <f t="shared" si="1641"/>
        <v>0</v>
      </c>
      <c r="AE309" s="62"/>
      <c r="AF309" s="67">
        <f t="shared" si="1642"/>
        <v>0</v>
      </c>
      <c r="AG309" s="62"/>
      <c r="AH309" s="67">
        <f t="shared" si="1643"/>
        <v>0</v>
      </c>
      <c r="AI309" s="62"/>
      <c r="AJ309" s="67">
        <f t="shared" si="1644"/>
        <v>0</v>
      </c>
      <c r="AK309" s="62"/>
      <c r="AL309" s="67">
        <f t="shared" si="1645"/>
        <v>0</v>
      </c>
      <c r="AM309" s="62"/>
      <c r="AN309" s="67">
        <f t="shared" si="1646"/>
        <v>0</v>
      </c>
      <c r="AO309" s="62"/>
      <c r="AP309" s="67">
        <f t="shared" si="1647"/>
        <v>0</v>
      </c>
      <c r="AQ309" s="62"/>
      <c r="AR309" s="67">
        <f t="shared" si="1648"/>
        <v>0</v>
      </c>
      <c r="AS309" s="62"/>
      <c r="AT309" s="67">
        <f t="shared" si="1649"/>
        <v>0</v>
      </c>
      <c r="AU309" s="62"/>
      <c r="AV309" s="67">
        <f t="shared" si="1650"/>
        <v>0</v>
      </c>
      <c r="AW309" s="62"/>
      <c r="AX309" s="67">
        <f t="shared" si="1651"/>
        <v>0</v>
      </c>
      <c r="AY309" s="62"/>
      <c r="AZ309" s="67">
        <f t="shared" si="1652"/>
        <v>0</v>
      </c>
      <c r="BA309" s="57"/>
      <c r="BB309" s="64">
        <f>SUM(E309+G309+I309+K309+M309+O309+Q309+S309+U309+W309+Y309+AA309+AC309+AE309+AG309+AI309+AK309+AM309+AO309+AQ309+AS309+AU309+AW309+AY309)</f>
        <v>193</v>
      </c>
      <c r="BC309" s="64">
        <f>ROUND(BB309*D309*2,1)/2</f>
        <v>19300</v>
      </c>
      <c r="BD309" s="4"/>
      <c r="BE309" s="4"/>
      <c r="BF309" s="4">
        <f>SUM(BE309*D309)</f>
        <v>0</v>
      </c>
      <c r="BG309" s="236">
        <f t="shared" si="1653"/>
        <v>0</v>
      </c>
      <c r="BH309" s="236">
        <f t="shared" si="1653"/>
        <v>0</v>
      </c>
      <c r="BI309" s="4"/>
      <c r="BJ309" s="4">
        <f>SUM(BI309*D309)</f>
        <v>0</v>
      </c>
      <c r="BK309" s="236">
        <f t="shared" si="1654"/>
        <v>0</v>
      </c>
      <c r="BL309" s="236">
        <f t="shared" si="1654"/>
        <v>0</v>
      </c>
      <c r="BM309" s="4"/>
      <c r="BN309" s="4">
        <f>SUM(BM309*D309)</f>
        <v>0</v>
      </c>
      <c r="BO309" s="236">
        <f>BM309+I309</f>
        <v>0</v>
      </c>
      <c r="BP309" s="236">
        <f>J309+BN309</f>
        <v>0</v>
      </c>
      <c r="BQ309" s="4"/>
      <c r="BR309" s="4">
        <f>SUM(BQ309*D309)</f>
        <v>0</v>
      </c>
      <c r="BS309" s="245">
        <f t="shared" si="1655"/>
        <v>28</v>
      </c>
      <c r="BT309" s="236">
        <f t="shared" si="1655"/>
        <v>2800</v>
      </c>
      <c r="BU309" s="4"/>
      <c r="BV309" s="4">
        <f t="shared" si="1498"/>
        <v>0</v>
      </c>
      <c r="BW309" s="236">
        <f t="shared" si="1499"/>
        <v>29</v>
      </c>
      <c r="BX309" s="236">
        <f t="shared" si="1500"/>
        <v>2900</v>
      </c>
      <c r="BY309" s="4"/>
      <c r="BZ309" s="4">
        <f t="shared" si="1501"/>
        <v>0</v>
      </c>
      <c r="CA309" s="236">
        <f t="shared" si="1502"/>
        <v>91.5</v>
      </c>
      <c r="CB309" s="236">
        <f t="shared" si="1503"/>
        <v>9150</v>
      </c>
      <c r="CC309" s="4"/>
      <c r="CD309" s="4">
        <f t="shared" si="1504"/>
        <v>0</v>
      </c>
      <c r="CE309" s="236">
        <f t="shared" si="1462"/>
        <v>17</v>
      </c>
      <c r="CF309" s="236">
        <f t="shared" si="1505"/>
        <v>1700</v>
      </c>
      <c r="CG309" s="4"/>
      <c r="CH309" s="4">
        <f t="shared" si="1506"/>
        <v>0</v>
      </c>
      <c r="CI309" s="236">
        <f t="shared" si="1507"/>
        <v>18</v>
      </c>
      <c r="CJ309" s="236">
        <f t="shared" si="1508"/>
        <v>1800</v>
      </c>
      <c r="CK309" s="4"/>
      <c r="CL309" s="4">
        <f t="shared" si="1509"/>
        <v>0</v>
      </c>
      <c r="CM309" s="236">
        <f t="shared" si="1510"/>
        <v>8.5</v>
      </c>
      <c r="CN309" s="236">
        <f t="shared" si="1511"/>
        <v>850</v>
      </c>
      <c r="CO309" s="4"/>
      <c r="CP309" s="4">
        <f t="shared" si="1512"/>
        <v>0</v>
      </c>
      <c r="CQ309" s="236">
        <f t="shared" si="1513"/>
        <v>1</v>
      </c>
      <c r="CR309" s="236">
        <f t="shared" si="1514"/>
        <v>100</v>
      </c>
      <c r="CS309" s="4"/>
      <c r="CT309" s="4">
        <f t="shared" si="1515"/>
        <v>0</v>
      </c>
      <c r="CU309" s="236">
        <f t="shared" si="1516"/>
        <v>0</v>
      </c>
      <c r="CV309" s="236">
        <f t="shared" si="1517"/>
        <v>0</v>
      </c>
      <c r="CW309" s="4"/>
      <c r="CX309" s="4"/>
      <c r="CY309" s="4"/>
      <c r="CZ309" s="4"/>
      <c r="DA309" s="4">
        <f t="shared" si="1656"/>
        <v>0</v>
      </c>
      <c r="DB309" s="4">
        <f t="shared" si="1656"/>
        <v>0</v>
      </c>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row>
    <row r="310" spans="1:196" s="5" customFormat="1">
      <c r="A310" s="60" t="s">
        <v>186</v>
      </c>
      <c r="B310" s="60" t="s">
        <v>187</v>
      </c>
      <c r="C310" s="60" t="s">
        <v>3</v>
      </c>
      <c r="D310" s="60">
        <v>100</v>
      </c>
      <c r="E310" s="6"/>
      <c r="F310" s="67">
        <f t="shared" si="1631"/>
        <v>0</v>
      </c>
      <c r="G310" s="6"/>
      <c r="H310" s="67">
        <f>SUM(G310*$D310)</f>
        <v>0</v>
      </c>
      <c r="I310" s="6"/>
      <c r="J310" s="67">
        <f>SUM(I310*$D310)</f>
        <v>0</v>
      </c>
      <c r="K310" s="6"/>
      <c r="L310" s="67">
        <f t="shared" si="1632"/>
        <v>0</v>
      </c>
      <c r="M310" s="6"/>
      <c r="N310" s="67">
        <f t="shared" si="1633"/>
        <v>0</v>
      </c>
      <c r="O310" s="6"/>
      <c r="P310" s="67">
        <f t="shared" si="1634"/>
        <v>0</v>
      </c>
      <c r="Q310" s="6"/>
      <c r="R310" s="67">
        <f t="shared" si="1635"/>
        <v>0</v>
      </c>
      <c r="S310" s="6"/>
      <c r="T310" s="67">
        <f t="shared" si="1636"/>
        <v>0</v>
      </c>
      <c r="U310" s="6"/>
      <c r="V310" s="67">
        <f t="shared" si="1637"/>
        <v>0</v>
      </c>
      <c r="W310" s="6"/>
      <c r="X310" s="67">
        <f t="shared" si="1638"/>
        <v>0</v>
      </c>
      <c r="Y310" s="6"/>
      <c r="Z310" s="67">
        <f t="shared" si="1639"/>
        <v>0</v>
      </c>
      <c r="AA310" s="6"/>
      <c r="AB310" s="67">
        <f t="shared" si="1640"/>
        <v>0</v>
      </c>
      <c r="AC310" s="62"/>
      <c r="AD310" s="67">
        <f t="shared" si="1641"/>
        <v>0</v>
      </c>
      <c r="AE310" s="62"/>
      <c r="AF310" s="67">
        <f t="shared" si="1642"/>
        <v>0</v>
      </c>
      <c r="AG310" s="62"/>
      <c r="AH310" s="67">
        <f t="shared" si="1643"/>
        <v>0</v>
      </c>
      <c r="AI310" s="62"/>
      <c r="AJ310" s="67">
        <f t="shared" si="1644"/>
        <v>0</v>
      </c>
      <c r="AK310" s="62"/>
      <c r="AL310" s="67">
        <f t="shared" si="1645"/>
        <v>0</v>
      </c>
      <c r="AM310" s="62"/>
      <c r="AN310" s="67">
        <f t="shared" si="1646"/>
        <v>0</v>
      </c>
      <c r="AO310" s="62"/>
      <c r="AP310" s="67">
        <f t="shared" si="1647"/>
        <v>0</v>
      </c>
      <c r="AQ310" s="62"/>
      <c r="AR310" s="67">
        <f t="shared" si="1648"/>
        <v>0</v>
      </c>
      <c r="AS310" s="62"/>
      <c r="AT310" s="67">
        <f t="shared" si="1649"/>
        <v>0</v>
      </c>
      <c r="AU310" s="62"/>
      <c r="AV310" s="67">
        <f t="shared" si="1650"/>
        <v>0</v>
      </c>
      <c r="AW310" s="62"/>
      <c r="AX310" s="67">
        <f t="shared" si="1651"/>
        <v>0</v>
      </c>
      <c r="AY310" s="62"/>
      <c r="AZ310" s="67">
        <f t="shared" si="1652"/>
        <v>0</v>
      </c>
      <c r="BA310" s="57"/>
      <c r="BB310" s="64">
        <f>SUM(E310+G310+I310+K310+M310+O310+Q310+S310+U310+W310+Y310+AA310+AC310+AE310+AG310+AI310+AK310+AM310+AO310+AQ310+AS310+AU310+AW310+AY310)</f>
        <v>0</v>
      </c>
      <c r="BC310" s="64">
        <f>ROUND(BB310*D310*2,1)/2</f>
        <v>0</v>
      </c>
      <c r="BD310" s="4"/>
      <c r="BE310" s="4"/>
      <c r="BF310" s="4">
        <f>SUM(BE310*D310)</f>
        <v>0</v>
      </c>
      <c r="BG310" s="236">
        <f t="shared" si="1653"/>
        <v>0</v>
      </c>
      <c r="BH310" s="236">
        <f t="shared" si="1653"/>
        <v>0</v>
      </c>
      <c r="BI310" s="4"/>
      <c r="BJ310" s="4">
        <f>SUM(BI310*D310)</f>
        <v>0</v>
      </c>
      <c r="BK310" s="236">
        <f t="shared" si="1654"/>
        <v>0</v>
      </c>
      <c r="BL310" s="236">
        <f t="shared" si="1654"/>
        <v>0</v>
      </c>
      <c r="BM310" s="4">
        <v>0.75</v>
      </c>
      <c r="BN310" s="4">
        <f>SUM(BM310*D310)</f>
        <v>75</v>
      </c>
      <c r="BO310" s="236">
        <f>BM310+I310</f>
        <v>0.75</v>
      </c>
      <c r="BP310" s="236">
        <f>J310+BN310</f>
        <v>75</v>
      </c>
      <c r="BQ310" s="4"/>
      <c r="BR310" s="4">
        <f>SUM(BQ310*D310)</f>
        <v>0</v>
      </c>
      <c r="BS310" s="236">
        <f t="shared" si="1655"/>
        <v>0</v>
      </c>
      <c r="BT310" s="236">
        <f t="shared" si="1655"/>
        <v>0</v>
      </c>
      <c r="BU310" s="4"/>
      <c r="BV310" s="4">
        <f t="shared" si="1498"/>
        <v>0</v>
      </c>
      <c r="BW310" s="236">
        <f t="shared" si="1499"/>
        <v>0</v>
      </c>
      <c r="BX310" s="236">
        <f t="shared" si="1500"/>
        <v>0</v>
      </c>
      <c r="BY310" s="4"/>
      <c r="BZ310" s="4">
        <f t="shared" si="1501"/>
        <v>0</v>
      </c>
      <c r="CA310" s="236">
        <f t="shared" si="1502"/>
        <v>0</v>
      </c>
      <c r="CB310" s="236">
        <f t="shared" si="1503"/>
        <v>0</v>
      </c>
      <c r="CC310" s="4"/>
      <c r="CD310" s="4">
        <f t="shared" si="1504"/>
        <v>0</v>
      </c>
      <c r="CE310" s="236">
        <f t="shared" si="1462"/>
        <v>0</v>
      </c>
      <c r="CF310" s="236">
        <f t="shared" si="1505"/>
        <v>0</v>
      </c>
      <c r="CG310" s="4"/>
      <c r="CH310" s="4">
        <f t="shared" si="1506"/>
        <v>0</v>
      </c>
      <c r="CI310" s="236">
        <f t="shared" si="1507"/>
        <v>0</v>
      </c>
      <c r="CJ310" s="236">
        <f t="shared" si="1508"/>
        <v>0</v>
      </c>
      <c r="CK310" s="4"/>
      <c r="CL310" s="4">
        <f t="shared" si="1509"/>
        <v>0</v>
      </c>
      <c r="CM310" s="236">
        <f t="shared" si="1510"/>
        <v>0</v>
      </c>
      <c r="CN310" s="236">
        <f t="shared" si="1511"/>
        <v>0</v>
      </c>
      <c r="CO310" s="4"/>
      <c r="CP310" s="4">
        <f t="shared" si="1512"/>
        <v>0</v>
      </c>
      <c r="CQ310" s="236">
        <f t="shared" si="1513"/>
        <v>0</v>
      </c>
      <c r="CR310" s="236">
        <f t="shared" si="1514"/>
        <v>0</v>
      </c>
      <c r="CS310" s="4"/>
      <c r="CT310" s="4">
        <f t="shared" si="1515"/>
        <v>0</v>
      </c>
      <c r="CU310" s="236">
        <f t="shared" si="1516"/>
        <v>0</v>
      </c>
      <c r="CV310" s="236">
        <f t="shared" si="1517"/>
        <v>0</v>
      </c>
      <c r="CW310" s="4"/>
      <c r="CX310" s="4"/>
      <c r="CY310" s="4"/>
      <c r="CZ310" s="4"/>
      <c r="DA310" s="4">
        <f t="shared" si="1656"/>
        <v>0.75</v>
      </c>
      <c r="DB310" s="4">
        <f t="shared" si="1656"/>
        <v>75</v>
      </c>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row>
    <row r="311" spans="1:196" s="5" customFormat="1">
      <c r="A311" s="60" t="s">
        <v>206</v>
      </c>
      <c r="B311" s="60" t="s">
        <v>130</v>
      </c>
      <c r="C311" s="60" t="s">
        <v>3</v>
      </c>
      <c r="D311" s="60">
        <v>100</v>
      </c>
      <c r="E311" s="6"/>
      <c r="F311" s="67">
        <f t="shared" si="1465"/>
        <v>0</v>
      </c>
      <c r="G311" s="6"/>
      <c r="H311" s="67">
        <f t="shared" si="1466"/>
        <v>0</v>
      </c>
      <c r="I311" s="6"/>
      <c r="J311" s="67">
        <f t="shared" si="1467"/>
        <v>0</v>
      </c>
      <c r="K311" s="6"/>
      <c r="L311" s="67">
        <f t="shared" si="1468"/>
        <v>0</v>
      </c>
      <c r="M311" s="6">
        <v>6</v>
      </c>
      <c r="N311" s="67">
        <f t="shared" si="1469"/>
        <v>600</v>
      </c>
      <c r="O311" s="6"/>
      <c r="P311" s="67">
        <f t="shared" si="1470"/>
        <v>0</v>
      </c>
      <c r="Q311" s="6"/>
      <c r="R311" s="67">
        <f t="shared" si="1471"/>
        <v>0</v>
      </c>
      <c r="S311" s="6">
        <v>2</v>
      </c>
      <c r="T311" s="67">
        <f t="shared" si="1472"/>
        <v>200</v>
      </c>
      <c r="U311" s="6"/>
      <c r="V311" s="67">
        <f t="shared" si="1473"/>
        <v>0</v>
      </c>
      <c r="W311" s="6"/>
      <c r="X311" s="67">
        <f t="shared" si="1474"/>
        <v>0</v>
      </c>
      <c r="Y311" s="6"/>
      <c r="Z311" s="67">
        <f t="shared" si="1475"/>
        <v>0</v>
      </c>
      <c r="AA311" s="6"/>
      <c r="AB311" s="67">
        <f t="shared" si="1476"/>
        <v>0</v>
      </c>
      <c r="AC311" s="62"/>
      <c r="AD311" s="67">
        <f t="shared" si="1477"/>
        <v>0</v>
      </c>
      <c r="AE311" s="62"/>
      <c r="AF311" s="67">
        <f t="shared" si="1478"/>
        <v>0</v>
      </c>
      <c r="AG311" s="62"/>
      <c r="AH311" s="67">
        <f t="shared" si="1479"/>
        <v>0</v>
      </c>
      <c r="AI311" s="62"/>
      <c r="AJ311" s="67">
        <f t="shared" si="1480"/>
        <v>0</v>
      </c>
      <c r="AK311" s="62"/>
      <c r="AL311" s="67">
        <f t="shared" si="1481"/>
        <v>0</v>
      </c>
      <c r="AM311" s="62"/>
      <c r="AN311" s="67">
        <f t="shared" si="1482"/>
        <v>0</v>
      </c>
      <c r="AO311" s="62"/>
      <c r="AP311" s="67">
        <f t="shared" si="1483"/>
        <v>0</v>
      </c>
      <c r="AQ311" s="62"/>
      <c r="AR311" s="67">
        <f t="shared" si="1484"/>
        <v>0</v>
      </c>
      <c r="AS311" s="62"/>
      <c r="AT311" s="67">
        <f t="shared" si="1485"/>
        <v>0</v>
      </c>
      <c r="AU311" s="62"/>
      <c r="AV311" s="67">
        <f t="shared" si="1486"/>
        <v>0</v>
      </c>
      <c r="AW311" s="62"/>
      <c r="AX311" s="67">
        <f t="shared" si="1487"/>
        <v>0</v>
      </c>
      <c r="AY311" s="62"/>
      <c r="AZ311" s="67">
        <f t="shared" si="1488"/>
        <v>0</v>
      </c>
      <c r="BA311" s="57"/>
      <c r="BB311" s="64">
        <f t="shared" si="1489"/>
        <v>8</v>
      </c>
      <c r="BC311" s="64">
        <f t="shared" si="1458"/>
        <v>800</v>
      </c>
      <c r="BD311" s="4"/>
      <c r="BE311" s="4"/>
      <c r="BF311" s="4">
        <f t="shared" si="1459"/>
        <v>0</v>
      </c>
      <c r="BG311" s="236">
        <f t="shared" si="1490"/>
        <v>0</v>
      </c>
      <c r="BH311" s="236">
        <f t="shared" si="1491"/>
        <v>0</v>
      </c>
      <c r="BI311" s="4"/>
      <c r="BJ311" s="4">
        <f t="shared" si="1460"/>
        <v>0</v>
      </c>
      <c r="BK311" s="236">
        <f t="shared" si="1492"/>
        <v>0</v>
      </c>
      <c r="BL311" s="236">
        <f t="shared" si="1493"/>
        <v>0</v>
      </c>
      <c r="BM311" s="4"/>
      <c r="BN311" s="4">
        <f t="shared" si="1461"/>
        <v>0</v>
      </c>
      <c r="BO311" s="236">
        <f t="shared" si="1494"/>
        <v>0</v>
      </c>
      <c r="BP311" s="236">
        <f t="shared" si="1495"/>
        <v>0</v>
      </c>
      <c r="BQ311" s="4"/>
      <c r="BR311" s="4">
        <f t="shared" si="1518"/>
        <v>0</v>
      </c>
      <c r="BS311" s="236">
        <f t="shared" si="1496"/>
        <v>0</v>
      </c>
      <c r="BT311" s="236">
        <f t="shared" si="1497"/>
        <v>0</v>
      </c>
      <c r="BU311" s="4"/>
      <c r="BV311" s="4">
        <f t="shared" si="1498"/>
        <v>0</v>
      </c>
      <c r="BW311" s="236">
        <f t="shared" si="1499"/>
        <v>6</v>
      </c>
      <c r="BX311" s="236">
        <f t="shared" si="1500"/>
        <v>600</v>
      </c>
      <c r="BY311" s="4"/>
      <c r="BZ311" s="4">
        <f t="shared" si="1501"/>
        <v>0</v>
      </c>
      <c r="CA311" s="236">
        <f t="shared" si="1502"/>
        <v>0</v>
      </c>
      <c r="CB311" s="236">
        <f t="shared" si="1503"/>
        <v>0</v>
      </c>
      <c r="CC311" s="4"/>
      <c r="CD311" s="4">
        <f t="shared" si="1504"/>
        <v>0</v>
      </c>
      <c r="CE311" s="236">
        <f t="shared" si="1462"/>
        <v>0</v>
      </c>
      <c r="CF311" s="236">
        <f t="shared" si="1505"/>
        <v>0</v>
      </c>
      <c r="CG311" s="4"/>
      <c r="CH311" s="4">
        <f t="shared" si="1506"/>
        <v>0</v>
      </c>
      <c r="CI311" s="236">
        <f t="shared" si="1507"/>
        <v>2</v>
      </c>
      <c r="CJ311" s="236">
        <f t="shared" si="1508"/>
        <v>200</v>
      </c>
      <c r="CK311" s="4"/>
      <c r="CL311" s="4">
        <f t="shared" si="1509"/>
        <v>0</v>
      </c>
      <c r="CM311" s="236">
        <f t="shared" si="1510"/>
        <v>0</v>
      </c>
      <c r="CN311" s="236">
        <f t="shared" si="1511"/>
        <v>0</v>
      </c>
      <c r="CO311" s="4"/>
      <c r="CP311" s="4">
        <f t="shared" si="1512"/>
        <v>0</v>
      </c>
      <c r="CQ311" s="236">
        <f t="shared" si="1513"/>
        <v>0</v>
      </c>
      <c r="CR311" s="236">
        <f t="shared" si="1514"/>
        <v>0</v>
      </c>
      <c r="CS311" s="4"/>
      <c r="CT311" s="4">
        <f t="shared" si="1515"/>
        <v>0</v>
      </c>
      <c r="CU311" s="236">
        <f t="shared" si="1516"/>
        <v>0</v>
      </c>
      <c r="CV311" s="236">
        <f t="shared" si="1517"/>
        <v>0</v>
      </c>
      <c r="CW311" s="4"/>
      <c r="CX311" s="4"/>
      <c r="CY311" s="4"/>
      <c r="CZ311" s="4"/>
      <c r="DA311" s="4">
        <f t="shared" si="1463"/>
        <v>0</v>
      </c>
      <c r="DB311" s="4">
        <f t="shared" si="1464"/>
        <v>0</v>
      </c>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row>
    <row r="312" spans="1:196" s="5" customFormat="1">
      <c r="A312" s="60" t="s">
        <v>248</v>
      </c>
      <c r="B312" s="60" t="s">
        <v>243</v>
      </c>
      <c r="C312" s="60" t="s">
        <v>3</v>
      </c>
      <c r="D312" s="60">
        <v>100</v>
      </c>
      <c r="E312" s="6"/>
      <c r="F312" s="67">
        <f t="shared" si="1465"/>
        <v>0</v>
      </c>
      <c r="G312" s="6"/>
      <c r="H312" s="67">
        <f t="shared" si="1466"/>
        <v>0</v>
      </c>
      <c r="I312" s="6"/>
      <c r="J312" s="67">
        <f t="shared" si="1467"/>
        <v>0</v>
      </c>
      <c r="K312" s="6"/>
      <c r="L312" s="67">
        <f t="shared" si="1468"/>
        <v>0</v>
      </c>
      <c r="M312" s="6"/>
      <c r="N312" s="67">
        <f t="shared" si="1469"/>
        <v>0</v>
      </c>
      <c r="O312" s="6"/>
      <c r="P312" s="67">
        <f t="shared" si="1470"/>
        <v>0</v>
      </c>
      <c r="Q312" s="6"/>
      <c r="R312" s="67">
        <f t="shared" si="1471"/>
        <v>0</v>
      </c>
      <c r="S312" s="6"/>
      <c r="T312" s="67">
        <f t="shared" si="1472"/>
        <v>0</v>
      </c>
      <c r="U312" s="6">
        <v>1.25</v>
      </c>
      <c r="V312" s="67">
        <f t="shared" si="1473"/>
        <v>125</v>
      </c>
      <c r="W312" s="6"/>
      <c r="X312" s="67">
        <f t="shared" si="1474"/>
        <v>0</v>
      </c>
      <c r="Y312" s="6"/>
      <c r="Z312" s="67">
        <f t="shared" si="1475"/>
        <v>0</v>
      </c>
      <c r="AA312" s="6"/>
      <c r="AB312" s="67">
        <f t="shared" si="1476"/>
        <v>0</v>
      </c>
      <c r="AC312" s="62"/>
      <c r="AD312" s="67">
        <f t="shared" si="1477"/>
        <v>0</v>
      </c>
      <c r="AE312" s="62"/>
      <c r="AF312" s="67">
        <f t="shared" si="1478"/>
        <v>0</v>
      </c>
      <c r="AG312" s="62"/>
      <c r="AH312" s="67">
        <f t="shared" si="1479"/>
        <v>0</v>
      </c>
      <c r="AI312" s="62"/>
      <c r="AJ312" s="67">
        <f t="shared" si="1480"/>
        <v>0</v>
      </c>
      <c r="AK312" s="62"/>
      <c r="AL312" s="67">
        <f t="shared" si="1481"/>
        <v>0</v>
      </c>
      <c r="AM312" s="62"/>
      <c r="AN312" s="67">
        <f t="shared" si="1482"/>
        <v>0</v>
      </c>
      <c r="AO312" s="62"/>
      <c r="AP312" s="67">
        <f t="shared" si="1483"/>
        <v>0</v>
      </c>
      <c r="AQ312" s="62"/>
      <c r="AR312" s="67">
        <f t="shared" si="1484"/>
        <v>0</v>
      </c>
      <c r="AS312" s="62"/>
      <c r="AT312" s="67">
        <f t="shared" si="1485"/>
        <v>0</v>
      </c>
      <c r="AU312" s="62"/>
      <c r="AV312" s="67">
        <f t="shared" si="1486"/>
        <v>0</v>
      </c>
      <c r="AW312" s="62"/>
      <c r="AX312" s="67">
        <f t="shared" si="1487"/>
        <v>0</v>
      </c>
      <c r="AY312" s="62"/>
      <c r="AZ312" s="67">
        <f t="shared" si="1488"/>
        <v>0</v>
      </c>
      <c r="BA312" s="57"/>
      <c r="BB312" s="64">
        <f t="shared" si="1489"/>
        <v>1.25</v>
      </c>
      <c r="BC312" s="64">
        <f t="shared" si="1458"/>
        <v>125</v>
      </c>
      <c r="BD312" s="4"/>
      <c r="BE312" s="4"/>
      <c r="BF312" s="4">
        <f t="shared" si="1459"/>
        <v>0</v>
      </c>
      <c r="BG312" s="236">
        <f t="shared" si="1490"/>
        <v>0</v>
      </c>
      <c r="BH312" s="236">
        <f t="shared" si="1491"/>
        <v>0</v>
      </c>
      <c r="BI312" s="4"/>
      <c r="BJ312" s="4">
        <f t="shared" si="1460"/>
        <v>0</v>
      </c>
      <c r="BK312" s="236">
        <f t="shared" si="1492"/>
        <v>0</v>
      </c>
      <c r="BL312" s="236">
        <f t="shared" si="1493"/>
        <v>0</v>
      </c>
      <c r="BM312" s="4"/>
      <c r="BN312" s="4">
        <f t="shared" si="1461"/>
        <v>0</v>
      </c>
      <c r="BO312" s="236">
        <f t="shared" si="1494"/>
        <v>0</v>
      </c>
      <c r="BP312" s="236">
        <f t="shared" si="1495"/>
        <v>0</v>
      </c>
      <c r="BQ312" s="4"/>
      <c r="BR312" s="4">
        <f t="shared" si="1518"/>
        <v>0</v>
      </c>
      <c r="BS312" s="236">
        <f t="shared" si="1496"/>
        <v>0</v>
      </c>
      <c r="BT312" s="236">
        <f t="shared" si="1497"/>
        <v>0</v>
      </c>
      <c r="BU312" s="4"/>
      <c r="BV312" s="4">
        <f t="shared" si="1498"/>
        <v>0</v>
      </c>
      <c r="BW312" s="236">
        <f t="shared" si="1499"/>
        <v>0</v>
      </c>
      <c r="BX312" s="236">
        <f t="shared" si="1500"/>
        <v>0</v>
      </c>
      <c r="BY312" s="4"/>
      <c r="BZ312" s="4">
        <f t="shared" si="1501"/>
        <v>0</v>
      </c>
      <c r="CA312" s="236">
        <f t="shared" si="1502"/>
        <v>0</v>
      </c>
      <c r="CB312" s="236">
        <f t="shared" si="1503"/>
        <v>0</v>
      </c>
      <c r="CC312" s="4"/>
      <c r="CD312" s="4">
        <f t="shared" si="1504"/>
        <v>0</v>
      </c>
      <c r="CE312" s="236">
        <f t="shared" si="1462"/>
        <v>0</v>
      </c>
      <c r="CF312" s="236">
        <f t="shared" si="1505"/>
        <v>0</v>
      </c>
      <c r="CG312" s="4"/>
      <c r="CH312" s="4">
        <f t="shared" si="1506"/>
        <v>0</v>
      </c>
      <c r="CI312" s="236">
        <f t="shared" si="1507"/>
        <v>0</v>
      </c>
      <c r="CJ312" s="236">
        <f t="shared" si="1508"/>
        <v>0</v>
      </c>
      <c r="CK312" s="4"/>
      <c r="CL312" s="4">
        <f t="shared" si="1509"/>
        <v>0</v>
      </c>
      <c r="CM312" s="236">
        <f t="shared" si="1510"/>
        <v>1.25</v>
      </c>
      <c r="CN312" s="236">
        <f t="shared" si="1511"/>
        <v>125</v>
      </c>
      <c r="CO312" s="4"/>
      <c r="CP312" s="4">
        <f t="shared" si="1512"/>
        <v>0</v>
      </c>
      <c r="CQ312" s="236">
        <f t="shared" si="1513"/>
        <v>0</v>
      </c>
      <c r="CR312" s="236">
        <f t="shared" si="1514"/>
        <v>0</v>
      </c>
      <c r="CS312" s="4"/>
      <c r="CT312" s="4">
        <f t="shared" si="1515"/>
        <v>0</v>
      </c>
      <c r="CU312" s="236">
        <f t="shared" si="1516"/>
        <v>0</v>
      </c>
      <c r="CV312" s="236">
        <f t="shared" si="1517"/>
        <v>0</v>
      </c>
      <c r="CW312" s="4"/>
      <c r="CX312" s="4"/>
      <c r="CY312" s="4"/>
      <c r="CZ312" s="4"/>
      <c r="DA312" s="4">
        <f t="shared" si="1463"/>
        <v>0</v>
      </c>
      <c r="DB312" s="4">
        <f t="shared" si="1464"/>
        <v>0</v>
      </c>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row>
    <row r="313" spans="1:196" s="5" customFormat="1">
      <c r="A313" s="60" t="s">
        <v>260</v>
      </c>
      <c r="B313" s="60" t="s">
        <v>257</v>
      </c>
      <c r="C313" s="60" t="s">
        <v>3</v>
      </c>
      <c r="D313" s="60">
        <v>100</v>
      </c>
      <c r="E313" s="6"/>
      <c r="F313" s="67">
        <f>SUM(E313*$D313)</f>
        <v>0</v>
      </c>
      <c r="G313" s="6"/>
      <c r="H313" s="67">
        <f t="shared" si="1466"/>
        <v>0</v>
      </c>
      <c r="I313" s="6"/>
      <c r="J313" s="67">
        <f t="shared" si="1467"/>
        <v>0</v>
      </c>
      <c r="K313" s="6"/>
      <c r="L313" s="67">
        <f>SUM(K313*$D313)</f>
        <v>0</v>
      </c>
      <c r="M313" s="6"/>
      <c r="N313" s="67">
        <f>SUM(M313*$D313)</f>
        <v>0</v>
      </c>
      <c r="O313" s="6"/>
      <c r="P313" s="67">
        <f>SUM(O313*$D313)</f>
        <v>0</v>
      </c>
      <c r="Q313" s="6"/>
      <c r="R313" s="67">
        <f>SUM(Q313*$D313)</f>
        <v>0</v>
      </c>
      <c r="S313" s="6"/>
      <c r="T313" s="67">
        <f>SUM(S313*$D313)</f>
        <v>0</v>
      </c>
      <c r="U313" s="6"/>
      <c r="V313" s="67">
        <f>SUM(U313*$D313)</f>
        <v>0</v>
      </c>
      <c r="W313" s="6">
        <v>29</v>
      </c>
      <c r="X313" s="67">
        <f>SUM(W313*$D313)</f>
        <v>2900</v>
      </c>
      <c r="Y313" s="6"/>
      <c r="Z313" s="67">
        <f>SUM(Y313*$D313)</f>
        <v>0</v>
      </c>
      <c r="AA313" s="6"/>
      <c r="AB313" s="67">
        <f>SUM(AA313*$D313)</f>
        <v>0</v>
      </c>
      <c r="AC313" s="62"/>
      <c r="AD313" s="67">
        <f>SUM(AC313*$D313)</f>
        <v>0</v>
      </c>
      <c r="AE313" s="62"/>
      <c r="AF313" s="67">
        <f>SUM(AE313*$D313)</f>
        <v>0</v>
      </c>
      <c r="AG313" s="62"/>
      <c r="AH313" s="67">
        <f>SUM(AG313*$D313)</f>
        <v>0</v>
      </c>
      <c r="AI313" s="62"/>
      <c r="AJ313" s="67">
        <f>SUM(AI313*$D313)</f>
        <v>0</v>
      </c>
      <c r="AK313" s="62"/>
      <c r="AL313" s="67">
        <f>SUM(AK313*$D313)</f>
        <v>0</v>
      </c>
      <c r="AM313" s="62"/>
      <c r="AN313" s="67">
        <f>SUM(AM313*$D313)</f>
        <v>0</v>
      </c>
      <c r="AO313" s="62"/>
      <c r="AP313" s="67">
        <f>SUM(AO313*$D313)</f>
        <v>0</v>
      </c>
      <c r="AQ313" s="62"/>
      <c r="AR313" s="67">
        <f>SUM(AQ313*$D313)</f>
        <v>0</v>
      </c>
      <c r="AS313" s="62"/>
      <c r="AT313" s="67">
        <f>SUM(AS313*$D313)</f>
        <v>0</v>
      </c>
      <c r="AU313" s="62"/>
      <c r="AV313" s="67">
        <f>SUM(AU313*$D313)</f>
        <v>0</v>
      </c>
      <c r="AW313" s="62"/>
      <c r="AX313" s="67">
        <f>SUM(AW313*$D313)</f>
        <v>0</v>
      </c>
      <c r="AY313" s="62"/>
      <c r="AZ313" s="67">
        <f>SUM(AY313*$D313)</f>
        <v>0</v>
      </c>
      <c r="BA313" s="57"/>
      <c r="BB313" s="64">
        <f t="shared" si="1489"/>
        <v>29</v>
      </c>
      <c r="BC313" s="64">
        <f t="shared" si="1458"/>
        <v>2900</v>
      </c>
      <c r="BD313" s="4"/>
      <c r="BE313" s="4"/>
      <c r="BF313" s="4">
        <f t="shared" si="1459"/>
        <v>0</v>
      </c>
      <c r="BG313" s="236">
        <f t="shared" si="1490"/>
        <v>0</v>
      </c>
      <c r="BH313" s="236">
        <f t="shared" si="1491"/>
        <v>0</v>
      </c>
      <c r="BI313" s="4"/>
      <c r="BJ313" s="4">
        <f t="shared" si="1460"/>
        <v>0</v>
      </c>
      <c r="BK313" s="236">
        <f t="shared" si="1492"/>
        <v>0</v>
      </c>
      <c r="BL313" s="236">
        <f t="shared" si="1493"/>
        <v>0</v>
      </c>
      <c r="BM313" s="4"/>
      <c r="BN313" s="4">
        <f t="shared" si="1461"/>
        <v>0</v>
      </c>
      <c r="BO313" s="236">
        <f t="shared" si="1494"/>
        <v>0</v>
      </c>
      <c r="BP313" s="236">
        <f t="shared" si="1495"/>
        <v>0</v>
      </c>
      <c r="BQ313" s="4"/>
      <c r="BR313" s="4">
        <f t="shared" si="1518"/>
        <v>0</v>
      </c>
      <c r="BS313" s="236">
        <f t="shared" si="1496"/>
        <v>0</v>
      </c>
      <c r="BT313" s="236">
        <f t="shared" si="1497"/>
        <v>0</v>
      </c>
      <c r="BU313" s="4"/>
      <c r="BV313" s="4">
        <f t="shared" si="1498"/>
        <v>0</v>
      </c>
      <c r="BW313" s="236">
        <f t="shared" si="1499"/>
        <v>0</v>
      </c>
      <c r="BX313" s="236">
        <f t="shared" si="1500"/>
        <v>0</v>
      </c>
      <c r="BY313" s="4"/>
      <c r="BZ313" s="4">
        <f t="shared" si="1501"/>
        <v>0</v>
      </c>
      <c r="CA313" s="236">
        <f t="shared" si="1502"/>
        <v>0</v>
      </c>
      <c r="CB313" s="236">
        <f t="shared" si="1503"/>
        <v>0</v>
      </c>
      <c r="CC313" s="4"/>
      <c r="CD313" s="4">
        <f t="shared" si="1504"/>
        <v>0</v>
      </c>
      <c r="CE313" s="236">
        <f t="shared" si="1462"/>
        <v>0</v>
      </c>
      <c r="CF313" s="236">
        <f t="shared" si="1505"/>
        <v>0</v>
      </c>
      <c r="CG313" s="4"/>
      <c r="CH313" s="4">
        <f t="shared" si="1506"/>
        <v>0</v>
      </c>
      <c r="CI313" s="236">
        <f t="shared" si="1507"/>
        <v>0</v>
      </c>
      <c r="CJ313" s="236">
        <f t="shared" si="1508"/>
        <v>0</v>
      </c>
      <c r="CK313" s="4"/>
      <c r="CL313" s="4">
        <f t="shared" si="1509"/>
        <v>0</v>
      </c>
      <c r="CM313" s="236">
        <f t="shared" si="1510"/>
        <v>0</v>
      </c>
      <c r="CN313" s="236">
        <f t="shared" si="1511"/>
        <v>0</v>
      </c>
      <c r="CO313" s="4"/>
      <c r="CP313" s="4">
        <f t="shared" si="1512"/>
        <v>0</v>
      </c>
      <c r="CQ313" s="236">
        <f t="shared" si="1513"/>
        <v>29</v>
      </c>
      <c r="CR313" s="236">
        <f t="shared" si="1514"/>
        <v>2900</v>
      </c>
      <c r="CS313" s="4"/>
      <c r="CT313" s="4">
        <f t="shared" si="1515"/>
        <v>0</v>
      </c>
      <c r="CU313" s="236">
        <f t="shared" si="1516"/>
        <v>0</v>
      </c>
      <c r="CV313" s="236">
        <f t="shared" si="1517"/>
        <v>0</v>
      </c>
      <c r="CW313" s="4"/>
      <c r="CX313" s="4"/>
      <c r="CY313" s="4"/>
      <c r="CZ313" s="4"/>
      <c r="DA313" s="4">
        <f t="shared" si="1463"/>
        <v>0</v>
      </c>
      <c r="DB313" s="4">
        <f t="shared" si="1464"/>
        <v>0</v>
      </c>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row>
    <row r="314" spans="1:196" s="5" customFormat="1">
      <c r="A314" s="60"/>
      <c r="B314" s="60"/>
      <c r="C314" s="60" t="s">
        <v>3</v>
      </c>
      <c r="D314" s="60">
        <v>100</v>
      </c>
      <c r="E314" s="6"/>
      <c r="F314" s="67">
        <f t="shared" si="1465"/>
        <v>0</v>
      </c>
      <c r="G314" s="6"/>
      <c r="H314" s="67">
        <f t="shared" si="1466"/>
        <v>0</v>
      </c>
      <c r="I314" s="6"/>
      <c r="J314" s="67">
        <f t="shared" si="1467"/>
        <v>0</v>
      </c>
      <c r="K314" s="6"/>
      <c r="L314" s="67">
        <f t="shared" ref="L314:L329" si="1688">SUM(K314*$D314)</f>
        <v>0</v>
      </c>
      <c r="M314" s="6"/>
      <c r="N314" s="67">
        <f t="shared" ref="N314:N329" si="1689">SUM(M314*$D314)</f>
        <v>0</v>
      </c>
      <c r="O314" s="6"/>
      <c r="P314" s="67">
        <f t="shared" ref="P314:P329" si="1690">SUM(O314*$D314)</f>
        <v>0</v>
      </c>
      <c r="Q314" s="6"/>
      <c r="R314" s="67">
        <f t="shared" ref="R314:R329" si="1691">SUM(Q314*$D314)</f>
        <v>0</v>
      </c>
      <c r="S314" s="6"/>
      <c r="T314" s="67">
        <f t="shared" ref="T314:T329" si="1692">SUM(S314*$D314)</f>
        <v>0</v>
      </c>
      <c r="U314" s="6"/>
      <c r="V314" s="67">
        <f t="shared" ref="V314:V329" si="1693">SUM(U314*$D314)</f>
        <v>0</v>
      </c>
      <c r="W314" s="6"/>
      <c r="X314" s="67">
        <f t="shared" ref="X314:X329" si="1694">SUM(W314*$D314)</f>
        <v>0</v>
      </c>
      <c r="Y314" s="6"/>
      <c r="Z314" s="67">
        <f t="shared" ref="Z314:Z329" si="1695">SUM(Y314*$D314)</f>
        <v>0</v>
      </c>
      <c r="AA314" s="6"/>
      <c r="AB314" s="67">
        <f t="shared" ref="AB314:AB329" si="1696">SUM(AA314*$D314)</f>
        <v>0</v>
      </c>
      <c r="AC314" s="62"/>
      <c r="AD314" s="67">
        <f t="shared" ref="AD314:AD329" si="1697">SUM(AC314*$D314)</f>
        <v>0</v>
      </c>
      <c r="AE314" s="62"/>
      <c r="AF314" s="67">
        <f t="shared" ref="AF314:AF329" si="1698">SUM(AE314*$D314)</f>
        <v>0</v>
      </c>
      <c r="AG314" s="62"/>
      <c r="AH314" s="67">
        <f t="shared" ref="AH314:AH329" si="1699">SUM(AG314*$D314)</f>
        <v>0</v>
      </c>
      <c r="AI314" s="62"/>
      <c r="AJ314" s="67">
        <f t="shared" ref="AJ314:AJ329" si="1700">SUM(AI314*$D314)</f>
        <v>0</v>
      </c>
      <c r="AK314" s="62"/>
      <c r="AL314" s="67">
        <f t="shared" ref="AL314:AL329" si="1701">SUM(AK314*$D314)</f>
        <v>0</v>
      </c>
      <c r="AM314" s="62"/>
      <c r="AN314" s="67">
        <f t="shared" ref="AN314:AN329" si="1702">SUM(AM314*$D314)</f>
        <v>0</v>
      </c>
      <c r="AO314" s="62"/>
      <c r="AP314" s="67">
        <f t="shared" ref="AP314:AP329" si="1703">SUM(AO314*$D314)</f>
        <v>0</v>
      </c>
      <c r="AQ314" s="62"/>
      <c r="AR314" s="67">
        <f t="shared" ref="AR314:AR329" si="1704">SUM(AQ314*$D314)</f>
        <v>0</v>
      </c>
      <c r="AS314" s="62"/>
      <c r="AT314" s="67">
        <f t="shared" ref="AT314:AT329" si="1705">SUM(AS314*$D314)</f>
        <v>0</v>
      </c>
      <c r="AU314" s="62"/>
      <c r="AV314" s="67">
        <f t="shared" ref="AV314:AV329" si="1706">SUM(AU314*$D314)</f>
        <v>0</v>
      </c>
      <c r="AW314" s="62"/>
      <c r="AX314" s="67">
        <f t="shared" ref="AX314:AX329" si="1707">SUM(AW314*$D314)</f>
        <v>0</v>
      </c>
      <c r="AY314" s="62"/>
      <c r="AZ314" s="67">
        <f t="shared" ref="AZ314:AZ329" si="1708">SUM(AY314*$D314)</f>
        <v>0</v>
      </c>
      <c r="BA314" s="57"/>
      <c r="BB314" s="64">
        <f t="shared" si="1489"/>
        <v>0</v>
      </c>
      <c r="BC314" s="64">
        <f t="shared" si="1458"/>
        <v>0</v>
      </c>
      <c r="BD314" s="4"/>
      <c r="BE314" s="4"/>
      <c r="BF314" s="4">
        <f t="shared" si="1459"/>
        <v>0</v>
      </c>
      <c r="BG314" s="236">
        <f t="shared" si="1490"/>
        <v>0</v>
      </c>
      <c r="BH314" s="236">
        <f t="shared" si="1491"/>
        <v>0</v>
      </c>
      <c r="BI314" s="4"/>
      <c r="BJ314" s="4">
        <f t="shared" si="1460"/>
        <v>0</v>
      </c>
      <c r="BK314" s="236">
        <f t="shared" si="1492"/>
        <v>0</v>
      </c>
      <c r="BL314" s="236">
        <f t="shared" si="1493"/>
        <v>0</v>
      </c>
      <c r="BM314" s="4"/>
      <c r="BN314" s="4">
        <f t="shared" si="1461"/>
        <v>0</v>
      </c>
      <c r="BO314" s="236">
        <f t="shared" si="1494"/>
        <v>0</v>
      </c>
      <c r="BP314" s="236">
        <f t="shared" si="1495"/>
        <v>0</v>
      </c>
      <c r="BQ314" s="4"/>
      <c r="BR314" s="4">
        <f t="shared" si="1518"/>
        <v>0</v>
      </c>
      <c r="BS314" s="236">
        <f t="shared" si="1496"/>
        <v>0</v>
      </c>
      <c r="BT314" s="236">
        <f t="shared" si="1497"/>
        <v>0</v>
      </c>
      <c r="BU314" s="4"/>
      <c r="BV314" s="4">
        <f t="shared" si="1498"/>
        <v>0</v>
      </c>
      <c r="BW314" s="236">
        <f t="shared" si="1499"/>
        <v>0</v>
      </c>
      <c r="BX314" s="236">
        <f t="shared" si="1500"/>
        <v>0</v>
      </c>
      <c r="BY314" s="4"/>
      <c r="BZ314" s="4">
        <f t="shared" si="1501"/>
        <v>0</v>
      </c>
      <c r="CA314" s="236">
        <f t="shared" si="1502"/>
        <v>0</v>
      </c>
      <c r="CB314" s="236">
        <f t="shared" si="1503"/>
        <v>0</v>
      </c>
      <c r="CC314" s="4"/>
      <c r="CD314" s="4">
        <f t="shared" si="1504"/>
        <v>0</v>
      </c>
      <c r="CE314" s="236">
        <f t="shared" si="1462"/>
        <v>0</v>
      </c>
      <c r="CF314" s="236">
        <f t="shared" si="1505"/>
        <v>0</v>
      </c>
      <c r="CG314" s="4"/>
      <c r="CH314" s="4">
        <f t="shared" si="1506"/>
        <v>0</v>
      </c>
      <c r="CI314" s="236">
        <f t="shared" si="1507"/>
        <v>0</v>
      </c>
      <c r="CJ314" s="236">
        <f t="shared" si="1508"/>
        <v>0</v>
      </c>
      <c r="CK314" s="4"/>
      <c r="CL314" s="4">
        <f t="shared" si="1509"/>
        <v>0</v>
      </c>
      <c r="CM314" s="236">
        <f t="shared" si="1510"/>
        <v>0</v>
      </c>
      <c r="CN314" s="236">
        <f t="shared" si="1511"/>
        <v>0</v>
      </c>
      <c r="CO314" s="4"/>
      <c r="CP314" s="4">
        <f t="shared" si="1512"/>
        <v>0</v>
      </c>
      <c r="CQ314" s="236">
        <f t="shared" si="1513"/>
        <v>0</v>
      </c>
      <c r="CR314" s="236">
        <f t="shared" si="1514"/>
        <v>0</v>
      </c>
      <c r="CS314" s="4"/>
      <c r="CT314" s="4">
        <f t="shared" si="1515"/>
        <v>0</v>
      </c>
      <c r="CU314" s="236">
        <f t="shared" si="1516"/>
        <v>0</v>
      </c>
      <c r="CV314" s="236">
        <f t="shared" si="1517"/>
        <v>0</v>
      </c>
      <c r="CW314" s="4"/>
      <c r="CX314" s="4"/>
      <c r="CY314" s="4"/>
      <c r="CZ314" s="4"/>
      <c r="DA314" s="4">
        <f t="shared" si="1463"/>
        <v>0</v>
      </c>
      <c r="DB314" s="4">
        <f t="shared" si="1464"/>
        <v>0</v>
      </c>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row>
    <row r="315" spans="1:196" s="5" customFormat="1">
      <c r="A315" s="60"/>
      <c r="B315" s="60"/>
      <c r="C315" s="60" t="s">
        <v>3</v>
      </c>
      <c r="D315" s="60">
        <v>100</v>
      </c>
      <c r="E315" s="6"/>
      <c r="F315" s="67">
        <f t="shared" si="1465"/>
        <v>0</v>
      </c>
      <c r="G315" s="6"/>
      <c r="H315" s="67">
        <f t="shared" si="1466"/>
        <v>0</v>
      </c>
      <c r="I315" s="6"/>
      <c r="J315" s="67">
        <f t="shared" si="1467"/>
        <v>0</v>
      </c>
      <c r="K315" s="6"/>
      <c r="L315" s="67">
        <f t="shared" si="1688"/>
        <v>0</v>
      </c>
      <c r="M315" s="6"/>
      <c r="N315" s="67">
        <f t="shared" si="1689"/>
        <v>0</v>
      </c>
      <c r="O315" s="6"/>
      <c r="P315" s="67">
        <f t="shared" si="1690"/>
        <v>0</v>
      </c>
      <c r="Q315" s="6"/>
      <c r="R315" s="67">
        <f t="shared" si="1691"/>
        <v>0</v>
      </c>
      <c r="S315" s="6"/>
      <c r="T315" s="67">
        <f t="shared" si="1692"/>
        <v>0</v>
      </c>
      <c r="U315" s="6"/>
      <c r="V315" s="67">
        <f t="shared" si="1693"/>
        <v>0</v>
      </c>
      <c r="W315" s="6"/>
      <c r="X315" s="67">
        <f t="shared" si="1694"/>
        <v>0</v>
      </c>
      <c r="Y315" s="6"/>
      <c r="Z315" s="67">
        <f t="shared" si="1695"/>
        <v>0</v>
      </c>
      <c r="AA315" s="6"/>
      <c r="AB315" s="67">
        <f t="shared" si="1696"/>
        <v>0</v>
      </c>
      <c r="AC315" s="62"/>
      <c r="AD315" s="67">
        <f t="shared" si="1697"/>
        <v>0</v>
      </c>
      <c r="AE315" s="62"/>
      <c r="AF315" s="67">
        <f t="shared" si="1698"/>
        <v>0</v>
      </c>
      <c r="AG315" s="62"/>
      <c r="AH315" s="67">
        <f t="shared" si="1699"/>
        <v>0</v>
      </c>
      <c r="AI315" s="62"/>
      <c r="AJ315" s="67">
        <f t="shared" si="1700"/>
        <v>0</v>
      </c>
      <c r="AK315" s="62"/>
      <c r="AL315" s="67">
        <f t="shared" si="1701"/>
        <v>0</v>
      </c>
      <c r="AM315" s="62"/>
      <c r="AN315" s="67">
        <f t="shared" si="1702"/>
        <v>0</v>
      </c>
      <c r="AO315" s="62"/>
      <c r="AP315" s="67">
        <f t="shared" si="1703"/>
        <v>0</v>
      </c>
      <c r="AQ315" s="62"/>
      <c r="AR315" s="67">
        <f t="shared" si="1704"/>
        <v>0</v>
      </c>
      <c r="AS315" s="62"/>
      <c r="AT315" s="67">
        <f t="shared" si="1705"/>
        <v>0</v>
      </c>
      <c r="AU315" s="62"/>
      <c r="AV315" s="67">
        <f t="shared" si="1706"/>
        <v>0</v>
      </c>
      <c r="AW315" s="62"/>
      <c r="AX315" s="67">
        <f t="shared" si="1707"/>
        <v>0</v>
      </c>
      <c r="AY315" s="62"/>
      <c r="AZ315" s="67">
        <f t="shared" si="1708"/>
        <v>0</v>
      </c>
      <c r="BA315" s="57"/>
      <c r="BB315" s="64">
        <f t="shared" si="1489"/>
        <v>0</v>
      </c>
      <c r="BC315" s="64">
        <f t="shared" si="1458"/>
        <v>0</v>
      </c>
      <c r="BD315" s="4"/>
      <c r="BE315" s="4"/>
      <c r="BF315" s="4">
        <f t="shared" si="1459"/>
        <v>0</v>
      </c>
      <c r="BG315" s="236">
        <f t="shared" si="1490"/>
        <v>0</v>
      </c>
      <c r="BH315" s="236">
        <f t="shared" si="1491"/>
        <v>0</v>
      </c>
      <c r="BI315" s="4"/>
      <c r="BJ315" s="4">
        <f t="shared" si="1460"/>
        <v>0</v>
      </c>
      <c r="BK315" s="236">
        <f t="shared" si="1492"/>
        <v>0</v>
      </c>
      <c r="BL315" s="236">
        <f t="shared" si="1493"/>
        <v>0</v>
      </c>
      <c r="BM315" s="4"/>
      <c r="BN315" s="4">
        <f t="shared" si="1461"/>
        <v>0</v>
      </c>
      <c r="BO315" s="236">
        <f t="shared" si="1494"/>
        <v>0</v>
      </c>
      <c r="BP315" s="236">
        <f t="shared" si="1495"/>
        <v>0</v>
      </c>
      <c r="BQ315" s="4"/>
      <c r="BR315" s="4">
        <f t="shared" si="1518"/>
        <v>0</v>
      </c>
      <c r="BS315" s="236">
        <f t="shared" si="1496"/>
        <v>0</v>
      </c>
      <c r="BT315" s="236">
        <f t="shared" si="1497"/>
        <v>0</v>
      </c>
      <c r="BU315" s="4"/>
      <c r="BV315" s="4">
        <f t="shared" si="1498"/>
        <v>0</v>
      </c>
      <c r="BW315" s="236">
        <f t="shared" si="1499"/>
        <v>0</v>
      </c>
      <c r="BX315" s="236">
        <f t="shared" si="1500"/>
        <v>0</v>
      </c>
      <c r="BY315" s="4"/>
      <c r="BZ315" s="4">
        <f t="shared" si="1501"/>
        <v>0</v>
      </c>
      <c r="CA315" s="236">
        <f t="shared" si="1502"/>
        <v>0</v>
      </c>
      <c r="CB315" s="236">
        <f t="shared" si="1503"/>
        <v>0</v>
      </c>
      <c r="CC315" s="4"/>
      <c r="CD315" s="4">
        <f t="shared" si="1504"/>
        <v>0</v>
      </c>
      <c r="CE315" s="236">
        <f t="shared" si="1462"/>
        <v>0</v>
      </c>
      <c r="CF315" s="236">
        <f t="shared" si="1505"/>
        <v>0</v>
      </c>
      <c r="CG315" s="4"/>
      <c r="CH315" s="4">
        <f t="shared" si="1506"/>
        <v>0</v>
      </c>
      <c r="CI315" s="236">
        <f t="shared" si="1507"/>
        <v>0</v>
      </c>
      <c r="CJ315" s="236">
        <f t="shared" si="1508"/>
        <v>0</v>
      </c>
      <c r="CK315" s="4"/>
      <c r="CL315" s="4">
        <f t="shared" si="1509"/>
        <v>0</v>
      </c>
      <c r="CM315" s="236">
        <f t="shared" si="1510"/>
        <v>0</v>
      </c>
      <c r="CN315" s="236">
        <f t="shared" si="1511"/>
        <v>0</v>
      </c>
      <c r="CO315" s="4"/>
      <c r="CP315" s="4">
        <f t="shared" si="1512"/>
        <v>0</v>
      </c>
      <c r="CQ315" s="236">
        <f t="shared" si="1513"/>
        <v>0</v>
      </c>
      <c r="CR315" s="236">
        <f t="shared" si="1514"/>
        <v>0</v>
      </c>
      <c r="CS315" s="4"/>
      <c r="CT315" s="4">
        <f t="shared" si="1515"/>
        <v>0</v>
      </c>
      <c r="CU315" s="236">
        <f t="shared" si="1516"/>
        <v>0</v>
      </c>
      <c r="CV315" s="236">
        <f t="shared" si="1517"/>
        <v>0</v>
      </c>
      <c r="CW315" s="4"/>
      <c r="CX315" s="4"/>
      <c r="CY315" s="4"/>
      <c r="CZ315" s="4"/>
      <c r="DA315" s="4">
        <f t="shared" si="1463"/>
        <v>0</v>
      </c>
      <c r="DB315" s="4">
        <f t="shared" si="1464"/>
        <v>0</v>
      </c>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row>
    <row r="316" spans="1:196" s="5" customFormat="1">
      <c r="A316" s="60"/>
      <c r="B316" s="60"/>
      <c r="C316" s="60" t="s">
        <v>3</v>
      </c>
      <c r="D316" s="60">
        <v>100</v>
      </c>
      <c r="E316" s="6"/>
      <c r="F316" s="67">
        <f t="shared" si="1465"/>
        <v>0</v>
      </c>
      <c r="G316" s="6"/>
      <c r="H316" s="67">
        <f t="shared" si="1466"/>
        <v>0</v>
      </c>
      <c r="I316" s="6"/>
      <c r="J316" s="67">
        <f t="shared" si="1467"/>
        <v>0</v>
      </c>
      <c r="K316" s="6"/>
      <c r="L316" s="67">
        <f t="shared" si="1688"/>
        <v>0</v>
      </c>
      <c r="M316" s="6"/>
      <c r="N316" s="67">
        <f t="shared" si="1689"/>
        <v>0</v>
      </c>
      <c r="O316" s="6"/>
      <c r="P316" s="67">
        <f t="shared" si="1690"/>
        <v>0</v>
      </c>
      <c r="Q316" s="6"/>
      <c r="R316" s="67">
        <f t="shared" si="1691"/>
        <v>0</v>
      </c>
      <c r="S316" s="6"/>
      <c r="T316" s="67">
        <f t="shared" si="1692"/>
        <v>0</v>
      </c>
      <c r="U316" s="6"/>
      <c r="V316" s="67">
        <f t="shared" si="1693"/>
        <v>0</v>
      </c>
      <c r="W316" s="6"/>
      <c r="X316" s="67">
        <f t="shared" si="1694"/>
        <v>0</v>
      </c>
      <c r="Y316" s="6"/>
      <c r="Z316" s="67">
        <f t="shared" si="1695"/>
        <v>0</v>
      </c>
      <c r="AA316" s="6"/>
      <c r="AB316" s="67">
        <f t="shared" si="1696"/>
        <v>0</v>
      </c>
      <c r="AC316" s="62"/>
      <c r="AD316" s="67">
        <f t="shared" si="1697"/>
        <v>0</v>
      </c>
      <c r="AE316" s="62"/>
      <c r="AF316" s="67">
        <f t="shared" si="1698"/>
        <v>0</v>
      </c>
      <c r="AG316" s="62"/>
      <c r="AH316" s="67">
        <f t="shared" si="1699"/>
        <v>0</v>
      </c>
      <c r="AI316" s="62"/>
      <c r="AJ316" s="67">
        <f t="shared" si="1700"/>
        <v>0</v>
      </c>
      <c r="AK316" s="62"/>
      <c r="AL316" s="67">
        <f t="shared" si="1701"/>
        <v>0</v>
      </c>
      <c r="AM316" s="62"/>
      <c r="AN316" s="67">
        <f t="shared" si="1702"/>
        <v>0</v>
      </c>
      <c r="AO316" s="62"/>
      <c r="AP316" s="67">
        <f t="shared" si="1703"/>
        <v>0</v>
      </c>
      <c r="AQ316" s="62"/>
      <c r="AR316" s="67">
        <f t="shared" si="1704"/>
        <v>0</v>
      </c>
      <c r="AS316" s="62"/>
      <c r="AT316" s="67">
        <f t="shared" si="1705"/>
        <v>0</v>
      </c>
      <c r="AU316" s="62"/>
      <c r="AV316" s="67">
        <f t="shared" si="1706"/>
        <v>0</v>
      </c>
      <c r="AW316" s="62"/>
      <c r="AX316" s="67">
        <f t="shared" si="1707"/>
        <v>0</v>
      </c>
      <c r="AY316" s="62"/>
      <c r="AZ316" s="67">
        <f t="shared" si="1708"/>
        <v>0</v>
      </c>
      <c r="BA316" s="57"/>
      <c r="BB316" s="64">
        <f t="shared" si="1489"/>
        <v>0</v>
      </c>
      <c r="BC316" s="64">
        <f t="shared" si="1458"/>
        <v>0</v>
      </c>
      <c r="BD316" s="4"/>
      <c r="BE316" s="4"/>
      <c r="BF316" s="4">
        <f t="shared" si="1459"/>
        <v>0</v>
      </c>
      <c r="BG316" s="236">
        <f t="shared" si="1490"/>
        <v>0</v>
      </c>
      <c r="BH316" s="236">
        <f t="shared" si="1491"/>
        <v>0</v>
      </c>
      <c r="BI316" s="4"/>
      <c r="BJ316" s="4">
        <f t="shared" si="1460"/>
        <v>0</v>
      </c>
      <c r="BK316" s="236">
        <f t="shared" si="1492"/>
        <v>0</v>
      </c>
      <c r="BL316" s="236">
        <f t="shared" si="1493"/>
        <v>0</v>
      </c>
      <c r="BM316" s="4"/>
      <c r="BN316" s="4">
        <f t="shared" si="1461"/>
        <v>0</v>
      </c>
      <c r="BO316" s="236">
        <f t="shared" si="1494"/>
        <v>0</v>
      </c>
      <c r="BP316" s="236">
        <f t="shared" si="1495"/>
        <v>0</v>
      </c>
      <c r="BQ316" s="4"/>
      <c r="BR316" s="4">
        <f t="shared" si="1518"/>
        <v>0</v>
      </c>
      <c r="BS316" s="236">
        <f t="shared" si="1496"/>
        <v>0</v>
      </c>
      <c r="BT316" s="236">
        <f t="shared" si="1497"/>
        <v>0</v>
      </c>
      <c r="BU316" s="4"/>
      <c r="BV316" s="4">
        <f t="shared" si="1498"/>
        <v>0</v>
      </c>
      <c r="BW316" s="236">
        <f t="shared" si="1499"/>
        <v>0</v>
      </c>
      <c r="BX316" s="236">
        <f t="shared" si="1500"/>
        <v>0</v>
      </c>
      <c r="BY316" s="4"/>
      <c r="BZ316" s="4">
        <f t="shared" si="1501"/>
        <v>0</v>
      </c>
      <c r="CA316" s="236">
        <f t="shared" si="1502"/>
        <v>0</v>
      </c>
      <c r="CB316" s="236">
        <f t="shared" si="1503"/>
        <v>0</v>
      </c>
      <c r="CC316" s="4"/>
      <c r="CD316" s="4">
        <f t="shared" si="1504"/>
        <v>0</v>
      </c>
      <c r="CE316" s="236">
        <f t="shared" si="1462"/>
        <v>0</v>
      </c>
      <c r="CF316" s="236">
        <f t="shared" si="1505"/>
        <v>0</v>
      </c>
      <c r="CG316" s="4"/>
      <c r="CH316" s="4">
        <f t="shared" si="1506"/>
        <v>0</v>
      </c>
      <c r="CI316" s="236">
        <f t="shared" si="1507"/>
        <v>0</v>
      </c>
      <c r="CJ316" s="236">
        <f t="shared" si="1508"/>
        <v>0</v>
      </c>
      <c r="CK316" s="4"/>
      <c r="CL316" s="4">
        <f t="shared" si="1509"/>
        <v>0</v>
      </c>
      <c r="CM316" s="236">
        <f t="shared" si="1510"/>
        <v>0</v>
      </c>
      <c r="CN316" s="236">
        <f t="shared" si="1511"/>
        <v>0</v>
      </c>
      <c r="CO316" s="4"/>
      <c r="CP316" s="4">
        <f t="shared" si="1512"/>
        <v>0</v>
      </c>
      <c r="CQ316" s="236">
        <f t="shared" si="1513"/>
        <v>0</v>
      </c>
      <c r="CR316" s="236">
        <f t="shared" si="1514"/>
        <v>0</v>
      </c>
      <c r="CS316" s="4"/>
      <c r="CT316" s="4">
        <f t="shared" si="1515"/>
        <v>0</v>
      </c>
      <c r="CU316" s="236">
        <f t="shared" si="1516"/>
        <v>0</v>
      </c>
      <c r="CV316" s="236">
        <f t="shared" si="1517"/>
        <v>0</v>
      </c>
      <c r="CW316" s="4"/>
      <c r="CX316" s="4"/>
      <c r="CY316" s="4"/>
      <c r="CZ316" s="4"/>
      <c r="DA316" s="4">
        <f t="shared" si="1463"/>
        <v>0</v>
      </c>
      <c r="DB316" s="4">
        <f t="shared" si="1464"/>
        <v>0</v>
      </c>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row>
    <row r="317" spans="1:196" s="5" customFormat="1">
      <c r="A317" s="60"/>
      <c r="B317" s="60"/>
      <c r="C317" s="60" t="s">
        <v>3</v>
      </c>
      <c r="D317" s="60">
        <v>100</v>
      </c>
      <c r="E317" s="6"/>
      <c r="F317" s="67">
        <f t="shared" si="1465"/>
        <v>0</v>
      </c>
      <c r="G317" s="6"/>
      <c r="H317" s="67">
        <f t="shared" si="1466"/>
        <v>0</v>
      </c>
      <c r="I317" s="6"/>
      <c r="J317" s="67">
        <f t="shared" si="1467"/>
        <v>0</v>
      </c>
      <c r="K317" s="6"/>
      <c r="L317" s="67">
        <f t="shared" si="1688"/>
        <v>0</v>
      </c>
      <c r="M317" s="6"/>
      <c r="N317" s="67">
        <f t="shared" si="1689"/>
        <v>0</v>
      </c>
      <c r="O317" s="6"/>
      <c r="P317" s="67">
        <f t="shared" si="1690"/>
        <v>0</v>
      </c>
      <c r="Q317" s="6"/>
      <c r="R317" s="67">
        <f t="shared" si="1691"/>
        <v>0</v>
      </c>
      <c r="S317" s="6"/>
      <c r="T317" s="67">
        <f t="shared" si="1692"/>
        <v>0</v>
      </c>
      <c r="U317" s="6"/>
      <c r="V317" s="67">
        <f t="shared" si="1693"/>
        <v>0</v>
      </c>
      <c r="W317" s="6"/>
      <c r="X317" s="67">
        <f t="shared" si="1694"/>
        <v>0</v>
      </c>
      <c r="Y317" s="6"/>
      <c r="Z317" s="67">
        <f t="shared" si="1695"/>
        <v>0</v>
      </c>
      <c r="AA317" s="6"/>
      <c r="AB317" s="67">
        <f t="shared" si="1696"/>
        <v>0</v>
      </c>
      <c r="AC317" s="62"/>
      <c r="AD317" s="67">
        <f t="shared" si="1697"/>
        <v>0</v>
      </c>
      <c r="AE317" s="62"/>
      <c r="AF317" s="67">
        <f t="shared" si="1698"/>
        <v>0</v>
      </c>
      <c r="AG317" s="62"/>
      <c r="AH317" s="67">
        <f t="shared" si="1699"/>
        <v>0</v>
      </c>
      <c r="AI317" s="62"/>
      <c r="AJ317" s="67">
        <f t="shared" si="1700"/>
        <v>0</v>
      </c>
      <c r="AK317" s="62"/>
      <c r="AL317" s="67">
        <f t="shared" si="1701"/>
        <v>0</v>
      </c>
      <c r="AM317" s="62"/>
      <c r="AN317" s="67">
        <f t="shared" si="1702"/>
        <v>0</v>
      </c>
      <c r="AO317" s="62"/>
      <c r="AP317" s="67">
        <f t="shared" si="1703"/>
        <v>0</v>
      </c>
      <c r="AQ317" s="62"/>
      <c r="AR317" s="67">
        <f t="shared" si="1704"/>
        <v>0</v>
      </c>
      <c r="AS317" s="62"/>
      <c r="AT317" s="67">
        <f t="shared" si="1705"/>
        <v>0</v>
      </c>
      <c r="AU317" s="62"/>
      <c r="AV317" s="67">
        <f t="shared" si="1706"/>
        <v>0</v>
      </c>
      <c r="AW317" s="62"/>
      <c r="AX317" s="67">
        <f t="shared" si="1707"/>
        <v>0</v>
      </c>
      <c r="AY317" s="62"/>
      <c r="AZ317" s="67">
        <f t="shared" si="1708"/>
        <v>0</v>
      </c>
      <c r="BA317" s="57"/>
      <c r="BB317" s="64">
        <f t="shared" si="1489"/>
        <v>0</v>
      </c>
      <c r="BC317" s="64">
        <f t="shared" si="1458"/>
        <v>0</v>
      </c>
      <c r="BD317" s="4"/>
      <c r="BE317" s="4"/>
      <c r="BF317" s="4">
        <f t="shared" si="1459"/>
        <v>0</v>
      </c>
      <c r="BG317" s="236">
        <f t="shared" si="1490"/>
        <v>0</v>
      </c>
      <c r="BH317" s="236">
        <f t="shared" si="1491"/>
        <v>0</v>
      </c>
      <c r="BI317" s="4"/>
      <c r="BJ317" s="4">
        <f t="shared" si="1460"/>
        <v>0</v>
      </c>
      <c r="BK317" s="236">
        <f t="shared" si="1492"/>
        <v>0</v>
      </c>
      <c r="BL317" s="236">
        <f t="shared" si="1493"/>
        <v>0</v>
      </c>
      <c r="BM317" s="4"/>
      <c r="BN317" s="4">
        <f t="shared" si="1461"/>
        <v>0</v>
      </c>
      <c r="BO317" s="236">
        <f t="shared" si="1494"/>
        <v>0</v>
      </c>
      <c r="BP317" s="236">
        <f t="shared" si="1495"/>
        <v>0</v>
      </c>
      <c r="BQ317" s="4"/>
      <c r="BR317" s="4">
        <f t="shared" si="1518"/>
        <v>0</v>
      </c>
      <c r="BS317" s="236">
        <f t="shared" si="1496"/>
        <v>0</v>
      </c>
      <c r="BT317" s="236">
        <f t="shared" si="1497"/>
        <v>0</v>
      </c>
      <c r="BU317" s="4"/>
      <c r="BV317" s="4">
        <f t="shared" si="1498"/>
        <v>0</v>
      </c>
      <c r="BW317" s="236">
        <f t="shared" si="1499"/>
        <v>0</v>
      </c>
      <c r="BX317" s="236">
        <f t="shared" si="1500"/>
        <v>0</v>
      </c>
      <c r="BY317" s="4"/>
      <c r="BZ317" s="4">
        <f t="shared" si="1501"/>
        <v>0</v>
      </c>
      <c r="CA317" s="236">
        <f t="shared" si="1502"/>
        <v>0</v>
      </c>
      <c r="CB317" s="236">
        <f t="shared" si="1503"/>
        <v>0</v>
      </c>
      <c r="CC317" s="4"/>
      <c r="CD317" s="4">
        <f t="shared" si="1504"/>
        <v>0</v>
      </c>
      <c r="CE317" s="236">
        <f t="shared" si="1462"/>
        <v>0</v>
      </c>
      <c r="CF317" s="236">
        <f t="shared" si="1505"/>
        <v>0</v>
      </c>
      <c r="CG317" s="4"/>
      <c r="CH317" s="4">
        <f t="shared" si="1506"/>
        <v>0</v>
      </c>
      <c r="CI317" s="236">
        <f t="shared" si="1507"/>
        <v>0</v>
      </c>
      <c r="CJ317" s="236">
        <f t="shared" si="1508"/>
        <v>0</v>
      </c>
      <c r="CK317" s="4"/>
      <c r="CL317" s="4">
        <f t="shared" si="1509"/>
        <v>0</v>
      </c>
      <c r="CM317" s="236">
        <f t="shared" si="1510"/>
        <v>0</v>
      </c>
      <c r="CN317" s="236">
        <f t="shared" si="1511"/>
        <v>0</v>
      </c>
      <c r="CO317" s="4"/>
      <c r="CP317" s="4">
        <f t="shared" si="1512"/>
        <v>0</v>
      </c>
      <c r="CQ317" s="236">
        <f t="shared" si="1513"/>
        <v>0</v>
      </c>
      <c r="CR317" s="236">
        <f t="shared" si="1514"/>
        <v>0</v>
      </c>
      <c r="CS317" s="4"/>
      <c r="CT317" s="4">
        <f t="shared" si="1515"/>
        <v>0</v>
      </c>
      <c r="CU317" s="236">
        <f t="shared" si="1516"/>
        <v>0</v>
      </c>
      <c r="CV317" s="236">
        <f t="shared" si="1517"/>
        <v>0</v>
      </c>
      <c r="CW317" s="4"/>
      <c r="CX317" s="4"/>
      <c r="CY317" s="4"/>
      <c r="CZ317" s="4"/>
      <c r="DA317" s="4">
        <f t="shared" si="1463"/>
        <v>0</v>
      </c>
      <c r="DB317" s="4">
        <f t="shared" si="1464"/>
        <v>0</v>
      </c>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row>
    <row r="318" spans="1:196" s="5" customFormat="1">
      <c r="A318" s="60"/>
      <c r="B318" s="60"/>
      <c r="C318" s="60" t="s">
        <v>8</v>
      </c>
      <c r="D318" s="60">
        <v>75</v>
      </c>
      <c r="E318" s="6"/>
      <c r="F318" s="67">
        <f t="shared" si="1465"/>
        <v>0</v>
      </c>
      <c r="G318" s="6"/>
      <c r="H318" s="67">
        <f t="shared" si="1466"/>
        <v>0</v>
      </c>
      <c r="I318" s="6"/>
      <c r="J318" s="67">
        <f t="shared" si="1467"/>
        <v>0</v>
      </c>
      <c r="K318" s="6"/>
      <c r="L318" s="67">
        <f t="shared" si="1688"/>
        <v>0</v>
      </c>
      <c r="M318" s="6"/>
      <c r="N318" s="67">
        <f t="shared" si="1689"/>
        <v>0</v>
      </c>
      <c r="O318" s="6"/>
      <c r="P318" s="67">
        <f t="shared" si="1690"/>
        <v>0</v>
      </c>
      <c r="Q318" s="6"/>
      <c r="R318" s="67">
        <f t="shared" si="1691"/>
        <v>0</v>
      </c>
      <c r="S318" s="6"/>
      <c r="T318" s="67">
        <f t="shared" si="1692"/>
        <v>0</v>
      </c>
      <c r="U318" s="6"/>
      <c r="V318" s="67">
        <f t="shared" si="1693"/>
        <v>0</v>
      </c>
      <c r="W318" s="6"/>
      <c r="X318" s="67">
        <f t="shared" si="1694"/>
        <v>0</v>
      </c>
      <c r="Y318" s="6"/>
      <c r="Z318" s="67">
        <f t="shared" si="1695"/>
        <v>0</v>
      </c>
      <c r="AA318" s="6"/>
      <c r="AB318" s="67">
        <f t="shared" si="1696"/>
        <v>0</v>
      </c>
      <c r="AC318" s="62"/>
      <c r="AD318" s="67">
        <f t="shared" si="1697"/>
        <v>0</v>
      </c>
      <c r="AE318" s="62"/>
      <c r="AF318" s="67">
        <f t="shared" si="1698"/>
        <v>0</v>
      </c>
      <c r="AG318" s="62"/>
      <c r="AH318" s="67">
        <f t="shared" si="1699"/>
        <v>0</v>
      </c>
      <c r="AI318" s="62"/>
      <c r="AJ318" s="67">
        <f t="shared" si="1700"/>
        <v>0</v>
      </c>
      <c r="AK318" s="62"/>
      <c r="AL318" s="67">
        <f t="shared" si="1701"/>
        <v>0</v>
      </c>
      <c r="AM318" s="62"/>
      <c r="AN318" s="67">
        <f t="shared" si="1702"/>
        <v>0</v>
      </c>
      <c r="AO318" s="62"/>
      <c r="AP318" s="67">
        <f t="shared" si="1703"/>
        <v>0</v>
      </c>
      <c r="AQ318" s="62"/>
      <c r="AR318" s="67">
        <f t="shared" si="1704"/>
        <v>0</v>
      </c>
      <c r="AS318" s="62"/>
      <c r="AT318" s="67">
        <f t="shared" si="1705"/>
        <v>0</v>
      </c>
      <c r="AU318" s="62"/>
      <c r="AV318" s="67">
        <f t="shared" si="1706"/>
        <v>0</v>
      </c>
      <c r="AW318" s="62"/>
      <c r="AX318" s="67">
        <f t="shared" si="1707"/>
        <v>0</v>
      </c>
      <c r="AY318" s="62"/>
      <c r="AZ318" s="67">
        <f t="shared" si="1708"/>
        <v>0</v>
      </c>
      <c r="BA318" s="57"/>
      <c r="BB318" s="64">
        <f t="shared" si="1489"/>
        <v>0</v>
      </c>
      <c r="BC318" s="64">
        <f t="shared" si="1458"/>
        <v>0</v>
      </c>
      <c r="BD318" s="4"/>
      <c r="BE318" s="4"/>
      <c r="BF318" s="4">
        <f t="shared" si="1459"/>
        <v>0</v>
      </c>
      <c r="BG318" s="236">
        <f t="shared" si="1490"/>
        <v>0</v>
      </c>
      <c r="BH318" s="236">
        <f t="shared" si="1491"/>
        <v>0</v>
      </c>
      <c r="BI318" s="4"/>
      <c r="BJ318" s="4">
        <f t="shared" si="1460"/>
        <v>0</v>
      </c>
      <c r="BK318" s="236">
        <f t="shared" si="1492"/>
        <v>0</v>
      </c>
      <c r="BL318" s="236">
        <f t="shared" si="1493"/>
        <v>0</v>
      </c>
      <c r="BM318" s="4"/>
      <c r="BN318" s="4">
        <f t="shared" si="1461"/>
        <v>0</v>
      </c>
      <c r="BO318" s="236">
        <f t="shared" si="1494"/>
        <v>0</v>
      </c>
      <c r="BP318" s="236">
        <f t="shared" si="1495"/>
        <v>0</v>
      </c>
      <c r="BQ318" s="4"/>
      <c r="BR318" s="4">
        <f t="shared" si="1518"/>
        <v>0</v>
      </c>
      <c r="BS318" s="236">
        <f t="shared" si="1496"/>
        <v>0</v>
      </c>
      <c r="BT318" s="236">
        <f t="shared" si="1497"/>
        <v>0</v>
      </c>
      <c r="BU318" s="4"/>
      <c r="BV318" s="4">
        <f t="shared" si="1498"/>
        <v>0</v>
      </c>
      <c r="BW318" s="236">
        <f t="shared" si="1499"/>
        <v>0</v>
      </c>
      <c r="BX318" s="236">
        <f t="shared" si="1500"/>
        <v>0</v>
      </c>
      <c r="BY318" s="4"/>
      <c r="BZ318" s="4">
        <f t="shared" si="1501"/>
        <v>0</v>
      </c>
      <c r="CA318" s="236">
        <f t="shared" si="1502"/>
        <v>0</v>
      </c>
      <c r="CB318" s="236">
        <f t="shared" si="1503"/>
        <v>0</v>
      </c>
      <c r="CC318" s="4"/>
      <c r="CD318" s="4">
        <f t="shared" si="1504"/>
        <v>0</v>
      </c>
      <c r="CE318" s="236">
        <f t="shared" si="1462"/>
        <v>0</v>
      </c>
      <c r="CF318" s="236">
        <f t="shared" si="1505"/>
        <v>0</v>
      </c>
      <c r="CG318" s="4"/>
      <c r="CH318" s="4">
        <f t="shared" si="1506"/>
        <v>0</v>
      </c>
      <c r="CI318" s="236">
        <f t="shared" si="1507"/>
        <v>0</v>
      </c>
      <c r="CJ318" s="236">
        <f t="shared" si="1508"/>
        <v>0</v>
      </c>
      <c r="CK318" s="4"/>
      <c r="CL318" s="4">
        <f t="shared" si="1509"/>
        <v>0</v>
      </c>
      <c r="CM318" s="236">
        <f t="shared" si="1510"/>
        <v>0</v>
      </c>
      <c r="CN318" s="236">
        <f t="shared" si="1511"/>
        <v>0</v>
      </c>
      <c r="CO318" s="4"/>
      <c r="CP318" s="4">
        <f t="shared" si="1512"/>
        <v>0</v>
      </c>
      <c r="CQ318" s="236">
        <f t="shared" si="1513"/>
        <v>0</v>
      </c>
      <c r="CR318" s="236">
        <f t="shared" si="1514"/>
        <v>0</v>
      </c>
      <c r="CS318" s="4"/>
      <c r="CT318" s="4">
        <f t="shared" si="1515"/>
        <v>0</v>
      </c>
      <c r="CU318" s="236">
        <f t="shared" si="1516"/>
        <v>0</v>
      </c>
      <c r="CV318" s="236">
        <f t="shared" si="1517"/>
        <v>0</v>
      </c>
      <c r="CW318" s="4"/>
      <c r="CX318" s="4"/>
      <c r="CY318" s="4"/>
      <c r="CZ318" s="4"/>
      <c r="DA318" s="4">
        <f t="shared" si="1463"/>
        <v>0</v>
      </c>
      <c r="DB318" s="4">
        <f t="shared" si="1464"/>
        <v>0</v>
      </c>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row>
    <row r="319" spans="1:196" s="5" customFormat="1">
      <c r="A319" s="60" t="s">
        <v>245</v>
      </c>
      <c r="B319" s="60" t="s">
        <v>164</v>
      </c>
      <c r="C319" s="60" t="s">
        <v>8</v>
      </c>
      <c r="D319" s="60">
        <v>75</v>
      </c>
      <c r="E319" s="6"/>
      <c r="F319" s="67">
        <f t="shared" si="1465"/>
        <v>0</v>
      </c>
      <c r="G319" s="6"/>
      <c r="H319" s="67">
        <f t="shared" si="1466"/>
        <v>0</v>
      </c>
      <c r="I319" s="6"/>
      <c r="J319" s="67">
        <f t="shared" si="1467"/>
        <v>0</v>
      </c>
      <c r="K319" s="6"/>
      <c r="L319" s="67">
        <f t="shared" si="1688"/>
        <v>0</v>
      </c>
      <c r="M319" s="6"/>
      <c r="N319" s="67">
        <f t="shared" si="1689"/>
        <v>0</v>
      </c>
      <c r="O319" s="6"/>
      <c r="P319" s="67">
        <f t="shared" si="1690"/>
        <v>0</v>
      </c>
      <c r="Q319" s="6"/>
      <c r="R319" s="67">
        <f t="shared" si="1691"/>
        <v>0</v>
      </c>
      <c r="S319" s="6"/>
      <c r="T319" s="67">
        <f t="shared" si="1692"/>
        <v>0</v>
      </c>
      <c r="U319" s="6">
        <v>0.5</v>
      </c>
      <c r="V319" s="67">
        <f t="shared" si="1693"/>
        <v>37.5</v>
      </c>
      <c r="W319" s="6"/>
      <c r="X319" s="67">
        <f t="shared" si="1694"/>
        <v>0</v>
      </c>
      <c r="Y319" s="6">
        <v>13.25</v>
      </c>
      <c r="Z319" s="67">
        <f t="shared" si="1695"/>
        <v>993.75</v>
      </c>
      <c r="AA319" s="6"/>
      <c r="AB319" s="67">
        <f t="shared" si="1696"/>
        <v>0</v>
      </c>
      <c r="AC319" s="62"/>
      <c r="AD319" s="67">
        <f t="shared" si="1697"/>
        <v>0</v>
      </c>
      <c r="AE319" s="62"/>
      <c r="AF319" s="67">
        <f t="shared" si="1698"/>
        <v>0</v>
      </c>
      <c r="AG319" s="62"/>
      <c r="AH319" s="67">
        <f t="shared" si="1699"/>
        <v>0</v>
      </c>
      <c r="AI319" s="62"/>
      <c r="AJ319" s="67">
        <f t="shared" si="1700"/>
        <v>0</v>
      </c>
      <c r="AK319" s="62"/>
      <c r="AL319" s="67">
        <f t="shared" si="1701"/>
        <v>0</v>
      </c>
      <c r="AM319" s="62"/>
      <c r="AN319" s="67">
        <f t="shared" si="1702"/>
        <v>0</v>
      </c>
      <c r="AO319" s="62"/>
      <c r="AP319" s="67">
        <f t="shared" si="1703"/>
        <v>0</v>
      </c>
      <c r="AQ319" s="62"/>
      <c r="AR319" s="67">
        <f t="shared" si="1704"/>
        <v>0</v>
      </c>
      <c r="AS319" s="62"/>
      <c r="AT319" s="67">
        <f t="shared" si="1705"/>
        <v>0</v>
      </c>
      <c r="AU319" s="62"/>
      <c r="AV319" s="67">
        <f t="shared" si="1706"/>
        <v>0</v>
      </c>
      <c r="AW319" s="62"/>
      <c r="AX319" s="67">
        <f t="shared" si="1707"/>
        <v>0</v>
      </c>
      <c r="AY319" s="62"/>
      <c r="AZ319" s="67">
        <f t="shared" si="1708"/>
        <v>0</v>
      </c>
      <c r="BA319" s="57"/>
      <c r="BB319" s="64">
        <f t="shared" si="1489"/>
        <v>13.75</v>
      </c>
      <c r="BC319" s="64">
        <f t="shared" si="1458"/>
        <v>1031.25</v>
      </c>
      <c r="BD319" s="4"/>
      <c r="BE319" s="4"/>
      <c r="BF319" s="4">
        <f t="shared" si="1459"/>
        <v>0</v>
      </c>
      <c r="BG319" s="236">
        <f t="shared" si="1490"/>
        <v>0</v>
      </c>
      <c r="BH319" s="236">
        <f t="shared" si="1491"/>
        <v>0</v>
      </c>
      <c r="BI319" s="4"/>
      <c r="BJ319" s="4">
        <f t="shared" si="1460"/>
        <v>0</v>
      </c>
      <c r="BK319" s="236">
        <f t="shared" si="1492"/>
        <v>0</v>
      </c>
      <c r="BL319" s="236">
        <f t="shared" si="1493"/>
        <v>0</v>
      </c>
      <c r="BM319" s="4"/>
      <c r="BN319" s="4">
        <f t="shared" si="1461"/>
        <v>0</v>
      </c>
      <c r="BO319" s="236">
        <f t="shared" si="1494"/>
        <v>0</v>
      </c>
      <c r="BP319" s="236">
        <f t="shared" si="1495"/>
        <v>0</v>
      </c>
      <c r="BQ319" s="4"/>
      <c r="BR319" s="4">
        <f t="shared" si="1518"/>
        <v>0</v>
      </c>
      <c r="BS319" s="236">
        <f t="shared" si="1496"/>
        <v>0</v>
      </c>
      <c r="BT319" s="236">
        <f t="shared" si="1497"/>
        <v>0</v>
      </c>
      <c r="BU319" s="4"/>
      <c r="BV319" s="4">
        <f t="shared" si="1498"/>
        <v>0</v>
      </c>
      <c r="BW319" s="236">
        <f t="shared" si="1499"/>
        <v>0</v>
      </c>
      <c r="BX319" s="236">
        <f t="shared" si="1500"/>
        <v>0</v>
      </c>
      <c r="BY319" s="4"/>
      <c r="BZ319" s="4">
        <f t="shared" si="1501"/>
        <v>0</v>
      </c>
      <c r="CA319" s="236">
        <f t="shared" si="1502"/>
        <v>0</v>
      </c>
      <c r="CB319" s="236">
        <f t="shared" si="1503"/>
        <v>0</v>
      </c>
      <c r="CC319" s="4"/>
      <c r="CD319" s="4">
        <f t="shared" si="1504"/>
        <v>0</v>
      </c>
      <c r="CE319" s="236">
        <f t="shared" si="1462"/>
        <v>0</v>
      </c>
      <c r="CF319" s="236">
        <f t="shared" si="1505"/>
        <v>0</v>
      </c>
      <c r="CG319" s="4"/>
      <c r="CH319" s="4">
        <f t="shared" si="1506"/>
        <v>0</v>
      </c>
      <c r="CI319" s="236">
        <f t="shared" si="1507"/>
        <v>0</v>
      </c>
      <c r="CJ319" s="236">
        <f t="shared" si="1508"/>
        <v>0</v>
      </c>
      <c r="CK319" s="4"/>
      <c r="CL319" s="4">
        <f t="shared" si="1509"/>
        <v>0</v>
      </c>
      <c r="CM319" s="236">
        <f t="shared" si="1510"/>
        <v>0.5</v>
      </c>
      <c r="CN319" s="236">
        <f t="shared" si="1511"/>
        <v>37.5</v>
      </c>
      <c r="CO319" s="4"/>
      <c r="CP319" s="4">
        <f t="shared" si="1512"/>
        <v>0</v>
      </c>
      <c r="CQ319" s="236">
        <f t="shared" si="1513"/>
        <v>0</v>
      </c>
      <c r="CR319" s="236">
        <f t="shared" si="1514"/>
        <v>0</v>
      </c>
      <c r="CS319" s="4"/>
      <c r="CT319" s="4">
        <f t="shared" si="1515"/>
        <v>0</v>
      </c>
      <c r="CU319" s="236">
        <f t="shared" si="1516"/>
        <v>13.25</v>
      </c>
      <c r="CV319" s="236">
        <f t="shared" si="1517"/>
        <v>993.75</v>
      </c>
      <c r="CW319" s="4"/>
      <c r="CX319" s="4"/>
      <c r="CY319" s="4"/>
      <c r="CZ319" s="4"/>
      <c r="DA319" s="4">
        <f t="shared" si="1463"/>
        <v>0</v>
      </c>
      <c r="DB319" s="4">
        <f t="shared" si="1464"/>
        <v>0</v>
      </c>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row>
    <row r="320" spans="1:196" s="5" customFormat="1">
      <c r="A320" s="60"/>
      <c r="B320" s="60"/>
      <c r="C320" s="60" t="s">
        <v>8</v>
      </c>
      <c r="D320" s="60">
        <v>75</v>
      </c>
      <c r="E320" s="6"/>
      <c r="F320" s="67">
        <f t="shared" si="1465"/>
        <v>0</v>
      </c>
      <c r="G320" s="6"/>
      <c r="H320" s="67">
        <f t="shared" si="1466"/>
        <v>0</v>
      </c>
      <c r="I320" s="6"/>
      <c r="J320" s="67">
        <f t="shared" si="1467"/>
        <v>0</v>
      </c>
      <c r="K320" s="6"/>
      <c r="L320" s="67">
        <f t="shared" si="1688"/>
        <v>0</v>
      </c>
      <c r="M320" s="6"/>
      <c r="N320" s="67">
        <f t="shared" si="1689"/>
        <v>0</v>
      </c>
      <c r="O320" s="6"/>
      <c r="P320" s="67">
        <f t="shared" si="1690"/>
        <v>0</v>
      </c>
      <c r="Q320" s="6"/>
      <c r="R320" s="67">
        <f t="shared" si="1691"/>
        <v>0</v>
      </c>
      <c r="S320" s="6"/>
      <c r="T320" s="67">
        <f t="shared" si="1692"/>
        <v>0</v>
      </c>
      <c r="U320" s="6"/>
      <c r="V320" s="67">
        <f t="shared" si="1693"/>
        <v>0</v>
      </c>
      <c r="W320" s="6"/>
      <c r="X320" s="67">
        <f t="shared" si="1694"/>
        <v>0</v>
      </c>
      <c r="Y320" s="6"/>
      <c r="Z320" s="67">
        <f t="shared" si="1695"/>
        <v>0</v>
      </c>
      <c r="AA320" s="6"/>
      <c r="AB320" s="67">
        <f t="shared" si="1696"/>
        <v>0</v>
      </c>
      <c r="AC320" s="62"/>
      <c r="AD320" s="67">
        <f t="shared" si="1697"/>
        <v>0</v>
      </c>
      <c r="AE320" s="62"/>
      <c r="AF320" s="67">
        <f t="shared" si="1698"/>
        <v>0</v>
      </c>
      <c r="AG320" s="62"/>
      <c r="AH320" s="67">
        <f t="shared" si="1699"/>
        <v>0</v>
      </c>
      <c r="AI320" s="62"/>
      <c r="AJ320" s="67">
        <f t="shared" si="1700"/>
        <v>0</v>
      </c>
      <c r="AK320" s="62"/>
      <c r="AL320" s="67">
        <f t="shared" si="1701"/>
        <v>0</v>
      </c>
      <c r="AM320" s="62"/>
      <c r="AN320" s="67">
        <f t="shared" si="1702"/>
        <v>0</v>
      </c>
      <c r="AO320" s="62"/>
      <c r="AP320" s="67">
        <f t="shared" si="1703"/>
        <v>0</v>
      </c>
      <c r="AQ320" s="62"/>
      <c r="AR320" s="67">
        <f t="shared" si="1704"/>
        <v>0</v>
      </c>
      <c r="AS320" s="62"/>
      <c r="AT320" s="67">
        <f t="shared" si="1705"/>
        <v>0</v>
      </c>
      <c r="AU320" s="62"/>
      <c r="AV320" s="67">
        <f t="shared" si="1706"/>
        <v>0</v>
      </c>
      <c r="AW320" s="62"/>
      <c r="AX320" s="67">
        <f t="shared" si="1707"/>
        <v>0</v>
      </c>
      <c r="AY320" s="62"/>
      <c r="AZ320" s="67">
        <f t="shared" si="1708"/>
        <v>0</v>
      </c>
      <c r="BA320" s="57"/>
      <c r="BB320" s="64">
        <f t="shared" si="1489"/>
        <v>0</v>
      </c>
      <c r="BC320" s="64">
        <f t="shared" si="1458"/>
        <v>0</v>
      </c>
      <c r="BD320" s="4"/>
      <c r="BE320" s="4"/>
      <c r="BF320" s="4">
        <f t="shared" si="1459"/>
        <v>0</v>
      </c>
      <c r="BG320" s="236">
        <f t="shared" si="1490"/>
        <v>0</v>
      </c>
      <c r="BH320" s="236">
        <f t="shared" si="1491"/>
        <v>0</v>
      </c>
      <c r="BI320" s="4"/>
      <c r="BJ320" s="4">
        <f t="shared" si="1460"/>
        <v>0</v>
      </c>
      <c r="BK320" s="236">
        <f t="shared" si="1492"/>
        <v>0</v>
      </c>
      <c r="BL320" s="236">
        <f t="shared" si="1493"/>
        <v>0</v>
      </c>
      <c r="BM320" s="4"/>
      <c r="BN320" s="4">
        <f t="shared" si="1461"/>
        <v>0</v>
      </c>
      <c r="BO320" s="236">
        <f t="shared" si="1494"/>
        <v>0</v>
      </c>
      <c r="BP320" s="236">
        <f t="shared" si="1495"/>
        <v>0</v>
      </c>
      <c r="BQ320" s="4"/>
      <c r="BR320" s="4">
        <f t="shared" si="1518"/>
        <v>0</v>
      </c>
      <c r="BS320" s="236">
        <f t="shared" si="1496"/>
        <v>0</v>
      </c>
      <c r="BT320" s="236">
        <f t="shared" si="1497"/>
        <v>0</v>
      </c>
      <c r="BU320" s="4"/>
      <c r="BV320" s="4">
        <f t="shared" si="1498"/>
        <v>0</v>
      </c>
      <c r="BW320" s="236">
        <f t="shared" si="1499"/>
        <v>0</v>
      </c>
      <c r="BX320" s="236">
        <f t="shared" si="1500"/>
        <v>0</v>
      </c>
      <c r="BY320" s="4"/>
      <c r="BZ320" s="4">
        <f t="shared" si="1501"/>
        <v>0</v>
      </c>
      <c r="CA320" s="236">
        <f t="shared" si="1502"/>
        <v>0</v>
      </c>
      <c r="CB320" s="236">
        <f t="shared" si="1503"/>
        <v>0</v>
      </c>
      <c r="CC320" s="4"/>
      <c r="CD320" s="4">
        <f t="shared" si="1504"/>
        <v>0</v>
      </c>
      <c r="CE320" s="236">
        <f t="shared" si="1462"/>
        <v>0</v>
      </c>
      <c r="CF320" s="236">
        <f t="shared" si="1505"/>
        <v>0</v>
      </c>
      <c r="CG320" s="4"/>
      <c r="CH320" s="4">
        <f t="shared" si="1506"/>
        <v>0</v>
      </c>
      <c r="CI320" s="236">
        <f t="shared" si="1507"/>
        <v>0</v>
      </c>
      <c r="CJ320" s="236">
        <f t="shared" si="1508"/>
        <v>0</v>
      </c>
      <c r="CK320" s="4"/>
      <c r="CL320" s="4">
        <f t="shared" si="1509"/>
        <v>0</v>
      </c>
      <c r="CM320" s="236">
        <f t="shared" si="1510"/>
        <v>0</v>
      </c>
      <c r="CN320" s="236">
        <f t="shared" si="1511"/>
        <v>0</v>
      </c>
      <c r="CO320" s="4"/>
      <c r="CP320" s="4">
        <f t="shared" si="1512"/>
        <v>0</v>
      </c>
      <c r="CQ320" s="236">
        <f t="shared" si="1513"/>
        <v>0</v>
      </c>
      <c r="CR320" s="236">
        <f t="shared" si="1514"/>
        <v>0</v>
      </c>
      <c r="CS320" s="4"/>
      <c r="CT320" s="4">
        <f t="shared" si="1515"/>
        <v>0</v>
      </c>
      <c r="CU320" s="236">
        <f t="shared" si="1516"/>
        <v>0</v>
      </c>
      <c r="CV320" s="236">
        <f t="shared" si="1517"/>
        <v>0</v>
      </c>
      <c r="CW320" s="4"/>
      <c r="CX320" s="4"/>
      <c r="CY320" s="4"/>
      <c r="CZ320" s="4"/>
      <c r="DA320" s="4">
        <f t="shared" si="1463"/>
        <v>0</v>
      </c>
      <c r="DB320" s="4">
        <f t="shared" si="1464"/>
        <v>0</v>
      </c>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row>
    <row r="321" spans="1:196" s="5" customFormat="1">
      <c r="A321" s="60"/>
      <c r="B321" s="60"/>
      <c r="C321" s="60" t="s">
        <v>8</v>
      </c>
      <c r="D321" s="60">
        <v>75</v>
      </c>
      <c r="E321" s="6"/>
      <c r="F321" s="67">
        <f t="shared" si="1465"/>
        <v>0</v>
      </c>
      <c r="G321" s="6"/>
      <c r="H321" s="67">
        <f t="shared" si="1466"/>
        <v>0</v>
      </c>
      <c r="I321" s="6"/>
      <c r="J321" s="67">
        <f t="shared" si="1467"/>
        <v>0</v>
      </c>
      <c r="K321" s="6"/>
      <c r="L321" s="67">
        <f t="shared" si="1688"/>
        <v>0</v>
      </c>
      <c r="M321" s="6"/>
      <c r="N321" s="67">
        <f t="shared" si="1689"/>
        <v>0</v>
      </c>
      <c r="O321" s="6"/>
      <c r="P321" s="67">
        <f t="shared" si="1690"/>
        <v>0</v>
      </c>
      <c r="Q321" s="6"/>
      <c r="R321" s="67">
        <f t="shared" si="1691"/>
        <v>0</v>
      </c>
      <c r="S321" s="6"/>
      <c r="T321" s="67">
        <f t="shared" si="1692"/>
        <v>0</v>
      </c>
      <c r="U321" s="6"/>
      <c r="V321" s="67">
        <f t="shared" si="1693"/>
        <v>0</v>
      </c>
      <c r="W321" s="6"/>
      <c r="X321" s="67">
        <f t="shared" si="1694"/>
        <v>0</v>
      </c>
      <c r="Y321" s="6"/>
      <c r="Z321" s="67">
        <f t="shared" si="1695"/>
        <v>0</v>
      </c>
      <c r="AA321" s="6"/>
      <c r="AB321" s="67">
        <f t="shared" si="1696"/>
        <v>0</v>
      </c>
      <c r="AC321" s="62"/>
      <c r="AD321" s="67">
        <f t="shared" si="1697"/>
        <v>0</v>
      </c>
      <c r="AE321" s="62"/>
      <c r="AF321" s="67">
        <f t="shared" si="1698"/>
        <v>0</v>
      </c>
      <c r="AG321" s="62"/>
      <c r="AH321" s="67">
        <f t="shared" si="1699"/>
        <v>0</v>
      </c>
      <c r="AI321" s="62"/>
      <c r="AJ321" s="67">
        <f t="shared" si="1700"/>
        <v>0</v>
      </c>
      <c r="AK321" s="62"/>
      <c r="AL321" s="67">
        <f t="shared" si="1701"/>
        <v>0</v>
      </c>
      <c r="AM321" s="62"/>
      <c r="AN321" s="67">
        <f t="shared" si="1702"/>
        <v>0</v>
      </c>
      <c r="AO321" s="62"/>
      <c r="AP321" s="67">
        <f t="shared" si="1703"/>
        <v>0</v>
      </c>
      <c r="AQ321" s="62"/>
      <c r="AR321" s="67">
        <f t="shared" si="1704"/>
        <v>0</v>
      </c>
      <c r="AS321" s="62"/>
      <c r="AT321" s="67">
        <f t="shared" si="1705"/>
        <v>0</v>
      </c>
      <c r="AU321" s="62"/>
      <c r="AV321" s="67">
        <f t="shared" si="1706"/>
        <v>0</v>
      </c>
      <c r="AW321" s="62"/>
      <c r="AX321" s="67">
        <f t="shared" si="1707"/>
        <v>0</v>
      </c>
      <c r="AY321" s="62"/>
      <c r="AZ321" s="67">
        <f t="shared" si="1708"/>
        <v>0</v>
      </c>
      <c r="BA321" s="57"/>
      <c r="BB321" s="64">
        <f t="shared" si="1489"/>
        <v>0</v>
      </c>
      <c r="BC321" s="64">
        <f t="shared" si="1458"/>
        <v>0</v>
      </c>
      <c r="BD321" s="4"/>
      <c r="BE321" s="4"/>
      <c r="BF321" s="4">
        <f t="shared" si="1459"/>
        <v>0</v>
      </c>
      <c r="BG321" s="236">
        <f t="shared" si="1490"/>
        <v>0</v>
      </c>
      <c r="BH321" s="236">
        <f t="shared" si="1491"/>
        <v>0</v>
      </c>
      <c r="BI321" s="4"/>
      <c r="BJ321" s="4">
        <f t="shared" si="1460"/>
        <v>0</v>
      </c>
      <c r="BK321" s="236">
        <f t="shared" si="1492"/>
        <v>0</v>
      </c>
      <c r="BL321" s="236">
        <f t="shared" si="1493"/>
        <v>0</v>
      </c>
      <c r="BM321" s="4"/>
      <c r="BN321" s="4">
        <f t="shared" si="1461"/>
        <v>0</v>
      </c>
      <c r="BO321" s="236">
        <f t="shared" si="1494"/>
        <v>0</v>
      </c>
      <c r="BP321" s="236">
        <f t="shared" si="1495"/>
        <v>0</v>
      </c>
      <c r="BQ321" s="4"/>
      <c r="BR321" s="4">
        <f t="shared" si="1518"/>
        <v>0</v>
      </c>
      <c r="BS321" s="236">
        <f t="shared" si="1496"/>
        <v>0</v>
      </c>
      <c r="BT321" s="236">
        <f t="shared" si="1497"/>
        <v>0</v>
      </c>
      <c r="BU321" s="4"/>
      <c r="BV321" s="4">
        <f t="shared" si="1498"/>
        <v>0</v>
      </c>
      <c r="BW321" s="236">
        <f t="shared" si="1499"/>
        <v>0</v>
      </c>
      <c r="BX321" s="236">
        <f t="shared" si="1500"/>
        <v>0</v>
      </c>
      <c r="BY321" s="4"/>
      <c r="BZ321" s="4">
        <f t="shared" si="1501"/>
        <v>0</v>
      </c>
      <c r="CA321" s="236">
        <f t="shared" si="1502"/>
        <v>0</v>
      </c>
      <c r="CB321" s="236">
        <f t="shared" si="1503"/>
        <v>0</v>
      </c>
      <c r="CC321" s="4"/>
      <c r="CD321" s="4">
        <f t="shared" si="1504"/>
        <v>0</v>
      </c>
      <c r="CE321" s="236">
        <f t="shared" si="1462"/>
        <v>0</v>
      </c>
      <c r="CF321" s="236">
        <f t="shared" si="1505"/>
        <v>0</v>
      </c>
      <c r="CG321" s="4"/>
      <c r="CH321" s="4">
        <f t="shared" si="1506"/>
        <v>0</v>
      </c>
      <c r="CI321" s="236">
        <f t="shared" si="1507"/>
        <v>0</v>
      </c>
      <c r="CJ321" s="236">
        <f t="shared" si="1508"/>
        <v>0</v>
      </c>
      <c r="CK321" s="4"/>
      <c r="CL321" s="4">
        <f t="shared" si="1509"/>
        <v>0</v>
      </c>
      <c r="CM321" s="236">
        <f t="shared" si="1510"/>
        <v>0</v>
      </c>
      <c r="CN321" s="236">
        <f t="shared" si="1511"/>
        <v>0</v>
      </c>
      <c r="CO321" s="4"/>
      <c r="CP321" s="4">
        <f t="shared" si="1512"/>
        <v>0</v>
      </c>
      <c r="CQ321" s="236">
        <f t="shared" si="1513"/>
        <v>0</v>
      </c>
      <c r="CR321" s="236">
        <f t="shared" si="1514"/>
        <v>0</v>
      </c>
      <c r="CS321" s="4"/>
      <c r="CT321" s="4">
        <f t="shared" si="1515"/>
        <v>0</v>
      </c>
      <c r="CU321" s="236">
        <f t="shared" si="1516"/>
        <v>0</v>
      </c>
      <c r="CV321" s="236">
        <f t="shared" si="1517"/>
        <v>0</v>
      </c>
      <c r="CW321" s="4"/>
      <c r="CX321" s="4"/>
      <c r="CY321" s="4"/>
      <c r="CZ321" s="4"/>
      <c r="DA321" s="4">
        <f t="shared" si="1463"/>
        <v>0</v>
      </c>
      <c r="DB321" s="4">
        <f t="shared" si="1464"/>
        <v>0</v>
      </c>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row>
    <row r="322" spans="1:196" s="5" customFormat="1">
      <c r="A322" s="60"/>
      <c r="B322" s="60"/>
      <c r="C322" s="60" t="s">
        <v>8</v>
      </c>
      <c r="D322" s="60">
        <v>75</v>
      </c>
      <c r="E322" s="6"/>
      <c r="F322" s="67">
        <f t="shared" si="1465"/>
        <v>0</v>
      </c>
      <c r="G322" s="6"/>
      <c r="H322" s="67">
        <f t="shared" si="1466"/>
        <v>0</v>
      </c>
      <c r="I322" s="6"/>
      <c r="J322" s="67">
        <f t="shared" si="1467"/>
        <v>0</v>
      </c>
      <c r="K322" s="6"/>
      <c r="L322" s="67">
        <f t="shared" si="1688"/>
        <v>0</v>
      </c>
      <c r="M322" s="6"/>
      <c r="N322" s="67">
        <f t="shared" si="1689"/>
        <v>0</v>
      </c>
      <c r="O322" s="6"/>
      <c r="P322" s="67">
        <f t="shared" si="1690"/>
        <v>0</v>
      </c>
      <c r="Q322" s="6"/>
      <c r="R322" s="67">
        <f t="shared" si="1691"/>
        <v>0</v>
      </c>
      <c r="S322" s="6"/>
      <c r="T322" s="67">
        <f t="shared" si="1692"/>
        <v>0</v>
      </c>
      <c r="U322" s="6"/>
      <c r="V322" s="67">
        <f t="shared" si="1693"/>
        <v>0</v>
      </c>
      <c r="W322" s="6"/>
      <c r="X322" s="67">
        <f t="shared" si="1694"/>
        <v>0</v>
      </c>
      <c r="Y322" s="6"/>
      <c r="Z322" s="67">
        <f t="shared" si="1695"/>
        <v>0</v>
      </c>
      <c r="AA322" s="6"/>
      <c r="AB322" s="67">
        <f t="shared" si="1696"/>
        <v>0</v>
      </c>
      <c r="AC322" s="62"/>
      <c r="AD322" s="67">
        <f t="shared" si="1697"/>
        <v>0</v>
      </c>
      <c r="AE322" s="62"/>
      <c r="AF322" s="67">
        <f t="shared" si="1698"/>
        <v>0</v>
      </c>
      <c r="AG322" s="62"/>
      <c r="AH322" s="67">
        <f t="shared" si="1699"/>
        <v>0</v>
      </c>
      <c r="AI322" s="62"/>
      <c r="AJ322" s="67">
        <f t="shared" si="1700"/>
        <v>0</v>
      </c>
      <c r="AK322" s="62"/>
      <c r="AL322" s="67">
        <f t="shared" si="1701"/>
        <v>0</v>
      </c>
      <c r="AM322" s="62"/>
      <c r="AN322" s="67">
        <f t="shared" si="1702"/>
        <v>0</v>
      </c>
      <c r="AO322" s="62"/>
      <c r="AP322" s="67">
        <f t="shared" si="1703"/>
        <v>0</v>
      </c>
      <c r="AQ322" s="62"/>
      <c r="AR322" s="67">
        <f t="shared" si="1704"/>
        <v>0</v>
      </c>
      <c r="AS322" s="62"/>
      <c r="AT322" s="67">
        <f t="shared" si="1705"/>
        <v>0</v>
      </c>
      <c r="AU322" s="62"/>
      <c r="AV322" s="67">
        <f t="shared" si="1706"/>
        <v>0</v>
      </c>
      <c r="AW322" s="62"/>
      <c r="AX322" s="67">
        <f t="shared" si="1707"/>
        <v>0</v>
      </c>
      <c r="AY322" s="62"/>
      <c r="AZ322" s="67">
        <f t="shared" si="1708"/>
        <v>0</v>
      </c>
      <c r="BA322" s="57"/>
      <c r="BB322" s="64">
        <f t="shared" si="1489"/>
        <v>0</v>
      </c>
      <c r="BC322" s="64">
        <f t="shared" si="1458"/>
        <v>0</v>
      </c>
      <c r="BD322" s="4"/>
      <c r="BE322" s="4"/>
      <c r="BF322" s="4">
        <f t="shared" si="1459"/>
        <v>0</v>
      </c>
      <c r="BG322" s="236">
        <f t="shared" si="1490"/>
        <v>0</v>
      </c>
      <c r="BH322" s="236">
        <f t="shared" si="1491"/>
        <v>0</v>
      </c>
      <c r="BI322" s="4"/>
      <c r="BJ322" s="4">
        <f t="shared" si="1460"/>
        <v>0</v>
      </c>
      <c r="BK322" s="236">
        <f t="shared" si="1492"/>
        <v>0</v>
      </c>
      <c r="BL322" s="236">
        <f t="shared" si="1493"/>
        <v>0</v>
      </c>
      <c r="BM322" s="4"/>
      <c r="BN322" s="4">
        <f t="shared" si="1461"/>
        <v>0</v>
      </c>
      <c r="BO322" s="236">
        <f t="shared" si="1494"/>
        <v>0</v>
      </c>
      <c r="BP322" s="236">
        <f t="shared" si="1495"/>
        <v>0</v>
      </c>
      <c r="BQ322" s="4"/>
      <c r="BR322" s="4">
        <f t="shared" si="1518"/>
        <v>0</v>
      </c>
      <c r="BS322" s="236">
        <f t="shared" si="1496"/>
        <v>0</v>
      </c>
      <c r="BT322" s="236">
        <f t="shared" si="1497"/>
        <v>0</v>
      </c>
      <c r="BU322" s="4"/>
      <c r="BV322" s="4">
        <f t="shared" si="1498"/>
        <v>0</v>
      </c>
      <c r="BW322" s="236">
        <f t="shared" si="1499"/>
        <v>0</v>
      </c>
      <c r="BX322" s="236">
        <f t="shared" si="1500"/>
        <v>0</v>
      </c>
      <c r="BY322" s="4"/>
      <c r="BZ322" s="4">
        <f t="shared" si="1501"/>
        <v>0</v>
      </c>
      <c r="CA322" s="236">
        <f t="shared" si="1502"/>
        <v>0</v>
      </c>
      <c r="CB322" s="236">
        <f t="shared" si="1503"/>
        <v>0</v>
      </c>
      <c r="CC322" s="4"/>
      <c r="CD322" s="4">
        <f t="shared" si="1504"/>
        <v>0</v>
      </c>
      <c r="CE322" s="236">
        <f t="shared" si="1462"/>
        <v>0</v>
      </c>
      <c r="CF322" s="236">
        <f t="shared" si="1505"/>
        <v>0</v>
      </c>
      <c r="CG322" s="4"/>
      <c r="CH322" s="4">
        <f t="shared" si="1506"/>
        <v>0</v>
      </c>
      <c r="CI322" s="236">
        <f t="shared" si="1507"/>
        <v>0</v>
      </c>
      <c r="CJ322" s="236">
        <f t="shared" si="1508"/>
        <v>0</v>
      </c>
      <c r="CK322" s="4"/>
      <c r="CL322" s="4">
        <f t="shared" si="1509"/>
        <v>0</v>
      </c>
      <c r="CM322" s="236">
        <f t="shared" si="1510"/>
        <v>0</v>
      </c>
      <c r="CN322" s="236">
        <f t="shared" si="1511"/>
        <v>0</v>
      </c>
      <c r="CO322" s="4"/>
      <c r="CP322" s="4">
        <f t="shared" si="1512"/>
        <v>0</v>
      </c>
      <c r="CQ322" s="236">
        <f t="shared" si="1513"/>
        <v>0</v>
      </c>
      <c r="CR322" s="236">
        <f t="shared" si="1514"/>
        <v>0</v>
      </c>
      <c r="CS322" s="4"/>
      <c r="CT322" s="4">
        <f t="shared" si="1515"/>
        <v>0</v>
      </c>
      <c r="CU322" s="236">
        <f t="shared" si="1516"/>
        <v>0</v>
      </c>
      <c r="CV322" s="236">
        <f t="shared" si="1517"/>
        <v>0</v>
      </c>
      <c r="CW322" s="4"/>
      <c r="CX322" s="4"/>
      <c r="CY322" s="4"/>
      <c r="CZ322" s="4"/>
      <c r="DA322" s="4">
        <f t="shared" si="1463"/>
        <v>0</v>
      </c>
      <c r="DB322" s="4">
        <f t="shared" si="1464"/>
        <v>0</v>
      </c>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row>
    <row r="323" spans="1:196" s="5" customFormat="1">
      <c r="A323" s="60" t="s">
        <v>207</v>
      </c>
      <c r="B323" s="60" t="s">
        <v>208</v>
      </c>
      <c r="C323" s="60" t="s">
        <v>9</v>
      </c>
      <c r="D323" s="60">
        <v>60</v>
      </c>
      <c r="E323" s="6"/>
      <c r="F323" s="67">
        <f t="shared" si="1465"/>
        <v>0</v>
      </c>
      <c r="G323" s="6"/>
      <c r="H323" s="67">
        <f t="shared" si="1466"/>
        <v>0</v>
      </c>
      <c r="I323" s="6"/>
      <c r="J323" s="67">
        <f t="shared" si="1467"/>
        <v>0</v>
      </c>
      <c r="K323" s="6"/>
      <c r="L323" s="67">
        <f t="shared" si="1688"/>
        <v>0</v>
      </c>
      <c r="M323" s="6">
        <v>10</v>
      </c>
      <c r="N323" s="67">
        <f t="shared" si="1689"/>
        <v>600</v>
      </c>
      <c r="O323" s="6">
        <v>36.75</v>
      </c>
      <c r="P323" s="67">
        <f t="shared" si="1690"/>
        <v>2205</v>
      </c>
      <c r="Q323" s="6">
        <v>7</v>
      </c>
      <c r="R323" s="67">
        <f t="shared" si="1691"/>
        <v>420</v>
      </c>
      <c r="S323" s="6"/>
      <c r="T323" s="67">
        <f t="shared" si="1692"/>
        <v>0</v>
      </c>
      <c r="U323" s="6"/>
      <c r="V323" s="67">
        <f t="shared" si="1693"/>
        <v>0</v>
      </c>
      <c r="W323" s="6"/>
      <c r="X323" s="67">
        <f t="shared" si="1694"/>
        <v>0</v>
      </c>
      <c r="Y323" s="6"/>
      <c r="Z323" s="67">
        <f t="shared" si="1695"/>
        <v>0</v>
      </c>
      <c r="AA323" s="6"/>
      <c r="AB323" s="67">
        <f t="shared" si="1696"/>
        <v>0</v>
      </c>
      <c r="AC323" s="62"/>
      <c r="AD323" s="67">
        <f t="shared" si="1697"/>
        <v>0</v>
      </c>
      <c r="AE323" s="62"/>
      <c r="AF323" s="67">
        <f t="shared" si="1698"/>
        <v>0</v>
      </c>
      <c r="AG323" s="62"/>
      <c r="AH323" s="67">
        <f t="shared" si="1699"/>
        <v>0</v>
      </c>
      <c r="AI323" s="62"/>
      <c r="AJ323" s="67">
        <f t="shared" si="1700"/>
        <v>0</v>
      </c>
      <c r="AK323" s="62"/>
      <c r="AL323" s="67">
        <f t="shared" si="1701"/>
        <v>0</v>
      </c>
      <c r="AM323" s="62"/>
      <c r="AN323" s="67">
        <f t="shared" si="1702"/>
        <v>0</v>
      </c>
      <c r="AO323" s="62"/>
      <c r="AP323" s="67">
        <f t="shared" si="1703"/>
        <v>0</v>
      </c>
      <c r="AQ323" s="62"/>
      <c r="AR323" s="67">
        <f t="shared" si="1704"/>
        <v>0</v>
      </c>
      <c r="AS323" s="62"/>
      <c r="AT323" s="67">
        <f t="shared" si="1705"/>
        <v>0</v>
      </c>
      <c r="AU323" s="62"/>
      <c r="AV323" s="67">
        <f t="shared" si="1706"/>
        <v>0</v>
      </c>
      <c r="AW323" s="62"/>
      <c r="AX323" s="67">
        <f t="shared" si="1707"/>
        <v>0</v>
      </c>
      <c r="AY323" s="62"/>
      <c r="AZ323" s="67">
        <f t="shared" si="1708"/>
        <v>0</v>
      </c>
      <c r="BA323" s="57"/>
      <c r="BB323" s="64">
        <f t="shared" si="1489"/>
        <v>53.75</v>
      </c>
      <c r="BC323" s="64">
        <f t="shared" si="1458"/>
        <v>3225</v>
      </c>
      <c r="BD323" s="4"/>
      <c r="BE323" s="4"/>
      <c r="BF323" s="4">
        <f t="shared" si="1459"/>
        <v>0</v>
      </c>
      <c r="BG323" s="236">
        <f t="shared" si="1490"/>
        <v>0</v>
      </c>
      <c r="BH323" s="236">
        <f t="shared" si="1491"/>
        <v>0</v>
      </c>
      <c r="BI323" s="4"/>
      <c r="BJ323" s="4">
        <f t="shared" si="1460"/>
        <v>0</v>
      </c>
      <c r="BK323" s="236">
        <f t="shared" si="1492"/>
        <v>0</v>
      </c>
      <c r="BL323" s="236">
        <f t="shared" si="1493"/>
        <v>0</v>
      </c>
      <c r="BM323" s="4"/>
      <c r="BN323" s="4">
        <f t="shared" si="1461"/>
        <v>0</v>
      </c>
      <c r="BO323" s="236">
        <f t="shared" si="1494"/>
        <v>0</v>
      </c>
      <c r="BP323" s="236">
        <f t="shared" si="1495"/>
        <v>0</v>
      </c>
      <c r="BQ323" s="4"/>
      <c r="BR323" s="4">
        <f t="shared" si="1518"/>
        <v>0</v>
      </c>
      <c r="BS323" s="236">
        <f t="shared" si="1496"/>
        <v>0</v>
      </c>
      <c r="BT323" s="236">
        <f t="shared" si="1497"/>
        <v>0</v>
      </c>
      <c r="BU323" s="4"/>
      <c r="BV323" s="4">
        <f t="shared" si="1498"/>
        <v>0</v>
      </c>
      <c r="BW323" s="236">
        <f t="shared" si="1499"/>
        <v>10</v>
      </c>
      <c r="BX323" s="236">
        <f t="shared" si="1500"/>
        <v>600</v>
      </c>
      <c r="BY323" s="4"/>
      <c r="BZ323" s="4">
        <f t="shared" si="1501"/>
        <v>0</v>
      </c>
      <c r="CA323" s="236">
        <f t="shared" si="1502"/>
        <v>36.75</v>
      </c>
      <c r="CB323" s="236">
        <f t="shared" si="1503"/>
        <v>2205</v>
      </c>
      <c r="CC323" s="4"/>
      <c r="CD323" s="4">
        <f t="shared" si="1504"/>
        <v>0</v>
      </c>
      <c r="CE323" s="236">
        <f t="shared" si="1462"/>
        <v>7</v>
      </c>
      <c r="CF323" s="236">
        <f t="shared" si="1505"/>
        <v>420</v>
      </c>
      <c r="CG323" s="4"/>
      <c r="CH323" s="4">
        <f t="shared" si="1506"/>
        <v>0</v>
      </c>
      <c r="CI323" s="236">
        <f t="shared" si="1507"/>
        <v>0</v>
      </c>
      <c r="CJ323" s="236">
        <f t="shared" si="1508"/>
        <v>0</v>
      </c>
      <c r="CK323" s="4"/>
      <c r="CL323" s="4">
        <f t="shared" si="1509"/>
        <v>0</v>
      </c>
      <c r="CM323" s="236">
        <f t="shared" si="1510"/>
        <v>0</v>
      </c>
      <c r="CN323" s="236">
        <f t="shared" si="1511"/>
        <v>0</v>
      </c>
      <c r="CO323" s="4"/>
      <c r="CP323" s="4">
        <f t="shared" si="1512"/>
        <v>0</v>
      </c>
      <c r="CQ323" s="236">
        <f t="shared" si="1513"/>
        <v>0</v>
      </c>
      <c r="CR323" s="236">
        <f t="shared" si="1514"/>
        <v>0</v>
      </c>
      <c r="CS323" s="4"/>
      <c r="CT323" s="4">
        <f t="shared" si="1515"/>
        <v>0</v>
      </c>
      <c r="CU323" s="236">
        <f t="shared" si="1516"/>
        <v>0</v>
      </c>
      <c r="CV323" s="236">
        <f t="shared" si="1517"/>
        <v>0</v>
      </c>
      <c r="CW323" s="4"/>
      <c r="CX323" s="4"/>
      <c r="CY323" s="4"/>
      <c r="CZ323" s="4"/>
      <c r="DA323" s="4">
        <f t="shared" si="1463"/>
        <v>0</v>
      </c>
      <c r="DB323" s="4">
        <f t="shared" si="1464"/>
        <v>0</v>
      </c>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row>
    <row r="324" spans="1:196" s="5" customFormat="1">
      <c r="A324" s="60" t="s">
        <v>244</v>
      </c>
      <c r="B324" s="60" t="s">
        <v>120</v>
      </c>
      <c r="C324" s="60" t="s">
        <v>9</v>
      </c>
      <c r="D324" s="60">
        <v>60</v>
      </c>
      <c r="E324" s="6"/>
      <c r="F324" s="67">
        <f t="shared" si="1465"/>
        <v>0</v>
      </c>
      <c r="G324" s="6"/>
      <c r="H324" s="67">
        <f t="shared" si="1466"/>
        <v>0</v>
      </c>
      <c r="I324" s="6"/>
      <c r="J324" s="67">
        <f t="shared" si="1467"/>
        <v>0</v>
      </c>
      <c r="K324" s="6"/>
      <c r="L324" s="67">
        <f t="shared" si="1688"/>
        <v>0</v>
      </c>
      <c r="M324" s="6"/>
      <c r="N324" s="67">
        <f t="shared" si="1689"/>
        <v>0</v>
      </c>
      <c r="O324" s="6"/>
      <c r="P324" s="67">
        <f t="shared" si="1690"/>
        <v>0</v>
      </c>
      <c r="Q324" s="6"/>
      <c r="R324" s="67">
        <f t="shared" si="1691"/>
        <v>0</v>
      </c>
      <c r="S324" s="6"/>
      <c r="T324" s="67">
        <f t="shared" si="1692"/>
        <v>0</v>
      </c>
      <c r="U324" s="6">
        <v>56</v>
      </c>
      <c r="V324" s="67">
        <f t="shared" si="1693"/>
        <v>3360</v>
      </c>
      <c r="W324" s="246">
        <v>2.25</v>
      </c>
      <c r="X324" s="67">
        <f t="shared" si="1694"/>
        <v>135</v>
      </c>
      <c r="Y324" s="6"/>
      <c r="Z324" s="67">
        <f t="shared" si="1695"/>
        <v>0</v>
      </c>
      <c r="AA324" s="6"/>
      <c r="AB324" s="67">
        <f t="shared" si="1696"/>
        <v>0</v>
      </c>
      <c r="AC324" s="62"/>
      <c r="AD324" s="67">
        <f t="shared" si="1697"/>
        <v>0</v>
      </c>
      <c r="AE324" s="62"/>
      <c r="AF324" s="67">
        <f t="shared" si="1698"/>
        <v>0</v>
      </c>
      <c r="AG324" s="62"/>
      <c r="AH324" s="67">
        <f t="shared" si="1699"/>
        <v>0</v>
      </c>
      <c r="AI324" s="62"/>
      <c r="AJ324" s="67">
        <f t="shared" si="1700"/>
        <v>0</v>
      </c>
      <c r="AK324" s="62"/>
      <c r="AL324" s="67">
        <f t="shared" si="1701"/>
        <v>0</v>
      </c>
      <c r="AM324" s="62"/>
      <c r="AN324" s="67">
        <f t="shared" si="1702"/>
        <v>0</v>
      </c>
      <c r="AO324" s="62"/>
      <c r="AP324" s="67">
        <f t="shared" si="1703"/>
        <v>0</v>
      </c>
      <c r="AQ324" s="62"/>
      <c r="AR324" s="67">
        <f t="shared" si="1704"/>
        <v>0</v>
      </c>
      <c r="AS324" s="62"/>
      <c r="AT324" s="67">
        <f t="shared" si="1705"/>
        <v>0</v>
      </c>
      <c r="AU324" s="62"/>
      <c r="AV324" s="67">
        <f t="shared" si="1706"/>
        <v>0</v>
      </c>
      <c r="AW324" s="62"/>
      <c r="AX324" s="67">
        <f t="shared" si="1707"/>
        <v>0</v>
      </c>
      <c r="AY324" s="62"/>
      <c r="AZ324" s="67">
        <f t="shared" si="1708"/>
        <v>0</v>
      </c>
      <c r="BA324" s="57"/>
      <c r="BB324" s="64">
        <f t="shared" si="1489"/>
        <v>58.25</v>
      </c>
      <c r="BC324" s="64">
        <f t="shared" si="1458"/>
        <v>3495</v>
      </c>
      <c r="BD324" s="4"/>
      <c r="BE324" s="4"/>
      <c r="BF324" s="4">
        <f t="shared" si="1459"/>
        <v>0</v>
      </c>
      <c r="BG324" s="236">
        <f t="shared" si="1490"/>
        <v>0</v>
      </c>
      <c r="BH324" s="236">
        <f t="shared" si="1491"/>
        <v>0</v>
      </c>
      <c r="BI324" s="4"/>
      <c r="BJ324" s="4">
        <f t="shared" si="1460"/>
        <v>0</v>
      </c>
      <c r="BK324" s="236">
        <f t="shared" si="1492"/>
        <v>0</v>
      </c>
      <c r="BL324" s="236">
        <f t="shared" si="1493"/>
        <v>0</v>
      </c>
      <c r="BM324" s="4"/>
      <c r="BN324" s="4">
        <f t="shared" si="1461"/>
        <v>0</v>
      </c>
      <c r="BO324" s="236">
        <f t="shared" si="1494"/>
        <v>0</v>
      </c>
      <c r="BP324" s="236">
        <f t="shared" si="1495"/>
        <v>0</v>
      </c>
      <c r="BQ324" s="4"/>
      <c r="BR324" s="4">
        <f t="shared" si="1518"/>
        <v>0</v>
      </c>
      <c r="BS324" s="236">
        <f t="shared" si="1496"/>
        <v>0</v>
      </c>
      <c r="BT324" s="236">
        <f t="shared" si="1497"/>
        <v>0</v>
      </c>
      <c r="BU324" s="4"/>
      <c r="BV324" s="4">
        <f t="shared" si="1498"/>
        <v>0</v>
      </c>
      <c r="BW324" s="236">
        <f t="shared" si="1499"/>
        <v>0</v>
      </c>
      <c r="BX324" s="236">
        <f t="shared" si="1500"/>
        <v>0</v>
      </c>
      <c r="BY324" s="4"/>
      <c r="BZ324" s="4">
        <f t="shared" si="1501"/>
        <v>0</v>
      </c>
      <c r="CA324" s="236">
        <f t="shared" si="1502"/>
        <v>0</v>
      </c>
      <c r="CB324" s="236">
        <f t="shared" si="1503"/>
        <v>0</v>
      </c>
      <c r="CC324" s="4"/>
      <c r="CD324" s="4">
        <f t="shared" si="1504"/>
        <v>0</v>
      </c>
      <c r="CE324" s="236">
        <f t="shared" si="1462"/>
        <v>0</v>
      </c>
      <c r="CF324" s="236">
        <f t="shared" si="1505"/>
        <v>0</v>
      </c>
      <c r="CG324" s="4"/>
      <c r="CH324" s="4">
        <f t="shared" si="1506"/>
        <v>0</v>
      </c>
      <c r="CI324" s="236">
        <f t="shared" si="1507"/>
        <v>0</v>
      </c>
      <c r="CJ324" s="236">
        <f t="shared" si="1508"/>
        <v>0</v>
      </c>
      <c r="CK324" s="4"/>
      <c r="CL324" s="4">
        <f t="shared" si="1509"/>
        <v>0</v>
      </c>
      <c r="CM324" s="236">
        <f t="shared" si="1510"/>
        <v>56</v>
      </c>
      <c r="CN324" s="236">
        <f t="shared" si="1511"/>
        <v>3360</v>
      </c>
      <c r="CO324" s="4"/>
      <c r="CP324" s="4">
        <f t="shared" si="1512"/>
        <v>0</v>
      </c>
      <c r="CQ324" s="236">
        <f t="shared" si="1513"/>
        <v>2.25</v>
      </c>
      <c r="CR324" s="236">
        <f t="shared" si="1514"/>
        <v>135</v>
      </c>
      <c r="CS324" s="4"/>
      <c r="CT324" s="4">
        <f t="shared" si="1515"/>
        <v>0</v>
      </c>
      <c r="CU324" s="236">
        <f t="shared" si="1516"/>
        <v>0</v>
      </c>
      <c r="CV324" s="236">
        <f t="shared" si="1517"/>
        <v>0</v>
      </c>
      <c r="CW324" s="4"/>
      <c r="CX324" s="4"/>
      <c r="CY324" s="4"/>
      <c r="CZ324" s="4"/>
      <c r="DA324" s="4">
        <f t="shared" si="1463"/>
        <v>0</v>
      </c>
      <c r="DB324" s="4">
        <f t="shared" si="1464"/>
        <v>0</v>
      </c>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row>
    <row r="325" spans="1:196" s="5" customFormat="1">
      <c r="A325" s="60" t="s">
        <v>163</v>
      </c>
      <c r="B325" s="60" t="s">
        <v>164</v>
      </c>
      <c r="C325" s="60" t="s">
        <v>9</v>
      </c>
      <c r="D325" s="60">
        <v>60</v>
      </c>
      <c r="E325" s="6"/>
      <c r="F325" s="67">
        <f t="shared" si="1465"/>
        <v>0</v>
      </c>
      <c r="G325" s="6"/>
      <c r="H325" s="67">
        <f t="shared" si="1466"/>
        <v>0</v>
      </c>
      <c r="I325" s="6"/>
      <c r="J325" s="67">
        <f t="shared" si="1467"/>
        <v>0</v>
      </c>
      <c r="K325" s="6"/>
      <c r="L325" s="67">
        <f t="shared" si="1688"/>
        <v>0</v>
      </c>
      <c r="M325" s="6"/>
      <c r="N325" s="67">
        <f t="shared" si="1689"/>
        <v>0</v>
      </c>
      <c r="O325" s="6"/>
      <c r="P325" s="67">
        <f t="shared" si="1690"/>
        <v>0</v>
      </c>
      <c r="Q325" s="6"/>
      <c r="R325" s="67">
        <f t="shared" si="1691"/>
        <v>0</v>
      </c>
      <c r="S325" s="6"/>
      <c r="T325" s="67">
        <f t="shared" si="1692"/>
        <v>0</v>
      </c>
      <c r="U325" s="6"/>
      <c r="V325" s="67">
        <f t="shared" si="1693"/>
        <v>0</v>
      </c>
      <c r="W325" s="6"/>
      <c r="X325" s="67">
        <f t="shared" si="1694"/>
        <v>0</v>
      </c>
      <c r="Y325" s="6">
        <v>3.25</v>
      </c>
      <c r="Z325" s="67">
        <f t="shared" si="1695"/>
        <v>195</v>
      </c>
      <c r="AA325" s="6"/>
      <c r="AB325" s="67">
        <f t="shared" si="1696"/>
        <v>0</v>
      </c>
      <c r="AC325" s="62"/>
      <c r="AD325" s="67">
        <f t="shared" si="1697"/>
        <v>0</v>
      </c>
      <c r="AE325" s="62"/>
      <c r="AF325" s="67">
        <f t="shared" si="1698"/>
        <v>0</v>
      </c>
      <c r="AG325" s="62"/>
      <c r="AH325" s="67">
        <f t="shared" si="1699"/>
        <v>0</v>
      </c>
      <c r="AI325" s="62"/>
      <c r="AJ325" s="67">
        <f t="shared" si="1700"/>
        <v>0</v>
      </c>
      <c r="AK325" s="62"/>
      <c r="AL325" s="67">
        <f t="shared" si="1701"/>
        <v>0</v>
      </c>
      <c r="AM325" s="62"/>
      <c r="AN325" s="67">
        <f t="shared" si="1702"/>
        <v>0</v>
      </c>
      <c r="AO325" s="62"/>
      <c r="AP325" s="67">
        <f t="shared" si="1703"/>
        <v>0</v>
      </c>
      <c r="AQ325" s="62"/>
      <c r="AR325" s="67">
        <f t="shared" si="1704"/>
        <v>0</v>
      </c>
      <c r="AS325" s="62"/>
      <c r="AT325" s="67">
        <f t="shared" si="1705"/>
        <v>0</v>
      </c>
      <c r="AU325" s="62"/>
      <c r="AV325" s="67">
        <f t="shared" si="1706"/>
        <v>0</v>
      </c>
      <c r="AW325" s="62"/>
      <c r="AX325" s="67">
        <f t="shared" si="1707"/>
        <v>0</v>
      </c>
      <c r="AY325" s="62"/>
      <c r="AZ325" s="67">
        <f t="shared" si="1708"/>
        <v>0</v>
      </c>
      <c r="BA325" s="57"/>
      <c r="BB325" s="64">
        <f t="shared" si="1489"/>
        <v>3.25</v>
      </c>
      <c r="BC325" s="64">
        <f t="shared" si="1458"/>
        <v>195</v>
      </c>
      <c r="BD325" s="4"/>
      <c r="BE325" s="4"/>
      <c r="BF325" s="4">
        <f t="shared" si="1459"/>
        <v>0</v>
      </c>
      <c r="BG325" s="236">
        <f t="shared" si="1490"/>
        <v>0</v>
      </c>
      <c r="BH325" s="236">
        <f t="shared" si="1491"/>
        <v>0</v>
      </c>
      <c r="BI325" s="4"/>
      <c r="BJ325" s="4">
        <f t="shared" si="1460"/>
        <v>0</v>
      </c>
      <c r="BK325" s="236">
        <f t="shared" si="1492"/>
        <v>0</v>
      </c>
      <c r="BL325" s="236">
        <f t="shared" si="1493"/>
        <v>0</v>
      </c>
      <c r="BM325" s="4"/>
      <c r="BN325" s="4">
        <f t="shared" si="1461"/>
        <v>0</v>
      </c>
      <c r="BO325" s="236">
        <f t="shared" si="1494"/>
        <v>0</v>
      </c>
      <c r="BP325" s="236">
        <f t="shared" si="1495"/>
        <v>0</v>
      </c>
      <c r="BQ325" s="4"/>
      <c r="BR325" s="4">
        <f t="shared" si="1518"/>
        <v>0</v>
      </c>
      <c r="BS325" s="236">
        <f t="shared" si="1496"/>
        <v>0</v>
      </c>
      <c r="BT325" s="236">
        <f t="shared" si="1497"/>
        <v>0</v>
      </c>
      <c r="BU325" s="4"/>
      <c r="BV325" s="4">
        <f t="shared" si="1498"/>
        <v>0</v>
      </c>
      <c r="BW325" s="236">
        <f t="shared" si="1499"/>
        <v>0</v>
      </c>
      <c r="BX325" s="236">
        <f t="shared" si="1500"/>
        <v>0</v>
      </c>
      <c r="BY325" s="4"/>
      <c r="BZ325" s="4">
        <f t="shared" si="1501"/>
        <v>0</v>
      </c>
      <c r="CA325" s="236">
        <f t="shared" si="1502"/>
        <v>0</v>
      </c>
      <c r="CB325" s="236">
        <f t="shared" si="1503"/>
        <v>0</v>
      </c>
      <c r="CC325" s="4"/>
      <c r="CD325" s="4">
        <f t="shared" si="1504"/>
        <v>0</v>
      </c>
      <c r="CE325" s="236">
        <f t="shared" si="1462"/>
        <v>0</v>
      </c>
      <c r="CF325" s="236">
        <f t="shared" si="1505"/>
        <v>0</v>
      </c>
      <c r="CG325" s="4"/>
      <c r="CH325" s="4">
        <f t="shared" si="1506"/>
        <v>0</v>
      </c>
      <c r="CI325" s="236">
        <f t="shared" si="1507"/>
        <v>0</v>
      </c>
      <c r="CJ325" s="236">
        <f t="shared" si="1508"/>
        <v>0</v>
      </c>
      <c r="CK325" s="4"/>
      <c r="CL325" s="4">
        <f t="shared" si="1509"/>
        <v>0</v>
      </c>
      <c r="CM325" s="236">
        <f t="shared" si="1510"/>
        <v>0</v>
      </c>
      <c r="CN325" s="236">
        <f t="shared" si="1511"/>
        <v>0</v>
      </c>
      <c r="CO325" s="4"/>
      <c r="CP325" s="4">
        <f t="shared" si="1512"/>
        <v>0</v>
      </c>
      <c r="CQ325" s="236">
        <f t="shared" si="1513"/>
        <v>0</v>
      </c>
      <c r="CR325" s="236">
        <f t="shared" si="1514"/>
        <v>0</v>
      </c>
      <c r="CS325" s="4"/>
      <c r="CT325" s="4">
        <f t="shared" si="1515"/>
        <v>0</v>
      </c>
      <c r="CU325" s="236">
        <f t="shared" si="1516"/>
        <v>3.25</v>
      </c>
      <c r="CV325" s="236">
        <f t="shared" si="1517"/>
        <v>195</v>
      </c>
      <c r="CW325" s="4"/>
      <c r="CX325" s="4"/>
      <c r="CY325" s="4"/>
      <c r="CZ325" s="4"/>
      <c r="DA325" s="4">
        <f t="shared" si="1463"/>
        <v>0</v>
      </c>
      <c r="DB325" s="4">
        <f t="shared" si="1464"/>
        <v>0</v>
      </c>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row>
    <row r="326" spans="1:196" s="5" customFormat="1">
      <c r="A326" s="60" t="s">
        <v>220</v>
      </c>
      <c r="B326" s="60" t="s">
        <v>221</v>
      </c>
      <c r="C326" s="60" t="s">
        <v>10</v>
      </c>
      <c r="D326" s="60">
        <v>35</v>
      </c>
      <c r="E326" s="6"/>
      <c r="F326" s="67">
        <f t="shared" si="1465"/>
        <v>0</v>
      </c>
      <c r="G326" s="6"/>
      <c r="H326" s="67">
        <f t="shared" si="1466"/>
        <v>0</v>
      </c>
      <c r="I326" s="6"/>
      <c r="J326" s="67">
        <f t="shared" si="1467"/>
        <v>0</v>
      </c>
      <c r="K326" s="6"/>
      <c r="L326" s="67">
        <f t="shared" si="1688"/>
        <v>0</v>
      </c>
      <c r="M326" s="6"/>
      <c r="N326" s="67">
        <f t="shared" si="1689"/>
        <v>0</v>
      </c>
      <c r="O326" s="6">
        <v>41.25</v>
      </c>
      <c r="P326" s="67">
        <f t="shared" si="1690"/>
        <v>1443.75</v>
      </c>
      <c r="Q326" s="6">
        <v>8</v>
      </c>
      <c r="R326" s="67">
        <f t="shared" si="1691"/>
        <v>280</v>
      </c>
      <c r="S326" s="6"/>
      <c r="T326" s="67">
        <f t="shared" si="1692"/>
        <v>0</v>
      </c>
      <c r="U326" s="6"/>
      <c r="V326" s="67">
        <f t="shared" si="1693"/>
        <v>0</v>
      </c>
      <c r="W326" s="6"/>
      <c r="X326" s="67">
        <f t="shared" si="1694"/>
        <v>0</v>
      </c>
      <c r="Y326" s="6"/>
      <c r="Z326" s="67">
        <f t="shared" si="1695"/>
        <v>0</v>
      </c>
      <c r="AA326" s="6"/>
      <c r="AB326" s="67">
        <f t="shared" si="1696"/>
        <v>0</v>
      </c>
      <c r="AC326" s="62"/>
      <c r="AD326" s="67">
        <f t="shared" si="1697"/>
        <v>0</v>
      </c>
      <c r="AE326" s="62"/>
      <c r="AF326" s="67">
        <f t="shared" si="1698"/>
        <v>0</v>
      </c>
      <c r="AG326" s="62"/>
      <c r="AH326" s="67">
        <f t="shared" si="1699"/>
        <v>0</v>
      </c>
      <c r="AI326" s="62"/>
      <c r="AJ326" s="67">
        <f t="shared" si="1700"/>
        <v>0</v>
      </c>
      <c r="AK326" s="62"/>
      <c r="AL326" s="67">
        <f t="shared" si="1701"/>
        <v>0</v>
      </c>
      <c r="AM326" s="62"/>
      <c r="AN326" s="67">
        <f t="shared" si="1702"/>
        <v>0</v>
      </c>
      <c r="AO326" s="62"/>
      <c r="AP326" s="67">
        <f t="shared" si="1703"/>
        <v>0</v>
      </c>
      <c r="AQ326" s="62"/>
      <c r="AR326" s="67">
        <f t="shared" si="1704"/>
        <v>0</v>
      </c>
      <c r="AS326" s="62"/>
      <c r="AT326" s="67">
        <f t="shared" si="1705"/>
        <v>0</v>
      </c>
      <c r="AU326" s="62"/>
      <c r="AV326" s="67">
        <f t="shared" si="1706"/>
        <v>0</v>
      </c>
      <c r="AW326" s="62"/>
      <c r="AX326" s="67">
        <f t="shared" si="1707"/>
        <v>0</v>
      </c>
      <c r="AY326" s="62"/>
      <c r="AZ326" s="67">
        <f t="shared" si="1708"/>
        <v>0</v>
      </c>
      <c r="BA326" s="57"/>
      <c r="BB326" s="64">
        <f t="shared" si="1489"/>
        <v>49.25</v>
      </c>
      <c r="BC326" s="64">
        <f t="shared" si="1458"/>
        <v>1723.75</v>
      </c>
      <c r="BD326" s="4"/>
      <c r="BE326" s="4"/>
      <c r="BF326" s="4">
        <f t="shared" si="1459"/>
        <v>0</v>
      </c>
      <c r="BG326" s="236">
        <f t="shared" si="1490"/>
        <v>0</v>
      </c>
      <c r="BH326" s="236">
        <f t="shared" si="1491"/>
        <v>0</v>
      </c>
      <c r="BI326" s="4"/>
      <c r="BJ326" s="4">
        <f t="shared" si="1460"/>
        <v>0</v>
      </c>
      <c r="BK326" s="236">
        <f t="shared" si="1492"/>
        <v>0</v>
      </c>
      <c r="BL326" s="236">
        <f t="shared" si="1493"/>
        <v>0</v>
      </c>
      <c r="BM326" s="4"/>
      <c r="BN326" s="4">
        <f t="shared" si="1461"/>
        <v>0</v>
      </c>
      <c r="BO326" s="236">
        <f t="shared" si="1494"/>
        <v>0</v>
      </c>
      <c r="BP326" s="236">
        <f t="shared" si="1495"/>
        <v>0</v>
      </c>
      <c r="BQ326" s="4"/>
      <c r="BR326" s="4">
        <f t="shared" si="1518"/>
        <v>0</v>
      </c>
      <c r="BS326" s="236">
        <f t="shared" si="1496"/>
        <v>0</v>
      </c>
      <c r="BT326" s="236">
        <f t="shared" si="1497"/>
        <v>0</v>
      </c>
      <c r="BU326" s="4"/>
      <c r="BV326" s="4">
        <f t="shared" si="1498"/>
        <v>0</v>
      </c>
      <c r="BW326" s="236">
        <f t="shared" si="1499"/>
        <v>0</v>
      </c>
      <c r="BX326" s="236">
        <f t="shared" si="1500"/>
        <v>0</v>
      </c>
      <c r="BY326" s="4"/>
      <c r="BZ326" s="4">
        <f t="shared" si="1501"/>
        <v>0</v>
      </c>
      <c r="CA326" s="236">
        <f t="shared" si="1502"/>
        <v>41.25</v>
      </c>
      <c r="CB326" s="236">
        <f t="shared" si="1503"/>
        <v>1443.75</v>
      </c>
      <c r="CC326" s="4"/>
      <c r="CD326" s="4">
        <f t="shared" si="1504"/>
        <v>0</v>
      </c>
      <c r="CE326" s="236">
        <f t="shared" si="1462"/>
        <v>8</v>
      </c>
      <c r="CF326" s="236">
        <f t="shared" si="1505"/>
        <v>280</v>
      </c>
      <c r="CG326" s="4"/>
      <c r="CH326" s="4">
        <f t="shared" si="1506"/>
        <v>0</v>
      </c>
      <c r="CI326" s="236">
        <f t="shared" si="1507"/>
        <v>0</v>
      </c>
      <c r="CJ326" s="236">
        <f t="shared" si="1508"/>
        <v>0</v>
      </c>
      <c r="CK326" s="4"/>
      <c r="CL326" s="4">
        <f t="shared" si="1509"/>
        <v>0</v>
      </c>
      <c r="CM326" s="236">
        <f t="shared" si="1510"/>
        <v>0</v>
      </c>
      <c r="CN326" s="236">
        <f t="shared" si="1511"/>
        <v>0</v>
      </c>
      <c r="CO326" s="4"/>
      <c r="CP326" s="4">
        <f t="shared" si="1512"/>
        <v>0</v>
      </c>
      <c r="CQ326" s="236">
        <f t="shared" si="1513"/>
        <v>0</v>
      </c>
      <c r="CR326" s="236">
        <f t="shared" si="1514"/>
        <v>0</v>
      </c>
      <c r="CS326" s="4"/>
      <c r="CT326" s="4">
        <f t="shared" si="1515"/>
        <v>0</v>
      </c>
      <c r="CU326" s="236">
        <f t="shared" si="1516"/>
        <v>0</v>
      </c>
      <c r="CV326" s="236">
        <f t="shared" si="1517"/>
        <v>0</v>
      </c>
      <c r="CW326" s="4"/>
      <c r="CX326" s="4"/>
      <c r="CY326" s="4"/>
      <c r="CZ326" s="4"/>
      <c r="DA326" s="4">
        <f t="shared" si="1463"/>
        <v>0</v>
      </c>
      <c r="DB326" s="4">
        <f t="shared" si="1464"/>
        <v>0</v>
      </c>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row>
    <row r="327" spans="1:196" s="5" customFormat="1">
      <c r="A327" s="60" t="s">
        <v>227</v>
      </c>
      <c r="B327" s="60" t="s">
        <v>228</v>
      </c>
      <c r="C327" s="60" t="s">
        <v>10</v>
      </c>
      <c r="D327" s="60">
        <v>35</v>
      </c>
      <c r="E327" s="6"/>
      <c r="F327" s="67">
        <f t="shared" si="1465"/>
        <v>0</v>
      </c>
      <c r="G327" s="6"/>
      <c r="H327" s="67">
        <f t="shared" si="1466"/>
        <v>0</v>
      </c>
      <c r="I327" s="6"/>
      <c r="J327" s="67">
        <f t="shared" si="1467"/>
        <v>0</v>
      </c>
      <c r="K327" s="6"/>
      <c r="L327" s="67">
        <f t="shared" si="1688"/>
        <v>0</v>
      </c>
      <c r="M327" s="6"/>
      <c r="N327" s="67">
        <f t="shared" si="1689"/>
        <v>0</v>
      </c>
      <c r="O327" s="6"/>
      <c r="P327" s="67">
        <f t="shared" si="1690"/>
        <v>0</v>
      </c>
      <c r="Q327" s="6"/>
      <c r="R327" s="67">
        <f t="shared" si="1691"/>
        <v>0</v>
      </c>
      <c r="S327" s="6">
        <v>24.5</v>
      </c>
      <c r="T327" s="67">
        <f t="shared" si="1692"/>
        <v>857.5</v>
      </c>
      <c r="U327" s="6">
        <v>87.5</v>
      </c>
      <c r="V327" s="67">
        <f t="shared" si="1693"/>
        <v>3062.5</v>
      </c>
      <c r="W327" s="246">
        <v>30.75</v>
      </c>
      <c r="X327" s="67">
        <f t="shared" si="1694"/>
        <v>1076.25</v>
      </c>
      <c r="Y327" s="6">
        <v>17.75</v>
      </c>
      <c r="Z327" s="67">
        <f t="shared" si="1695"/>
        <v>621.25</v>
      </c>
      <c r="AA327" s="6"/>
      <c r="AB327" s="67">
        <f t="shared" si="1696"/>
        <v>0</v>
      </c>
      <c r="AC327" s="62"/>
      <c r="AD327" s="67">
        <f t="shared" si="1697"/>
        <v>0</v>
      </c>
      <c r="AE327" s="62"/>
      <c r="AF327" s="67">
        <f t="shared" si="1698"/>
        <v>0</v>
      </c>
      <c r="AG327" s="62"/>
      <c r="AH327" s="67">
        <f t="shared" si="1699"/>
        <v>0</v>
      </c>
      <c r="AI327" s="62"/>
      <c r="AJ327" s="67">
        <f t="shared" si="1700"/>
        <v>0</v>
      </c>
      <c r="AK327" s="62"/>
      <c r="AL327" s="67">
        <f t="shared" si="1701"/>
        <v>0</v>
      </c>
      <c r="AM327" s="62"/>
      <c r="AN327" s="67">
        <f t="shared" si="1702"/>
        <v>0</v>
      </c>
      <c r="AO327" s="62"/>
      <c r="AP327" s="67">
        <f t="shared" si="1703"/>
        <v>0</v>
      </c>
      <c r="AQ327" s="62"/>
      <c r="AR327" s="67">
        <f t="shared" si="1704"/>
        <v>0</v>
      </c>
      <c r="AS327" s="62"/>
      <c r="AT327" s="67">
        <f t="shared" si="1705"/>
        <v>0</v>
      </c>
      <c r="AU327" s="62"/>
      <c r="AV327" s="67">
        <f t="shared" si="1706"/>
        <v>0</v>
      </c>
      <c r="AW327" s="62"/>
      <c r="AX327" s="67">
        <f t="shared" si="1707"/>
        <v>0</v>
      </c>
      <c r="AY327" s="62"/>
      <c r="AZ327" s="67">
        <f t="shared" si="1708"/>
        <v>0</v>
      </c>
      <c r="BA327" s="57"/>
      <c r="BB327" s="64">
        <f t="shared" si="1489"/>
        <v>160.5</v>
      </c>
      <c r="BC327" s="64">
        <f t="shared" si="1458"/>
        <v>5617.5</v>
      </c>
      <c r="BD327" s="4"/>
      <c r="BE327" s="4"/>
      <c r="BF327" s="4">
        <f t="shared" si="1459"/>
        <v>0</v>
      </c>
      <c r="BG327" s="236">
        <f t="shared" si="1490"/>
        <v>0</v>
      </c>
      <c r="BH327" s="236">
        <f t="shared" si="1491"/>
        <v>0</v>
      </c>
      <c r="BI327" s="4"/>
      <c r="BJ327" s="4">
        <f t="shared" si="1460"/>
        <v>0</v>
      </c>
      <c r="BK327" s="236">
        <f t="shared" si="1492"/>
        <v>0</v>
      </c>
      <c r="BL327" s="236">
        <f t="shared" si="1493"/>
        <v>0</v>
      </c>
      <c r="BM327" s="4"/>
      <c r="BN327" s="4">
        <f t="shared" si="1461"/>
        <v>0</v>
      </c>
      <c r="BO327" s="236">
        <f t="shared" si="1494"/>
        <v>0</v>
      </c>
      <c r="BP327" s="236">
        <f t="shared" si="1495"/>
        <v>0</v>
      </c>
      <c r="BQ327" s="4"/>
      <c r="BR327" s="4">
        <f t="shared" si="1518"/>
        <v>0</v>
      </c>
      <c r="BS327" s="236">
        <f t="shared" si="1496"/>
        <v>0</v>
      </c>
      <c r="BT327" s="236">
        <f t="shared" si="1497"/>
        <v>0</v>
      </c>
      <c r="BU327" s="4"/>
      <c r="BV327" s="4">
        <f t="shared" si="1498"/>
        <v>0</v>
      </c>
      <c r="BW327" s="236">
        <f t="shared" si="1499"/>
        <v>0</v>
      </c>
      <c r="BX327" s="236">
        <f t="shared" si="1500"/>
        <v>0</v>
      </c>
      <c r="BY327" s="4"/>
      <c r="BZ327" s="4">
        <f t="shared" si="1501"/>
        <v>0</v>
      </c>
      <c r="CA327" s="236">
        <f t="shared" si="1502"/>
        <v>0</v>
      </c>
      <c r="CB327" s="236">
        <f t="shared" si="1503"/>
        <v>0</v>
      </c>
      <c r="CC327" s="4"/>
      <c r="CD327" s="4">
        <f t="shared" si="1504"/>
        <v>0</v>
      </c>
      <c r="CE327" s="236">
        <f t="shared" si="1462"/>
        <v>0</v>
      </c>
      <c r="CF327" s="236">
        <f t="shared" si="1505"/>
        <v>0</v>
      </c>
      <c r="CG327" s="4"/>
      <c r="CH327" s="4">
        <f t="shared" si="1506"/>
        <v>0</v>
      </c>
      <c r="CI327" s="236">
        <f t="shared" si="1507"/>
        <v>24.5</v>
      </c>
      <c r="CJ327" s="236">
        <f t="shared" si="1508"/>
        <v>857.5</v>
      </c>
      <c r="CK327" s="4"/>
      <c r="CL327" s="4">
        <f t="shared" si="1509"/>
        <v>0</v>
      </c>
      <c r="CM327" s="236">
        <f t="shared" si="1510"/>
        <v>87.5</v>
      </c>
      <c r="CN327" s="236">
        <f t="shared" si="1511"/>
        <v>3062.5</v>
      </c>
      <c r="CO327" s="4"/>
      <c r="CP327" s="4">
        <f t="shared" si="1512"/>
        <v>0</v>
      </c>
      <c r="CQ327" s="236">
        <f t="shared" si="1513"/>
        <v>30.75</v>
      </c>
      <c r="CR327" s="236">
        <f t="shared" si="1514"/>
        <v>1076.25</v>
      </c>
      <c r="CS327" s="4"/>
      <c r="CT327" s="4">
        <f t="shared" si="1515"/>
        <v>0</v>
      </c>
      <c r="CU327" s="236">
        <f t="shared" si="1516"/>
        <v>17.75</v>
      </c>
      <c r="CV327" s="236">
        <f t="shared" si="1517"/>
        <v>621.25</v>
      </c>
      <c r="CW327" s="4"/>
      <c r="CX327" s="4"/>
      <c r="CY327" s="4"/>
      <c r="CZ327" s="4"/>
      <c r="DA327" s="4">
        <f t="shared" si="1463"/>
        <v>0</v>
      </c>
      <c r="DB327" s="4">
        <f t="shared" si="1464"/>
        <v>0</v>
      </c>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row>
    <row r="328" spans="1:196" s="5" customFormat="1">
      <c r="A328" s="60"/>
      <c r="B328" s="60"/>
      <c r="C328" s="60" t="s">
        <v>10</v>
      </c>
      <c r="D328" s="60">
        <v>35</v>
      </c>
      <c r="E328" s="6"/>
      <c r="F328" s="67">
        <f t="shared" si="1465"/>
        <v>0</v>
      </c>
      <c r="G328" s="6"/>
      <c r="H328" s="67">
        <f t="shared" si="1466"/>
        <v>0</v>
      </c>
      <c r="I328" s="6"/>
      <c r="J328" s="67">
        <f t="shared" si="1467"/>
        <v>0</v>
      </c>
      <c r="K328" s="6"/>
      <c r="L328" s="67">
        <f t="shared" si="1688"/>
        <v>0</v>
      </c>
      <c r="M328" s="6"/>
      <c r="N328" s="67">
        <f t="shared" si="1689"/>
        <v>0</v>
      </c>
      <c r="O328" s="6"/>
      <c r="P328" s="67">
        <f t="shared" si="1690"/>
        <v>0</v>
      </c>
      <c r="Q328" s="6"/>
      <c r="R328" s="67">
        <f t="shared" si="1691"/>
        <v>0</v>
      </c>
      <c r="S328" s="6"/>
      <c r="T328" s="67">
        <f t="shared" si="1692"/>
        <v>0</v>
      </c>
      <c r="U328" s="6"/>
      <c r="V328" s="67">
        <f t="shared" si="1693"/>
        <v>0</v>
      </c>
      <c r="W328" s="6"/>
      <c r="X328" s="67">
        <f t="shared" si="1694"/>
        <v>0</v>
      </c>
      <c r="Y328" s="6"/>
      <c r="Z328" s="67">
        <f t="shared" si="1695"/>
        <v>0</v>
      </c>
      <c r="AA328" s="6"/>
      <c r="AB328" s="67">
        <f t="shared" si="1696"/>
        <v>0</v>
      </c>
      <c r="AC328" s="62"/>
      <c r="AD328" s="67">
        <f t="shared" si="1697"/>
        <v>0</v>
      </c>
      <c r="AE328" s="62"/>
      <c r="AF328" s="67">
        <f t="shared" si="1698"/>
        <v>0</v>
      </c>
      <c r="AG328" s="62"/>
      <c r="AH328" s="67">
        <f t="shared" si="1699"/>
        <v>0</v>
      </c>
      <c r="AI328" s="62"/>
      <c r="AJ328" s="67">
        <f t="shared" si="1700"/>
        <v>0</v>
      </c>
      <c r="AK328" s="62"/>
      <c r="AL328" s="67">
        <f t="shared" si="1701"/>
        <v>0</v>
      </c>
      <c r="AM328" s="62"/>
      <c r="AN328" s="67">
        <f t="shared" si="1702"/>
        <v>0</v>
      </c>
      <c r="AO328" s="62"/>
      <c r="AP328" s="67">
        <f t="shared" si="1703"/>
        <v>0</v>
      </c>
      <c r="AQ328" s="62"/>
      <c r="AR328" s="67">
        <f t="shared" si="1704"/>
        <v>0</v>
      </c>
      <c r="AS328" s="62"/>
      <c r="AT328" s="67">
        <f t="shared" si="1705"/>
        <v>0</v>
      </c>
      <c r="AU328" s="62"/>
      <c r="AV328" s="67">
        <f t="shared" si="1706"/>
        <v>0</v>
      </c>
      <c r="AW328" s="62"/>
      <c r="AX328" s="67">
        <f t="shared" si="1707"/>
        <v>0</v>
      </c>
      <c r="AY328" s="62"/>
      <c r="AZ328" s="67">
        <f t="shared" si="1708"/>
        <v>0</v>
      </c>
      <c r="BA328" s="57"/>
      <c r="BB328" s="64">
        <f t="shared" si="1489"/>
        <v>0</v>
      </c>
      <c r="BC328" s="64">
        <f t="shared" si="1458"/>
        <v>0</v>
      </c>
      <c r="BD328" s="4"/>
      <c r="BE328" s="4"/>
      <c r="BF328" s="4">
        <f t="shared" si="1459"/>
        <v>0</v>
      </c>
      <c r="BG328" s="236">
        <f t="shared" si="1490"/>
        <v>0</v>
      </c>
      <c r="BH328" s="236">
        <f t="shared" si="1491"/>
        <v>0</v>
      </c>
      <c r="BI328" s="4"/>
      <c r="BJ328" s="4">
        <f t="shared" si="1460"/>
        <v>0</v>
      </c>
      <c r="BK328" s="236">
        <f t="shared" si="1492"/>
        <v>0</v>
      </c>
      <c r="BL328" s="236">
        <f t="shared" si="1493"/>
        <v>0</v>
      </c>
      <c r="BM328" s="4"/>
      <c r="BN328" s="4">
        <f t="shared" si="1461"/>
        <v>0</v>
      </c>
      <c r="BO328" s="236">
        <f t="shared" si="1494"/>
        <v>0</v>
      </c>
      <c r="BP328" s="236">
        <f t="shared" si="1495"/>
        <v>0</v>
      </c>
      <c r="BQ328" s="4"/>
      <c r="BR328" s="4">
        <f t="shared" si="1518"/>
        <v>0</v>
      </c>
      <c r="BS328" s="236">
        <f t="shared" si="1496"/>
        <v>0</v>
      </c>
      <c r="BT328" s="236">
        <f t="shared" si="1497"/>
        <v>0</v>
      </c>
      <c r="BU328" s="4"/>
      <c r="BV328" s="4">
        <f t="shared" si="1498"/>
        <v>0</v>
      </c>
      <c r="BW328" s="236">
        <f t="shared" si="1499"/>
        <v>0</v>
      </c>
      <c r="BX328" s="236">
        <f t="shared" si="1500"/>
        <v>0</v>
      </c>
      <c r="BY328" s="4"/>
      <c r="BZ328" s="4">
        <f t="shared" si="1501"/>
        <v>0</v>
      </c>
      <c r="CA328" s="236">
        <f t="shared" si="1502"/>
        <v>0</v>
      </c>
      <c r="CB328" s="236">
        <f t="shared" si="1503"/>
        <v>0</v>
      </c>
      <c r="CC328" s="4"/>
      <c r="CD328" s="4">
        <f t="shared" si="1504"/>
        <v>0</v>
      </c>
      <c r="CE328" s="236">
        <f t="shared" si="1462"/>
        <v>0</v>
      </c>
      <c r="CF328" s="236">
        <f t="shared" si="1505"/>
        <v>0</v>
      </c>
      <c r="CG328" s="4"/>
      <c r="CH328" s="4">
        <f t="shared" si="1506"/>
        <v>0</v>
      </c>
      <c r="CI328" s="236">
        <f t="shared" si="1507"/>
        <v>0</v>
      </c>
      <c r="CJ328" s="236">
        <f t="shared" si="1508"/>
        <v>0</v>
      </c>
      <c r="CK328" s="4"/>
      <c r="CL328" s="4">
        <f t="shared" si="1509"/>
        <v>0</v>
      </c>
      <c r="CM328" s="236">
        <f t="shared" si="1510"/>
        <v>0</v>
      </c>
      <c r="CN328" s="236">
        <f t="shared" si="1511"/>
        <v>0</v>
      </c>
      <c r="CO328" s="4"/>
      <c r="CP328" s="4">
        <f t="shared" si="1512"/>
        <v>0</v>
      </c>
      <c r="CQ328" s="236">
        <f t="shared" si="1513"/>
        <v>0</v>
      </c>
      <c r="CR328" s="236">
        <f t="shared" si="1514"/>
        <v>0</v>
      </c>
      <c r="CS328" s="4"/>
      <c r="CT328" s="4">
        <f t="shared" si="1515"/>
        <v>0</v>
      </c>
      <c r="CU328" s="236">
        <f t="shared" si="1516"/>
        <v>0</v>
      </c>
      <c r="CV328" s="236">
        <f t="shared" si="1517"/>
        <v>0</v>
      </c>
      <c r="CW328" s="4"/>
      <c r="CX328" s="4"/>
      <c r="CY328" s="4"/>
      <c r="CZ328" s="4"/>
      <c r="DA328" s="4">
        <f t="shared" si="1463"/>
        <v>0</v>
      </c>
      <c r="DB328" s="4">
        <f t="shared" si="1464"/>
        <v>0</v>
      </c>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row>
    <row r="329" spans="1:196" s="5" customFormat="1">
      <c r="A329" s="60"/>
      <c r="B329" s="60"/>
      <c r="C329" s="60" t="s">
        <v>10</v>
      </c>
      <c r="D329" s="60">
        <v>35</v>
      </c>
      <c r="E329" s="6"/>
      <c r="F329" s="67">
        <f t="shared" si="1465"/>
        <v>0</v>
      </c>
      <c r="G329" s="6"/>
      <c r="H329" s="67">
        <f t="shared" si="1466"/>
        <v>0</v>
      </c>
      <c r="I329" s="6"/>
      <c r="J329" s="67">
        <f t="shared" si="1467"/>
        <v>0</v>
      </c>
      <c r="K329" s="6"/>
      <c r="L329" s="67">
        <f t="shared" si="1688"/>
        <v>0</v>
      </c>
      <c r="M329" s="6"/>
      <c r="N329" s="67">
        <f t="shared" si="1689"/>
        <v>0</v>
      </c>
      <c r="O329" s="6"/>
      <c r="P329" s="67">
        <f t="shared" si="1690"/>
        <v>0</v>
      </c>
      <c r="Q329" s="6"/>
      <c r="R329" s="67">
        <f t="shared" si="1691"/>
        <v>0</v>
      </c>
      <c r="S329" s="6"/>
      <c r="T329" s="67">
        <f t="shared" si="1692"/>
        <v>0</v>
      </c>
      <c r="U329" s="6"/>
      <c r="V329" s="67">
        <f t="shared" si="1693"/>
        <v>0</v>
      </c>
      <c r="W329" s="6"/>
      <c r="X329" s="67">
        <f t="shared" si="1694"/>
        <v>0</v>
      </c>
      <c r="Y329" s="6"/>
      <c r="Z329" s="67">
        <f t="shared" si="1695"/>
        <v>0</v>
      </c>
      <c r="AA329" s="6"/>
      <c r="AB329" s="67">
        <f t="shared" si="1696"/>
        <v>0</v>
      </c>
      <c r="AC329" s="62"/>
      <c r="AD329" s="67">
        <f t="shared" si="1697"/>
        <v>0</v>
      </c>
      <c r="AE329" s="62"/>
      <c r="AF329" s="67">
        <f t="shared" si="1698"/>
        <v>0</v>
      </c>
      <c r="AG329" s="62"/>
      <c r="AH329" s="67">
        <f t="shared" si="1699"/>
        <v>0</v>
      </c>
      <c r="AI329" s="62"/>
      <c r="AJ329" s="67">
        <f t="shared" si="1700"/>
        <v>0</v>
      </c>
      <c r="AK329" s="62"/>
      <c r="AL329" s="67">
        <f t="shared" si="1701"/>
        <v>0</v>
      </c>
      <c r="AM329" s="62"/>
      <c r="AN329" s="67">
        <f t="shared" si="1702"/>
        <v>0</v>
      </c>
      <c r="AO329" s="62"/>
      <c r="AP329" s="67">
        <f t="shared" si="1703"/>
        <v>0</v>
      </c>
      <c r="AQ329" s="62"/>
      <c r="AR329" s="67">
        <f t="shared" si="1704"/>
        <v>0</v>
      </c>
      <c r="AS329" s="62"/>
      <c r="AT329" s="67">
        <f t="shared" si="1705"/>
        <v>0</v>
      </c>
      <c r="AU329" s="62"/>
      <c r="AV329" s="67">
        <f t="shared" si="1706"/>
        <v>0</v>
      </c>
      <c r="AW329" s="62"/>
      <c r="AX329" s="67">
        <f t="shared" si="1707"/>
        <v>0</v>
      </c>
      <c r="AY329" s="62"/>
      <c r="AZ329" s="67">
        <f t="shared" si="1708"/>
        <v>0</v>
      </c>
      <c r="BA329" s="57"/>
      <c r="BB329" s="64">
        <f t="shared" si="1489"/>
        <v>0</v>
      </c>
      <c r="BC329" s="64">
        <f t="shared" si="1458"/>
        <v>0</v>
      </c>
      <c r="BD329" s="4"/>
      <c r="BE329" s="4"/>
      <c r="BF329" s="4">
        <f t="shared" si="1459"/>
        <v>0</v>
      </c>
      <c r="BG329" s="236">
        <f t="shared" si="1490"/>
        <v>0</v>
      </c>
      <c r="BH329" s="236">
        <f t="shared" si="1491"/>
        <v>0</v>
      </c>
      <c r="BI329" s="4"/>
      <c r="BJ329" s="4">
        <f t="shared" si="1460"/>
        <v>0</v>
      </c>
      <c r="BK329" s="236">
        <f t="shared" si="1492"/>
        <v>0</v>
      </c>
      <c r="BL329" s="236">
        <f t="shared" si="1493"/>
        <v>0</v>
      </c>
      <c r="BM329" s="4"/>
      <c r="BN329" s="4">
        <f t="shared" si="1461"/>
        <v>0</v>
      </c>
      <c r="BO329" s="236">
        <f t="shared" si="1494"/>
        <v>0</v>
      </c>
      <c r="BP329" s="236">
        <f t="shared" si="1495"/>
        <v>0</v>
      </c>
      <c r="BQ329" s="4"/>
      <c r="BR329" s="4">
        <f t="shared" si="1518"/>
        <v>0</v>
      </c>
      <c r="BS329" s="236">
        <f t="shared" si="1496"/>
        <v>0</v>
      </c>
      <c r="BT329" s="236">
        <f t="shared" si="1497"/>
        <v>0</v>
      </c>
      <c r="BU329" s="4"/>
      <c r="BV329" s="4">
        <f t="shared" si="1498"/>
        <v>0</v>
      </c>
      <c r="BW329" s="236">
        <f t="shared" si="1499"/>
        <v>0</v>
      </c>
      <c r="BX329" s="236">
        <f t="shared" si="1500"/>
        <v>0</v>
      </c>
      <c r="BY329" s="4"/>
      <c r="BZ329" s="4">
        <f t="shared" si="1501"/>
        <v>0</v>
      </c>
      <c r="CA329" s="236">
        <f t="shared" si="1502"/>
        <v>0</v>
      </c>
      <c r="CB329" s="236">
        <f t="shared" si="1503"/>
        <v>0</v>
      </c>
      <c r="CC329" s="4"/>
      <c r="CD329" s="4">
        <f t="shared" si="1504"/>
        <v>0</v>
      </c>
      <c r="CE329" s="236">
        <f t="shared" si="1462"/>
        <v>0</v>
      </c>
      <c r="CF329" s="236">
        <f t="shared" si="1505"/>
        <v>0</v>
      </c>
      <c r="CG329" s="4"/>
      <c r="CH329" s="4">
        <f t="shared" si="1506"/>
        <v>0</v>
      </c>
      <c r="CI329" s="236">
        <f t="shared" si="1507"/>
        <v>0</v>
      </c>
      <c r="CJ329" s="236">
        <f t="shared" si="1508"/>
        <v>0</v>
      </c>
      <c r="CK329" s="4"/>
      <c r="CL329" s="4">
        <f t="shared" si="1509"/>
        <v>0</v>
      </c>
      <c r="CM329" s="236">
        <f t="shared" si="1510"/>
        <v>0</v>
      </c>
      <c r="CN329" s="236">
        <f t="shared" si="1511"/>
        <v>0</v>
      </c>
      <c r="CO329" s="4"/>
      <c r="CP329" s="4">
        <f t="shared" si="1512"/>
        <v>0</v>
      </c>
      <c r="CQ329" s="236">
        <f t="shared" si="1513"/>
        <v>0</v>
      </c>
      <c r="CR329" s="236">
        <f t="shared" si="1514"/>
        <v>0</v>
      </c>
      <c r="CS329" s="4"/>
      <c r="CT329" s="4">
        <f t="shared" si="1515"/>
        <v>0</v>
      </c>
      <c r="CU329" s="236">
        <f t="shared" si="1516"/>
        <v>0</v>
      </c>
      <c r="CV329" s="236">
        <f t="shared" si="1517"/>
        <v>0</v>
      </c>
      <c r="CW329" s="4"/>
      <c r="CX329" s="4"/>
      <c r="CY329" s="4"/>
      <c r="CZ329" s="4"/>
      <c r="DA329" s="4">
        <f t="shared" si="1463"/>
        <v>0</v>
      </c>
      <c r="DB329" s="4">
        <f t="shared" si="1464"/>
        <v>0</v>
      </c>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row>
    <row r="330" spans="1:196" s="5" customFormat="1">
      <c r="A330" s="19"/>
      <c r="B330" s="19"/>
      <c r="C330" s="19"/>
      <c r="D330" s="19"/>
      <c r="E330" s="19"/>
      <c r="F330" s="19"/>
      <c r="G330" s="19"/>
      <c r="H330" s="19"/>
      <c r="I330" s="19"/>
      <c r="J330" s="19"/>
      <c r="K330" s="58"/>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58"/>
      <c r="AJ330" s="19"/>
      <c r="AK330" s="19"/>
      <c r="AL330" s="19"/>
      <c r="AM330" s="19"/>
      <c r="AN330" s="19"/>
      <c r="AO330" s="19"/>
      <c r="AP330" s="19"/>
      <c r="AQ330" s="19"/>
      <c r="AR330" s="19"/>
      <c r="AS330" s="19"/>
      <c r="AT330" s="19"/>
      <c r="AU330" s="19"/>
      <c r="AV330" s="19"/>
      <c r="AW330" s="19"/>
      <c r="AX330" s="19"/>
      <c r="AY330" s="19"/>
      <c r="AZ330" s="19"/>
      <c r="BA330" s="19"/>
      <c r="BB330" s="17"/>
      <c r="BC330" s="17"/>
      <c r="BD330" s="4"/>
      <c r="BE330" s="4"/>
      <c r="BF330" s="4">
        <f t="shared" si="1459"/>
        <v>0</v>
      </c>
      <c r="BG330" s="236">
        <f t="shared" si="1490"/>
        <v>0</v>
      </c>
      <c r="BH330" s="236">
        <f t="shared" si="1491"/>
        <v>0</v>
      </c>
      <c r="BI330" s="4"/>
      <c r="BJ330" s="4">
        <f t="shared" si="1460"/>
        <v>0</v>
      </c>
      <c r="BK330" s="236">
        <f t="shared" si="1492"/>
        <v>0</v>
      </c>
      <c r="BL330" s="236">
        <f t="shared" si="1493"/>
        <v>0</v>
      </c>
      <c r="BM330" s="4"/>
      <c r="BN330" s="4">
        <f t="shared" si="1461"/>
        <v>0</v>
      </c>
      <c r="BO330" s="236">
        <f t="shared" si="1494"/>
        <v>0</v>
      </c>
      <c r="BP330" s="236">
        <f t="shared" si="1495"/>
        <v>0</v>
      </c>
      <c r="BQ330" s="4"/>
      <c r="BR330" s="4">
        <f t="shared" si="1518"/>
        <v>0</v>
      </c>
      <c r="BS330" s="236">
        <f t="shared" si="1496"/>
        <v>0</v>
      </c>
      <c r="BT330" s="236">
        <f t="shared" si="1497"/>
        <v>0</v>
      </c>
      <c r="BU330" s="4"/>
      <c r="BV330" s="4">
        <f t="shared" si="1498"/>
        <v>0</v>
      </c>
      <c r="BW330" s="236">
        <f t="shared" si="1499"/>
        <v>0</v>
      </c>
      <c r="BX330" s="236">
        <f t="shared" si="1500"/>
        <v>0</v>
      </c>
      <c r="BY330" s="4"/>
      <c r="BZ330" s="4">
        <f t="shared" si="1501"/>
        <v>0</v>
      </c>
      <c r="CA330" s="236">
        <f t="shared" si="1502"/>
        <v>0</v>
      </c>
      <c r="CB330" s="236">
        <f t="shared" si="1503"/>
        <v>0</v>
      </c>
      <c r="CC330" s="4"/>
      <c r="CD330" s="4">
        <f t="shared" si="1504"/>
        <v>0</v>
      </c>
      <c r="CE330" s="236">
        <f t="shared" si="1462"/>
        <v>0</v>
      </c>
      <c r="CF330" s="236">
        <f t="shared" si="1505"/>
        <v>0</v>
      </c>
      <c r="CG330" s="4"/>
      <c r="CH330" s="4">
        <f t="shared" si="1506"/>
        <v>0</v>
      </c>
      <c r="CI330" s="236">
        <f t="shared" si="1507"/>
        <v>0</v>
      </c>
      <c r="CJ330" s="236">
        <f t="shared" si="1508"/>
        <v>0</v>
      </c>
      <c r="CK330" s="4"/>
      <c r="CL330" s="4">
        <f t="shared" si="1509"/>
        <v>0</v>
      </c>
      <c r="CM330" s="236">
        <f t="shared" si="1510"/>
        <v>0</v>
      </c>
      <c r="CN330" s="236">
        <f t="shared" si="1511"/>
        <v>0</v>
      </c>
      <c r="CO330" s="4"/>
      <c r="CP330" s="4">
        <f t="shared" si="1512"/>
        <v>0</v>
      </c>
      <c r="CQ330" s="236">
        <f t="shared" si="1513"/>
        <v>0</v>
      </c>
      <c r="CR330" s="236">
        <f t="shared" si="1514"/>
        <v>0</v>
      </c>
      <c r="CS330" s="4"/>
      <c r="CT330" s="4">
        <f t="shared" si="1515"/>
        <v>0</v>
      </c>
      <c r="CU330" s="236">
        <f t="shared" si="1516"/>
        <v>0</v>
      </c>
      <c r="CV330" s="236">
        <f t="shared" si="1517"/>
        <v>0</v>
      </c>
      <c r="CW330" s="4"/>
      <c r="CX330" s="4"/>
      <c r="CY330" s="4"/>
      <c r="CZ330" s="4"/>
      <c r="DA330" s="4">
        <f t="shared" si="1463"/>
        <v>0</v>
      </c>
      <c r="DB330" s="4">
        <f t="shared" si="1464"/>
        <v>0</v>
      </c>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row>
    <row r="331" spans="1:196" s="5" customForma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59"/>
      <c r="AD331" s="19"/>
      <c r="AE331" s="59"/>
      <c r="AF331" s="19"/>
      <c r="AG331" s="59"/>
      <c r="AH331" s="19"/>
      <c r="AI331" s="59"/>
      <c r="AJ331" s="19"/>
      <c r="AK331" s="59"/>
      <c r="AL331" s="19"/>
      <c r="AM331" s="59"/>
      <c r="AN331" s="19"/>
      <c r="AO331" s="59"/>
      <c r="AP331" s="19"/>
      <c r="AQ331" s="59"/>
      <c r="AR331" s="19"/>
      <c r="AS331" s="59"/>
      <c r="AT331" s="19"/>
      <c r="AU331" s="59"/>
      <c r="AV331" s="19"/>
      <c r="AW331" s="59"/>
      <c r="AX331" s="19"/>
      <c r="AY331" s="59"/>
      <c r="AZ331" s="19"/>
      <c r="BA331" s="19"/>
      <c r="BB331" s="17"/>
      <c r="BC331" s="17"/>
      <c r="BD331" s="66"/>
      <c r="BE331" s="4"/>
      <c r="BF331" s="4">
        <f t="shared" si="1459"/>
        <v>0</v>
      </c>
      <c r="BG331" s="236">
        <f t="shared" si="1490"/>
        <v>0</v>
      </c>
      <c r="BH331" s="236">
        <f t="shared" si="1491"/>
        <v>0</v>
      </c>
      <c r="BI331" s="4"/>
      <c r="BJ331" s="4">
        <f t="shared" si="1460"/>
        <v>0</v>
      </c>
      <c r="BK331" s="236">
        <f t="shared" si="1492"/>
        <v>0</v>
      </c>
      <c r="BL331" s="236">
        <f t="shared" si="1493"/>
        <v>0</v>
      </c>
      <c r="BM331" s="4"/>
      <c r="BN331" s="4">
        <f t="shared" si="1461"/>
        <v>0</v>
      </c>
      <c r="BO331" s="236">
        <f t="shared" si="1494"/>
        <v>0</v>
      </c>
      <c r="BP331" s="236">
        <f t="shared" si="1495"/>
        <v>0</v>
      </c>
      <c r="BQ331" s="4"/>
      <c r="BR331" s="4">
        <f t="shared" si="1518"/>
        <v>0</v>
      </c>
      <c r="BS331" s="236">
        <f t="shared" si="1496"/>
        <v>0</v>
      </c>
      <c r="BT331" s="236">
        <f t="shared" si="1497"/>
        <v>0</v>
      </c>
      <c r="BU331" s="4"/>
      <c r="BV331" s="4">
        <f t="shared" si="1498"/>
        <v>0</v>
      </c>
      <c r="BW331" s="236">
        <f t="shared" si="1499"/>
        <v>0</v>
      </c>
      <c r="BX331" s="236">
        <f t="shared" si="1500"/>
        <v>0</v>
      </c>
      <c r="BY331" s="4"/>
      <c r="BZ331" s="4">
        <f>SUM(BY331*D331)</f>
        <v>0</v>
      </c>
      <c r="CA331" s="236">
        <f t="shared" si="1502"/>
        <v>0</v>
      </c>
      <c r="CB331" s="236">
        <f t="shared" si="1503"/>
        <v>0</v>
      </c>
      <c r="CC331" s="4"/>
      <c r="CD331" s="4">
        <f t="shared" si="1504"/>
        <v>0</v>
      </c>
      <c r="CE331" s="236">
        <f t="shared" si="1462"/>
        <v>0</v>
      </c>
      <c r="CF331" s="236">
        <f t="shared" si="1505"/>
        <v>0</v>
      </c>
      <c r="CG331" s="4"/>
      <c r="CH331" s="4">
        <f t="shared" si="1506"/>
        <v>0</v>
      </c>
      <c r="CI331" s="236">
        <f t="shared" si="1507"/>
        <v>0</v>
      </c>
      <c r="CJ331" s="236">
        <f t="shared" si="1508"/>
        <v>0</v>
      </c>
      <c r="CK331" s="4"/>
      <c r="CL331" s="4">
        <f t="shared" si="1509"/>
        <v>0</v>
      </c>
      <c r="CM331" s="236">
        <f t="shared" si="1510"/>
        <v>0</v>
      </c>
      <c r="CN331" s="236">
        <f t="shared" si="1511"/>
        <v>0</v>
      </c>
      <c r="CO331" s="4"/>
      <c r="CP331" s="4">
        <f t="shared" si="1512"/>
        <v>0</v>
      </c>
      <c r="CQ331" s="236">
        <f t="shared" si="1513"/>
        <v>0</v>
      </c>
      <c r="CR331" s="236">
        <f t="shared" si="1514"/>
        <v>0</v>
      </c>
      <c r="CS331" s="4"/>
      <c r="CT331" s="4">
        <f t="shared" si="1515"/>
        <v>0</v>
      </c>
      <c r="CU331" s="236">
        <f t="shared" si="1516"/>
        <v>0</v>
      </c>
      <c r="CV331" s="236">
        <f t="shared" si="1517"/>
        <v>0</v>
      </c>
      <c r="CW331" s="4"/>
      <c r="CX331" s="4"/>
      <c r="CY331" s="4"/>
      <c r="CZ331" s="4"/>
      <c r="DA331" s="4">
        <f t="shared" si="1463"/>
        <v>0</v>
      </c>
      <c r="DB331" s="4">
        <f t="shared" si="1464"/>
        <v>0</v>
      </c>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row>
    <row r="332" spans="1:196" s="14" customFormat="1" ht="48">
      <c r="A332" s="68"/>
      <c r="B332" s="68" t="s">
        <v>80</v>
      </c>
      <c r="C332" s="68"/>
      <c r="D332" s="68"/>
      <c r="E332" s="68">
        <f t="shared" ref="E332:AZ332" si="1709">SUM(E294:E329)</f>
        <v>8</v>
      </c>
      <c r="F332" s="247">
        <f t="shared" si="1709"/>
        <v>1120</v>
      </c>
      <c r="G332" s="68">
        <f t="shared" si="1709"/>
        <v>32.75</v>
      </c>
      <c r="H332" s="247">
        <f t="shared" si="1709"/>
        <v>3690</v>
      </c>
      <c r="I332" s="68">
        <f t="shared" si="1709"/>
        <v>46.5</v>
      </c>
      <c r="J332" s="247">
        <f t="shared" si="1709"/>
        <v>6002.5</v>
      </c>
      <c r="K332" s="68">
        <f t="shared" si="1709"/>
        <v>47.25</v>
      </c>
      <c r="L332" s="247">
        <f t="shared" si="1709"/>
        <v>5374</v>
      </c>
      <c r="M332" s="68">
        <f t="shared" si="1709"/>
        <v>93.25</v>
      </c>
      <c r="N332" s="153">
        <f t="shared" si="1709"/>
        <v>9991.5</v>
      </c>
      <c r="O332" s="68">
        <f t="shared" si="1709"/>
        <v>243.5</v>
      </c>
      <c r="P332" s="153">
        <f t="shared" si="1709"/>
        <v>21701.25</v>
      </c>
      <c r="Q332" s="68">
        <f t="shared" si="1709"/>
        <v>173.75</v>
      </c>
      <c r="R332" s="153">
        <f t="shared" si="1709"/>
        <v>20562</v>
      </c>
      <c r="S332" s="68">
        <f t="shared" si="1709"/>
        <v>128.75</v>
      </c>
      <c r="T332" s="153">
        <f t="shared" si="1709"/>
        <v>13360</v>
      </c>
      <c r="U332" s="68">
        <f t="shared" si="1709"/>
        <v>396.5</v>
      </c>
      <c r="V332" s="153">
        <f t="shared" si="1709"/>
        <v>38279.5</v>
      </c>
      <c r="W332" s="68">
        <f t="shared" si="1709"/>
        <v>206</v>
      </c>
      <c r="X332" s="153">
        <f t="shared" si="1709"/>
        <v>22622.25</v>
      </c>
      <c r="Y332" s="68">
        <f t="shared" si="1709"/>
        <v>152.5</v>
      </c>
      <c r="Z332" s="153">
        <f t="shared" si="1709"/>
        <v>16324.5</v>
      </c>
      <c r="AA332" s="68">
        <f t="shared" si="1709"/>
        <v>0</v>
      </c>
      <c r="AB332" s="68">
        <f t="shared" si="1709"/>
        <v>0</v>
      </c>
      <c r="AC332" s="68">
        <f t="shared" si="1709"/>
        <v>0</v>
      </c>
      <c r="AD332" s="68">
        <f t="shared" si="1709"/>
        <v>0</v>
      </c>
      <c r="AE332" s="68">
        <f t="shared" si="1709"/>
        <v>0</v>
      </c>
      <c r="AF332" s="68">
        <f t="shared" si="1709"/>
        <v>0</v>
      </c>
      <c r="AG332" s="68">
        <f t="shared" si="1709"/>
        <v>0</v>
      </c>
      <c r="AH332" s="68">
        <f t="shared" si="1709"/>
        <v>0</v>
      </c>
      <c r="AI332" s="68">
        <f t="shared" si="1709"/>
        <v>0</v>
      </c>
      <c r="AJ332" s="68">
        <f t="shared" si="1709"/>
        <v>0</v>
      </c>
      <c r="AK332" s="68">
        <f t="shared" si="1709"/>
        <v>0</v>
      </c>
      <c r="AL332" s="68">
        <f t="shared" si="1709"/>
        <v>0</v>
      </c>
      <c r="AM332" s="68">
        <f t="shared" si="1709"/>
        <v>0</v>
      </c>
      <c r="AN332" s="68">
        <f t="shared" si="1709"/>
        <v>0</v>
      </c>
      <c r="AO332" s="68">
        <f t="shared" si="1709"/>
        <v>0</v>
      </c>
      <c r="AP332" s="68">
        <f t="shared" si="1709"/>
        <v>0</v>
      </c>
      <c r="AQ332" s="68">
        <f t="shared" si="1709"/>
        <v>0</v>
      </c>
      <c r="AR332" s="68">
        <f t="shared" si="1709"/>
        <v>0</v>
      </c>
      <c r="AS332" s="68">
        <f t="shared" si="1709"/>
        <v>0</v>
      </c>
      <c r="AT332" s="68">
        <f t="shared" si="1709"/>
        <v>0</v>
      </c>
      <c r="AU332" s="68">
        <f t="shared" si="1709"/>
        <v>0</v>
      </c>
      <c r="AV332" s="68">
        <f t="shared" si="1709"/>
        <v>0</v>
      </c>
      <c r="AW332" s="68">
        <f t="shared" si="1709"/>
        <v>0</v>
      </c>
      <c r="AX332" s="68">
        <f t="shared" si="1709"/>
        <v>0</v>
      </c>
      <c r="AY332" s="68">
        <f t="shared" si="1709"/>
        <v>0</v>
      </c>
      <c r="AZ332" s="68">
        <f t="shared" si="1709"/>
        <v>0</v>
      </c>
      <c r="BA332" s="68"/>
      <c r="BB332" s="69">
        <f>SUM(BB294:BB329)</f>
        <v>1528.75</v>
      </c>
      <c r="BC332" s="69">
        <f>SUM(BC294:BC329)</f>
        <v>159027.5</v>
      </c>
      <c r="BD332" s="70" t="s">
        <v>80</v>
      </c>
      <c r="BE332" s="153">
        <f>SUM(BE294:BE331)</f>
        <v>4.5</v>
      </c>
      <c r="BF332" s="153">
        <f t="shared" ref="BF332:CZ332" si="1710">SUM(BF294:BF331)</f>
        <v>560</v>
      </c>
      <c r="BG332" s="153">
        <f>SUM(BG294:BG331)</f>
        <v>12.5</v>
      </c>
      <c r="BH332" s="153">
        <f>SUM(BH294:BH331)</f>
        <v>1680</v>
      </c>
      <c r="BI332" s="153">
        <f t="shared" si="1710"/>
        <v>0</v>
      </c>
      <c r="BJ332" s="153">
        <f t="shared" si="1710"/>
        <v>0</v>
      </c>
      <c r="BK332" s="153">
        <f>SUM(BK294:BK331)</f>
        <v>32.75</v>
      </c>
      <c r="BL332" s="153">
        <f>SUM(BL294:BL331)</f>
        <v>3690</v>
      </c>
      <c r="BM332" s="153">
        <f t="shared" si="1710"/>
        <v>0.75</v>
      </c>
      <c r="BN332" s="153">
        <f t="shared" si="1710"/>
        <v>75</v>
      </c>
      <c r="BO332" s="153">
        <f>SUM(BO294:BO331)</f>
        <v>47.25</v>
      </c>
      <c r="BP332" s="153">
        <f>SUM(BP294:BP331)</f>
        <v>6077.5</v>
      </c>
      <c r="BQ332" s="153">
        <f t="shared" si="1710"/>
        <v>1.5</v>
      </c>
      <c r="BR332" s="153">
        <f t="shared" si="1710"/>
        <v>210</v>
      </c>
      <c r="BS332" s="153">
        <f>SUM(BS294:BS331)</f>
        <v>48.75</v>
      </c>
      <c r="BT332" s="153">
        <f>SUM(BT294:BT331)</f>
        <v>5584</v>
      </c>
      <c r="BU332" s="153">
        <f t="shared" si="1710"/>
        <v>0</v>
      </c>
      <c r="BV332" s="153">
        <f t="shared" si="1710"/>
        <v>0</v>
      </c>
      <c r="BW332" s="153">
        <f>SUM(BW294:BW331)</f>
        <v>93.25</v>
      </c>
      <c r="BX332" s="153">
        <f>SUM(BX294:BX331)</f>
        <v>9991.5</v>
      </c>
      <c r="BY332" s="153">
        <f t="shared" si="1710"/>
        <v>6.5</v>
      </c>
      <c r="BZ332" s="153">
        <f t="shared" si="1710"/>
        <v>910</v>
      </c>
      <c r="CA332" s="153">
        <f>SUM(CA294:CA331)</f>
        <v>250</v>
      </c>
      <c r="CB332" s="153">
        <f>SUM(CB294:CB331)</f>
        <v>22611.25</v>
      </c>
      <c r="CC332" s="153">
        <f t="shared" si="1710"/>
        <v>6</v>
      </c>
      <c r="CD332" s="153">
        <f t="shared" si="1710"/>
        <v>820</v>
      </c>
      <c r="CE332" s="153">
        <f>SUM(CE294:CE331)</f>
        <v>179.75</v>
      </c>
      <c r="CF332" s="153">
        <f>SUM(CF294:CF331)</f>
        <v>21382</v>
      </c>
      <c r="CG332" s="153">
        <f t="shared" si="1710"/>
        <v>9</v>
      </c>
      <c r="CH332" s="153">
        <f t="shared" si="1710"/>
        <v>1200</v>
      </c>
      <c r="CI332" s="153">
        <f>SUM(CI294:CI331)</f>
        <v>137.75</v>
      </c>
      <c r="CJ332" s="153">
        <f>SUM(CJ294:CJ331)</f>
        <v>14560</v>
      </c>
      <c r="CK332" s="153">
        <f t="shared" si="1710"/>
        <v>4.5</v>
      </c>
      <c r="CL332" s="153">
        <f t="shared" si="1710"/>
        <v>630</v>
      </c>
      <c r="CM332" s="153">
        <f>SUM(CM294:CM331)</f>
        <v>401</v>
      </c>
      <c r="CN332" s="153">
        <f>SUM(CN294:CN331)</f>
        <v>38909.5</v>
      </c>
      <c r="CO332" s="153">
        <f t="shared" si="1710"/>
        <v>6.25</v>
      </c>
      <c r="CP332" s="153">
        <f t="shared" si="1710"/>
        <v>835</v>
      </c>
      <c r="CQ332" s="153">
        <f>SUM(CQ294:CQ331)</f>
        <v>212.25</v>
      </c>
      <c r="CR332" s="153">
        <f>SUM(CR294:CR331)</f>
        <v>23457.25</v>
      </c>
      <c r="CS332" s="153">
        <f t="shared" si="1710"/>
        <v>5.75</v>
      </c>
      <c r="CT332" s="153">
        <f t="shared" si="1710"/>
        <v>805</v>
      </c>
      <c r="CU332" s="153">
        <f>SUM(CU294:CU331)</f>
        <v>158.25</v>
      </c>
      <c r="CV332" s="153">
        <f>SUM(CV294:CV331)</f>
        <v>17129.5</v>
      </c>
      <c r="CW332" s="153">
        <f t="shared" si="1710"/>
        <v>0</v>
      </c>
      <c r="CX332" s="153">
        <f t="shared" si="1710"/>
        <v>0</v>
      </c>
      <c r="CY332" s="153">
        <f t="shared" si="1710"/>
        <v>0</v>
      </c>
      <c r="CZ332" s="153">
        <f t="shared" si="1710"/>
        <v>0</v>
      </c>
      <c r="DA332" s="69">
        <f>SUM(DA295:DA329)</f>
        <v>44.75</v>
      </c>
      <c r="DB332" s="69">
        <f>SUM(DB295:DB329)</f>
        <v>6045</v>
      </c>
      <c r="DC332" s="70" t="s">
        <v>80</v>
      </c>
      <c r="DD332" s="18"/>
      <c r="DE332" s="18"/>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row>
    <row r="333" spans="1:196" ht="24">
      <c r="A333" s="68"/>
      <c r="B333" s="68" t="s">
        <v>81</v>
      </c>
      <c r="C333" s="68"/>
      <c r="D333" s="68"/>
      <c r="E333" s="273">
        <f>F332/E332</f>
        <v>140</v>
      </c>
      <c r="F333" s="273"/>
      <c r="G333" s="273">
        <f>H332/G332</f>
        <v>112.67175572519083</v>
      </c>
      <c r="H333" s="273"/>
      <c r="I333" s="273">
        <f>J332/I332</f>
        <v>129.08602150537635</v>
      </c>
      <c r="J333" s="273"/>
      <c r="K333" s="273">
        <f>L332/K332</f>
        <v>113.73544973544973</v>
      </c>
      <c r="L333" s="273"/>
      <c r="M333" s="273">
        <f>N332/M332</f>
        <v>107.14745308310992</v>
      </c>
      <c r="N333" s="273"/>
      <c r="O333" s="273">
        <f>P332/O332</f>
        <v>89.122176591375776</v>
      </c>
      <c r="P333" s="273"/>
      <c r="Q333" s="273">
        <f>R332/Q332</f>
        <v>118.34244604316547</v>
      </c>
      <c r="R333" s="273"/>
      <c r="S333" s="273">
        <f>T332/S332</f>
        <v>103.76699029126213</v>
      </c>
      <c r="T333" s="273"/>
      <c r="U333" s="273">
        <f>V332/U332</f>
        <v>96.543505674653218</v>
      </c>
      <c r="V333" s="273"/>
      <c r="W333" s="273">
        <f>X332/W332</f>
        <v>109.81674757281553</v>
      </c>
      <c r="X333" s="273"/>
      <c r="Y333" s="273">
        <f>Z332/Y332</f>
        <v>107.04590163934427</v>
      </c>
      <c r="Z333" s="273"/>
      <c r="AA333" s="273" t="e">
        <f>AB332/AA332</f>
        <v>#DIV/0!</v>
      </c>
      <c r="AB333" s="273"/>
      <c r="AC333" s="273" t="e">
        <f>AD332/AC332</f>
        <v>#DIV/0!</v>
      </c>
      <c r="AD333" s="273"/>
      <c r="AE333" s="273" t="e">
        <f>AF332/AE332</f>
        <v>#DIV/0!</v>
      </c>
      <c r="AF333" s="273"/>
      <c r="AG333" s="273" t="e">
        <f>AH332/AG332</f>
        <v>#DIV/0!</v>
      </c>
      <c r="AH333" s="273"/>
      <c r="AI333" s="273" t="e">
        <f>AJ332/AI332</f>
        <v>#DIV/0!</v>
      </c>
      <c r="AJ333" s="273"/>
      <c r="AK333" s="273" t="e">
        <f>AL332/AK332</f>
        <v>#DIV/0!</v>
      </c>
      <c r="AL333" s="273"/>
      <c r="AM333" s="273" t="e">
        <f>AN332/AM332</f>
        <v>#DIV/0!</v>
      </c>
      <c r="AN333" s="273"/>
      <c r="AO333" s="273" t="e">
        <f>AP332/AO332</f>
        <v>#DIV/0!</v>
      </c>
      <c r="AP333" s="273"/>
      <c r="AQ333" s="273" t="e">
        <f>AR332/AQ332</f>
        <v>#DIV/0!</v>
      </c>
      <c r="AR333" s="273"/>
      <c r="AS333" s="273" t="e">
        <f>AT332/AS332</f>
        <v>#DIV/0!</v>
      </c>
      <c r="AT333" s="273"/>
      <c r="AU333" s="273" t="e">
        <f>AV332/AU332</f>
        <v>#DIV/0!</v>
      </c>
      <c r="AV333" s="273"/>
      <c r="AW333" s="273" t="e">
        <f>AX332/AW332</f>
        <v>#DIV/0!</v>
      </c>
      <c r="AX333" s="273"/>
      <c r="AY333" s="273" t="e">
        <f>AZ332/AY332</f>
        <v>#DIV/0!</v>
      </c>
      <c r="AZ333" s="273"/>
      <c r="BA333" s="73"/>
      <c r="BB333" s="274">
        <f>BC332/BB332</f>
        <v>104.02452984464432</v>
      </c>
      <c r="BC333" s="274"/>
      <c r="BD333" s="71" t="s">
        <v>82</v>
      </c>
      <c r="BE333" s="273"/>
      <c r="BF333" s="273"/>
      <c r="BG333" s="234"/>
      <c r="BH333" s="234"/>
      <c r="BI333" s="273"/>
      <c r="BJ333" s="273"/>
      <c r="BK333" s="234"/>
      <c r="BL333" s="234"/>
      <c r="BM333" s="273"/>
      <c r="BN333" s="273"/>
      <c r="BO333" s="234"/>
      <c r="BP333" s="234"/>
      <c r="BQ333" s="273"/>
      <c r="BR333" s="273"/>
      <c r="BS333" s="244"/>
      <c r="BT333" s="244"/>
      <c r="BU333" s="273"/>
      <c r="BV333" s="273"/>
      <c r="BW333" s="248"/>
      <c r="BX333" s="248"/>
      <c r="BY333" s="273"/>
      <c r="BZ333" s="273"/>
      <c r="CA333" s="248"/>
      <c r="CB333" s="248"/>
      <c r="CC333" s="273"/>
      <c r="CD333" s="273"/>
      <c r="CE333" s="249"/>
      <c r="CF333" s="249"/>
      <c r="CG333" s="273"/>
      <c r="CH333" s="273"/>
      <c r="CI333" s="251"/>
      <c r="CJ333" s="251"/>
      <c r="CK333" s="273"/>
      <c r="CL333" s="273"/>
      <c r="CM333" s="252"/>
      <c r="CN333" s="252"/>
      <c r="CO333" s="273"/>
      <c r="CP333" s="273"/>
      <c r="CQ333" s="253"/>
      <c r="CR333" s="253"/>
      <c r="CS333" s="273"/>
      <c r="CT333" s="273"/>
      <c r="CU333" s="254"/>
      <c r="CV333" s="254"/>
      <c r="CW333" s="273"/>
      <c r="CX333" s="273"/>
      <c r="CY333" s="234"/>
      <c r="CZ333" s="181"/>
      <c r="DA333" s="274">
        <f>DB332/DA332</f>
        <v>135.08379888268158</v>
      </c>
      <c r="DB333" s="274"/>
      <c r="DC333" s="71" t="s">
        <v>82</v>
      </c>
      <c r="GK333" s="4"/>
      <c r="GL333" s="4"/>
      <c r="GM333" s="4"/>
      <c r="GN333" s="4"/>
    </row>
    <row r="334" spans="1:196">
      <c r="GK334" s="4"/>
      <c r="GL334" s="4"/>
      <c r="GM334" s="4"/>
      <c r="GN334" s="4"/>
    </row>
    <row r="335" spans="1:196">
      <c r="GK335" s="4"/>
      <c r="GL335" s="4"/>
      <c r="GM335" s="4"/>
      <c r="GN335" s="4"/>
    </row>
    <row r="336" spans="1:196" s="4" customFormat="1" ht="12.75" customHeight="1">
      <c r="A336" s="52"/>
      <c r="B336" s="52"/>
      <c r="C336" s="53"/>
      <c r="D336" s="53"/>
      <c r="E336" s="277">
        <v>2016</v>
      </c>
      <c r="F336" s="278"/>
      <c r="G336" s="278"/>
      <c r="H336" s="278"/>
      <c r="I336" s="278"/>
      <c r="J336" s="278"/>
      <c r="K336" s="278"/>
      <c r="L336" s="278"/>
      <c r="M336" s="278"/>
      <c r="N336" s="278"/>
      <c r="O336" s="278"/>
      <c r="P336" s="278"/>
      <c r="Q336" s="278"/>
      <c r="R336" s="278"/>
      <c r="S336" s="278"/>
      <c r="T336" s="278"/>
      <c r="U336" s="278"/>
      <c r="V336" s="278"/>
      <c r="W336" s="278"/>
      <c r="X336" s="278"/>
      <c r="Y336" s="278"/>
      <c r="Z336" s="278"/>
      <c r="AA336" s="278"/>
      <c r="AB336" s="279"/>
      <c r="AC336" s="283">
        <v>2017</v>
      </c>
      <c r="AD336" s="284"/>
      <c r="AE336" s="284"/>
      <c r="AF336" s="284"/>
      <c r="AG336" s="284"/>
      <c r="AH336" s="284"/>
      <c r="AI336" s="284"/>
      <c r="AJ336" s="284"/>
      <c r="AK336" s="284"/>
      <c r="AL336" s="284"/>
      <c r="AM336" s="284"/>
      <c r="AN336" s="284"/>
      <c r="AO336" s="284"/>
      <c r="AP336" s="284"/>
      <c r="AQ336" s="284"/>
      <c r="AR336" s="284"/>
      <c r="AS336" s="284"/>
      <c r="AT336" s="284"/>
      <c r="AU336" s="284"/>
      <c r="AV336" s="284"/>
      <c r="AW336" s="284"/>
      <c r="AX336" s="284"/>
      <c r="AY336" s="284"/>
      <c r="AZ336" s="285"/>
      <c r="BA336" s="65"/>
      <c r="BB336" s="17"/>
      <c r="BC336" s="17"/>
    </row>
    <row r="337" spans="1:196" s="5" customFormat="1" ht="15.75">
      <c r="A337" s="72"/>
      <c r="B337" s="72" t="str">
        <f>'Stundenverteilung INGE'!R5</f>
        <v>PNP - TG</v>
      </c>
      <c r="C337" s="289" t="str">
        <f>'Stundenverteilung INGE'!R7</f>
        <v>TP1</v>
      </c>
      <c r="D337" s="290"/>
      <c r="E337" s="280"/>
      <c r="F337" s="281"/>
      <c r="G337" s="281"/>
      <c r="H337" s="281"/>
      <c r="I337" s="281"/>
      <c r="J337" s="281"/>
      <c r="K337" s="281"/>
      <c r="L337" s="281"/>
      <c r="M337" s="281"/>
      <c r="N337" s="281"/>
      <c r="O337" s="281"/>
      <c r="P337" s="281"/>
      <c r="Q337" s="281"/>
      <c r="R337" s="281"/>
      <c r="S337" s="281"/>
      <c r="T337" s="281"/>
      <c r="U337" s="281"/>
      <c r="V337" s="281"/>
      <c r="W337" s="281"/>
      <c r="X337" s="281"/>
      <c r="Y337" s="281"/>
      <c r="Z337" s="281"/>
      <c r="AA337" s="281"/>
      <c r="AB337" s="282"/>
      <c r="AC337" s="286"/>
      <c r="AD337" s="287"/>
      <c r="AE337" s="287"/>
      <c r="AF337" s="287"/>
      <c r="AG337" s="287"/>
      <c r="AH337" s="287"/>
      <c r="AI337" s="287"/>
      <c r="AJ337" s="287"/>
      <c r="AK337" s="287"/>
      <c r="AL337" s="287"/>
      <c r="AM337" s="287"/>
      <c r="AN337" s="287"/>
      <c r="AO337" s="287"/>
      <c r="AP337" s="287"/>
      <c r="AQ337" s="287"/>
      <c r="AR337" s="287"/>
      <c r="AS337" s="287"/>
      <c r="AT337" s="287"/>
      <c r="AU337" s="287"/>
      <c r="AV337" s="287"/>
      <c r="AW337" s="287"/>
      <c r="AX337" s="287"/>
      <c r="AY337" s="287"/>
      <c r="AZ337" s="288"/>
      <c r="BA337" s="65"/>
      <c r="BB337" s="16"/>
      <c r="BC337" s="16"/>
      <c r="BD337" s="4"/>
      <c r="BE337" s="183" t="s">
        <v>176</v>
      </c>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row>
    <row r="338" spans="1:196" s="5" customFormat="1" ht="24">
      <c r="A338" s="54" t="s">
        <v>0</v>
      </c>
      <c r="B338" s="54" t="s">
        <v>103</v>
      </c>
      <c r="C338" s="55" t="s">
        <v>1</v>
      </c>
      <c r="D338" s="55" t="s">
        <v>6</v>
      </c>
      <c r="E338" s="56" t="s">
        <v>13</v>
      </c>
      <c r="F338" s="56" t="s">
        <v>14</v>
      </c>
      <c r="G338" s="56" t="s">
        <v>15</v>
      </c>
      <c r="H338" s="56" t="s">
        <v>16</v>
      </c>
      <c r="I338" s="56" t="s">
        <v>17</v>
      </c>
      <c r="J338" s="56" t="s">
        <v>18</v>
      </c>
      <c r="K338" s="56" t="s">
        <v>19</v>
      </c>
      <c r="L338" s="56" t="s">
        <v>20</v>
      </c>
      <c r="M338" s="56" t="s">
        <v>21</v>
      </c>
      <c r="N338" s="56" t="s">
        <v>22</v>
      </c>
      <c r="O338" s="56" t="s">
        <v>23</v>
      </c>
      <c r="P338" s="56" t="s">
        <v>24</v>
      </c>
      <c r="Q338" s="56" t="s">
        <v>25</v>
      </c>
      <c r="R338" s="56" t="s">
        <v>26</v>
      </c>
      <c r="S338" s="56" t="s">
        <v>27</v>
      </c>
      <c r="T338" s="56" t="s">
        <v>28</v>
      </c>
      <c r="U338" s="56" t="s">
        <v>29</v>
      </c>
      <c r="V338" s="56" t="s">
        <v>30</v>
      </c>
      <c r="W338" s="56" t="s">
        <v>31</v>
      </c>
      <c r="X338" s="56" t="s">
        <v>32</v>
      </c>
      <c r="Y338" s="56" t="s">
        <v>33</v>
      </c>
      <c r="Z338" s="56" t="s">
        <v>36</v>
      </c>
      <c r="AA338" s="56" t="s">
        <v>34</v>
      </c>
      <c r="AB338" s="56" t="s">
        <v>35</v>
      </c>
      <c r="AC338" s="61" t="s">
        <v>13</v>
      </c>
      <c r="AD338" s="61" t="s">
        <v>14</v>
      </c>
      <c r="AE338" s="61" t="s">
        <v>15</v>
      </c>
      <c r="AF338" s="61" t="s">
        <v>16</v>
      </c>
      <c r="AG338" s="61" t="s">
        <v>17</v>
      </c>
      <c r="AH338" s="61" t="s">
        <v>18</v>
      </c>
      <c r="AI338" s="61" t="s">
        <v>19</v>
      </c>
      <c r="AJ338" s="61" t="s">
        <v>20</v>
      </c>
      <c r="AK338" s="61" t="s">
        <v>21</v>
      </c>
      <c r="AL338" s="61" t="s">
        <v>22</v>
      </c>
      <c r="AM338" s="61" t="s">
        <v>23</v>
      </c>
      <c r="AN338" s="61" t="s">
        <v>24</v>
      </c>
      <c r="AO338" s="61" t="s">
        <v>25</v>
      </c>
      <c r="AP338" s="61" t="s">
        <v>26</v>
      </c>
      <c r="AQ338" s="61" t="s">
        <v>27</v>
      </c>
      <c r="AR338" s="61" t="s">
        <v>28</v>
      </c>
      <c r="AS338" s="61" t="s">
        <v>29</v>
      </c>
      <c r="AT338" s="61" t="s">
        <v>30</v>
      </c>
      <c r="AU338" s="61" t="s">
        <v>31</v>
      </c>
      <c r="AV338" s="61" t="s">
        <v>32</v>
      </c>
      <c r="AW338" s="61" t="s">
        <v>33</v>
      </c>
      <c r="AX338" s="61" t="s">
        <v>36</v>
      </c>
      <c r="AY338" s="61" t="s">
        <v>34</v>
      </c>
      <c r="AZ338" s="61" t="s">
        <v>35</v>
      </c>
      <c r="BA338" s="61"/>
      <c r="BB338" s="63" t="s">
        <v>4</v>
      </c>
      <c r="BC338" s="63" t="s">
        <v>5</v>
      </c>
      <c r="BD338" s="4"/>
      <c r="BE338" s="56" t="s">
        <v>13</v>
      </c>
      <c r="BF338" s="56" t="s">
        <v>14</v>
      </c>
      <c r="BG338" s="235" t="s">
        <v>200</v>
      </c>
      <c r="BH338" s="235" t="s">
        <v>201</v>
      </c>
      <c r="BI338" s="56" t="s">
        <v>15</v>
      </c>
      <c r="BJ338" s="56" t="s">
        <v>16</v>
      </c>
      <c r="BK338" s="235" t="s">
        <v>200</v>
      </c>
      <c r="BL338" s="235" t="s">
        <v>201</v>
      </c>
      <c r="BM338" s="56" t="s">
        <v>17</v>
      </c>
      <c r="BN338" s="56" t="s">
        <v>18</v>
      </c>
      <c r="BO338" s="235" t="s">
        <v>200</v>
      </c>
      <c r="BP338" s="235" t="s">
        <v>201</v>
      </c>
      <c r="BQ338" s="56" t="s">
        <v>19</v>
      </c>
      <c r="BR338" s="56" t="s">
        <v>20</v>
      </c>
      <c r="BS338" s="235" t="s">
        <v>200</v>
      </c>
      <c r="BT338" s="235" t="s">
        <v>201</v>
      </c>
      <c r="BU338" s="56" t="s">
        <v>21</v>
      </c>
      <c r="BV338" s="56" t="s">
        <v>22</v>
      </c>
      <c r="BW338" s="235" t="s">
        <v>200</v>
      </c>
      <c r="BX338" s="235" t="s">
        <v>201</v>
      </c>
      <c r="BY338" s="56" t="s">
        <v>23</v>
      </c>
      <c r="BZ338" s="56" t="s">
        <v>24</v>
      </c>
      <c r="CA338" s="235" t="s">
        <v>200</v>
      </c>
      <c r="CB338" s="235" t="s">
        <v>201</v>
      </c>
      <c r="CC338" s="56" t="s">
        <v>25</v>
      </c>
      <c r="CD338" s="56" t="s">
        <v>26</v>
      </c>
      <c r="CE338" s="235" t="s">
        <v>200</v>
      </c>
      <c r="CF338" s="235" t="s">
        <v>201</v>
      </c>
      <c r="CG338" s="56" t="s">
        <v>27</v>
      </c>
      <c r="CH338" s="56" t="s">
        <v>28</v>
      </c>
      <c r="CI338" s="235" t="s">
        <v>200</v>
      </c>
      <c r="CJ338" s="235" t="s">
        <v>201</v>
      </c>
      <c r="CK338" s="56" t="s">
        <v>29</v>
      </c>
      <c r="CL338" s="56" t="s">
        <v>30</v>
      </c>
      <c r="CM338" s="235" t="s">
        <v>200</v>
      </c>
      <c r="CN338" s="235" t="s">
        <v>201</v>
      </c>
      <c r="CO338" s="56" t="s">
        <v>31</v>
      </c>
      <c r="CP338" s="56" t="s">
        <v>32</v>
      </c>
      <c r="CQ338" s="235" t="s">
        <v>200</v>
      </c>
      <c r="CR338" s="235" t="s">
        <v>201</v>
      </c>
      <c r="CS338" s="56" t="s">
        <v>33</v>
      </c>
      <c r="CT338" s="56" t="s">
        <v>36</v>
      </c>
      <c r="CU338" s="235" t="s">
        <v>200</v>
      </c>
      <c r="CV338" s="235" t="s">
        <v>201</v>
      </c>
      <c r="CW338" s="56" t="s">
        <v>34</v>
      </c>
      <c r="CX338" s="56" t="s">
        <v>35</v>
      </c>
      <c r="CY338" s="61" t="s">
        <v>13</v>
      </c>
      <c r="CZ338" s="61"/>
      <c r="DA338" s="63" t="s">
        <v>4</v>
      </c>
      <c r="DB338" s="63" t="s">
        <v>5</v>
      </c>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row>
    <row r="339" spans="1:196" s="5" customFormat="1">
      <c r="A339" s="60"/>
      <c r="B339" s="60"/>
      <c r="C339" s="60" t="s">
        <v>2</v>
      </c>
      <c r="D339" s="60">
        <v>140</v>
      </c>
      <c r="E339" s="6"/>
      <c r="F339" s="67">
        <f>SUM(E339*$D339)</f>
        <v>0</v>
      </c>
      <c r="G339" s="6"/>
      <c r="H339" s="67">
        <f>SUM(G339*$D339)</f>
        <v>0</v>
      </c>
      <c r="I339" s="6"/>
      <c r="J339" s="67">
        <f>SUM(I339*$D339)</f>
        <v>0</v>
      </c>
      <c r="K339" s="6"/>
      <c r="L339" s="67">
        <f>SUM(K339*$D339)</f>
        <v>0</v>
      </c>
      <c r="M339" s="6"/>
      <c r="N339" s="67">
        <f>SUM(M339*$D339)</f>
        <v>0</v>
      </c>
      <c r="O339" s="6"/>
      <c r="P339" s="67">
        <f>SUM(O339*$D339)</f>
        <v>0</v>
      </c>
      <c r="Q339" s="6"/>
      <c r="R339" s="67">
        <f>SUM(Q339*$D339)</f>
        <v>0</v>
      </c>
      <c r="S339" s="6"/>
      <c r="T339" s="67">
        <f>SUM(S339*$D339)</f>
        <v>0</v>
      </c>
      <c r="U339" s="6"/>
      <c r="V339" s="67">
        <f>SUM(U339*$D339)</f>
        <v>0</v>
      </c>
      <c r="W339" s="6"/>
      <c r="X339" s="67">
        <f>SUM(W339*$D339)</f>
        <v>0</v>
      </c>
      <c r="Y339" s="6"/>
      <c r="Z339" s="67">
        <f>SUM(Y339*$D339)</f>
        <v>0</v>
      </c>
      <c r="AA339" s="6"/>
      <c r="AB339" s="67">
        <f>SUM(AA339*$D339)</f>
        <v>0</v>
      </c>
      <c r="AC339" s="62"/>
      <c r="AD339" s="67">
        <f>SUM(AC339*$D339)</f>
        <v>0</v>
      </c>
      <c r="AE339" s="62"/>
      <c r="AF339" s="67">
        <f>SUM(AE339*$D339)</f>
        <v>0</v>
      </c>
      <c r="AG339" s="62"/>
      <c r="AH339" s="67">
        <f>SUM(AG339*$D339)</f>
        <v>0</v>
      </c>
      <c r="AI339" s="62"/>
      <c r="AJ339" s="67">
        <f>SUM(AI339*$D339)</f>
        <v>0</v>
      </c>
      <c r="AK339" s="62"/>
      <c r="AL339" s="67">
        <f>SUM(AK339*$D339)</f>
        <v>0</v>
      </c>
      <c r="AM339" s="62"/>
      <c r="AN339" s="67">
        <f>SUM(AM339*$D339)</f>
        <v>0</v>
      </c>
      <c r="AO339" s="62"/>
      <c r="AP339" s="67">
        <f>SUM(AO339*$D339)</f>
        <v>0</v>
      </c>
      <c r="AQ339" s="62"/>
      <c r="AR339" s="67">
        <f>SUM(AQ339*$D339)</f>
        <v>0</v>
      </c>
      <c r="AS339" s="62"/>
      <c r="AT339" s="67">
        <f>SUM(AS339*$D339)</f>
        <v>0</v>
      </c>
      <c r="AU339" s="62"/>
      <c r="AV339" s="67">
        <f>SUM(AU339*$D339)</f>
        <v>0</v>
      </c>
      <c r="AW339" s="62"/>
      <c r="AX339" s="67">
        <f>SUM(AW339*$D339)</f>
        <v>0</v>
      </c>
      <c r="AY339" s="62"/>
      <c r="AZ339" s="67">
        <f>SUM(AY339*$D339)</f>
        <v>0</v>
      </c>
      <c r="BA339" s="57"/>
      <c r="BB339" s="64">
        <f>SUM(E339+G339+I339+K339+M339+O339+Q339+S339+U339+W339+Y339+AA339+AC339+AE339+AG339+AI339+AK339+AM339+AO339+AQ339+AS339+AU339+AW339+AY339)</f>
        <v>0</v>
      </c>
      <c r="BC339" s="64">
        <f t="shared" ref="BC339:BC370" si="1711">ROUND(BB339*D339*2,1)/2</f>
        <v>0</v>
      </c>
      <c r="BD339" s="4"/>
      <c r="BE339" s="4"/>
      <c r="BF339" s="4"/>
      <c r="BG339" s="236">
        <f>SUM(BE339+E339)</f>
        <v>0</v>
      </c>
      <c r="BH339" s="236">
        <f>SUM(BF339+F339)</f>
        <v>0</v>
      </c>
      <c r="BI339" s="4"/>
      <c r="BJ339" s="4"/>
      <c r="BK339" s="236">
        <f>SUM(BI339+G339)</f>
        <v>0</v>
      </c>
      <c r="BL339" s="236">
        <f>SUM(BJ339+H339)</f>
        <v>0</v>
      </c>
      <c r="BM339" s="4"/>
      <c r="BN339" s="4"/>
      <c r="BO339" s="236">
        <f t="shared" ref="BO339:BO372" si="1712">BM339+I339</f>
        <v>0</v>
      </c>
      <c r="BP339" s="236">
        <f t="shared" ref="BP339:BP372" si="1713">BN339+J339</f>
        <v>0</v>
      </c>
      <c r="BQ339" s="4"/>
      <c r="BR339" s="4"/>
      <c r="BS339" s="236">
        <f>SUM(BQ339+K339)</f>
        <v>0</v>
      </c>
      <c r="BT339" s="236">
        <f>SUM(BR339+L339)</f>
        <v>0</v>
      </c>
      <c r="BU339" s="4"/>
      <c r="BV339" s="20"/>
      <c r="BW339" s="236">
        <f>SUM(BU339+M339)</f>
        <v>0</v>
      </c>
      <c r="BX339" s="236">
        <f>SUM(BV339+N339)</f>
        <v>0</v>
      </c>
      <c r="BY339" s="4"/>
      <c r="BZ339" s="4">
        <f t="shared" ref="BZ339" si="1714">BV339+R339</f>
        <v>0</v>
      </c>
      <c r="CA339" s="236">
        <f>SUM(BY339+O339)</f>
        <v>0</v>
      </c>
      <c r="CB339" s="236">
        <f>SUM(BZ339+P339)</f>
        <v>0</v>
      </c>
      <c r="CC339" s="4"/>
      <c r="CD339" s="4"/>
      <c r="CE339" s="236">
        <f t="shared" ref="CE339:CE372" si="1715">SUM(CC339+Q339)</f>
        <v>0</v>
      </c>
      <c r="CF339" s="236">
        <f>SUM(CE339*D339)</f>
        <v>0</v>
      </c>
      <c r="CG339" s="4"/>
      <c r="CH339" s="4">
        <f>SUM(CG339*D339)</f>
        <v>0</v>
      </c>
      <c r="CI339" s="236">
        <f>SUM(CG339+S339)</f>
        <v>0</v>
      </c>
      <c r="CJ339" s="236">
        <f>SUM(CI339*D339)</f>
        <v>0</v>
      </c>
      <c r="CK339" s="4"/>
      <c r="CL339" s="4"/>
      <c r="CM339" s="236">
        <f>SUM(CK339+U339)</f>
        <v>0</v>
      </c>
      <c r="CN339" s="236">
        <f>SUM(CM339*D339)</f>
        <v>0</v>
      </c>
      <c r="CO339" s="4"/>
      <c r="CP339" s="4">
        <f>SUM(CO339*D339)</f>
        <v>0</v>
      </c>
      <c r="CQ339" s="236">
        <f>SUM(CO339+W339)</f>
        <v>0</v>
      </c>
      <c r="CR339" s="236">
        <f>SUM(CQ339*D339)</f>
        <v>0</v>
      </c>
      <c r="CS339" s="4"/>
      <c r="CT339" s="4"/>
      <c r="CU339" s="236">
        <f>SUM(CS339+Y339)</f>
        <v>0</v>
      </c>
      <c r="CV339" s="236">
        <f>SUM(CU339*D339)</f>
        <v>0</v>
      </c>
      <c r="CW339" s="4"/>
      <c r="CX339" s="4"/>
      <c r="CY339" s="4"/>
      <c r="CZ339" s="4"/>
      <c r="DA339" s="4">
        <f t="shared" ref="DA339:DA372" si="1716">SUM(BE339+BI339+BM339+BQ339+BU339+BY339+CC339+CG339+CK339+CO339+CS339+CW339)</f>
        <v>0</v>
      </c>
      <c r="DB339" s="4">
        <f t="shared" ref="DB339:DB372" si="1717">SUM(BF339+BJ339+BN339+BR339+BV339+BZ339+CD339+CH339+CL339+CP339+CT339+CX339)</f>
        <v>0</v>
      </c>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row>
    <row r="340" spans="1:196" s="5" customFormat="1">
      <c r="A340" s="60" t="s">
        <v>195</v>
      </c>
      <c r="B340" s="60" t="s">
        <v>196</v>
      </c>
      <c r="C340" s="60" t="s">
        <v>2</v>
      </c>
      <c r="D340" s="60">
        <v>140</v>
      </c>
      <c r="E340" s="6"/>
      <c r="F340" s="67">
        <f t="shared" ref="F340:F370" si="1718">SUM(E340*$D340)</f>
        <v>0</v>
      </c>
      <c r="G340" s="6"/>
      <c r="H340" s="67">
        <f t="shared" ref="H340:H369" si="1719">SUM(G340*$D340)</f>
        <v>0</v>
      </c>
      <c r="I340" s="6">
        <v>0.5</v>
      </c>
      <c r="J340" s="67">
        <f t="shared" ref="J340:J370" si="1720">SUM(I340*$D340)</f>
        <v>70</v>
      </c>
      <c r="K340" s="6"/>
      <c r="L340" s="67">
        <f t="shared" ref="L340:L352" si="1721">SUM(K340*$D340)</f>
        <v>0</v>
      </c>
      <c r="M340" s="6">
        <v>0.25</v>
      </c>
      <c r="N340" s="67">
        <f t="shared" ref="N340:N352" si="1722">SUM(M340*$D340)</f>
        <v>35</v>
      </c>
      <c r="O340" s="6"/>
      <c r="P340" s="67">
        <f t="shared" ref="P340:P352" si="1723">SUM(O340*$D340)</f>
        <v>0</v>
      </c>
      <c r="Q340" s="6">
        <v>0.25</v>
      </c>
      <c r="R340" s="67">
        <f t="shared" ref="R340:R352" si="1724">SUM(Q340*$D340)</f>
        <v>35</v>
      </c>
      <c r="S340" s="6"/>
      <c r="T340" s="67">
        <f t="shared" ref="T340:T352" si="1725">SUM(S340*$D340)</f>
        <v>0</v>
      </c>
      <c r="U340" s="6"/>
      <c r="V340" s="67">
        <f t="shared" ref="V340:V352" si="1726">SUM(U340*$D340)</f>
        <v>0</v>
      </c>
      <c r="W340" s="6"/>
      <c r="X340" s="67">
        <f t="shared" ref="X340:X352" si="1727">SUM(W340*$D340)</f>
        <v>0</v>
      </c>
      <c r="Y340" s="6"/>
      <c r="Z340" s="67">
        <f t="shared" ref="Z340:Z352" si="1728">SUM(Y340*$D340)</f>
        <v>0</v>
      </c>
      <c r="AA340" s="6"/>
      <c r="AB340" s="67">
        <f t="shared" ref="AB340:AB352" si="1729">SUM(AA340*$D340)</f>
        <v>0</v>
      </c>
      <c r="AC340" s="62"/>
      <c r="AD340" s="67">
        <f t="shared" ref="AD340:AD352" si="1730">SUM(AC340*$D340)</f>
        <v>0</v>
      </c>
      <c r="AE340" s="62"/>
      <c r="AF340" s="67">
        <f t="shared" ref="AF340:AF352" si="1731">SUM(AE340*$D340)</f>
        <v>0</v>
      </c>
      <c r="AG340" s="62"/>
      <c r="AH340" s="67">
        <f t="shared" ref="AH340:AH352" si="1732">SUM(AG340*$D340)</f>
        <v>0</v>
      </c>
      <c r="AI340" s="62"/>
      <c r="AJ340" s="67">
        <f t="shared" ref="AJ340:AJ352" si="1733">SUM(AI340*$D340)</f>
        <v>0</v>
      </c>
      <c r="AK340" s="62"/>
      <c r="AL340" s="67">
        <f t="shared" ref="AL340:AL352" si="1734">SUM(AK340*$D340)</f>
        <v>0</v>
      </c>
      <c r="AM340" s="62"/>
      <c r="AN340" s="67">
        <f t="shared" ref="AN340:AN352" si="1735">SUM(AM340*$D340)</f>
        <v>0</v>
      </c>
      <c r="AO340" s="62"/>
      <c r="AP340" s="67">
        <f t="shared" ref="AP340:AP352" si="1736">SUM(AO340*$D340)</f>
        <v>0</v>
      </c>
      <c r="AQ340" s="62"/>
      <c r="AR340" s="67">
        <f t="shared" ref="AR340:AR352" si="1737">SUM(AQ340*$D340)</f>
        <v>0</v>
      </c>
      <c r="AS340" s="62"/>
      <c r="AT340" s="67">
        <f t="shared" ref="AT340:AT352" si="1738">SUM(AS340*$D340)</f>
        <v>0</v>
      </c>
      <c r="AU340" s="62"/>
      <c r="AV340" s="67">
        <f t="shared" ref="AV340:AV352" si="1739">SUM(AU340*$D340)</f>
        <v>0</v>
      </c>
      <c r="AW340" s="62"/>
      <c r="AX340" s="67">
        <f t="shared" ref="AX340:AX352" si="1740">SUM(AW340*$D340)</f>
        <v>0</v>
      </c>
      <c r="AY340" s="62"/>
      <c r="AZ340" s="67">
        <f t="shared" ref="AZ340:AZ352" si="1741">SUM(AY340*$D340)</f>
        <v>0</v>
      </c>
      <c r="BA340" s="57"/>
      <c r="BB340" s="64">
        <f t="shared" ref="BB340:BB370" si="1742">SUM(E340+G340+I340+K340+M340+O340+Q340+S340+U340+W340+Y340+AA340+AC340+AE340+AG340+AI340+AK340+AM340+AO340+AQ340+AS340+AU340+AW340+AY340)</f>
        <v>1</v>
      </c>
      <c r="BC340" s="64">
        <f t="shared" si="1711"/>
        <v>140</v>
      </c>
      <c r="BD340" s="4"/>
      <c r="BE340" s="4"/>
      <c r="BF340" s="4"/>
      <c r="BG340" s="236">
        <f t="shared" ref="BG340:BG372" si="1743">SUM(BE340+E340)</f>
        <v>0</v>
      </c>
      <c r="BH340" s="236">
        <f t="shared" ref="BH340:BH372" si="1744">SUM(BF340+F340)</f>
        <v>0</v>
      </c>
      <c r="BI340" s="4"/>
      <c r="BJ340" s="4"/>
      <c r="BK340" s="236">
        <f t="shared" ref="BK340:BK372" si="1745">SUM(BI340+G340)</f>
        <v>0</v>
      </c>
      <c r="BL340" s="236">
        <f t="shared" ref="BL340:BL372" si="1746">SUM(BJ340+H340)</f>
        <v>0</v>
      </c>
      <c r="BM340" s="4"/>
      <c r="BN340" s="4"/>
      <c r="BO340" s="236">
        <f t="shared" si="1712"/>
        <v>0.5</v>
      </c>
      <c r="BP340" s="236">
        <f t="shared" si="1713"/>
        <v>70</v>
      </c>
      <c r="BQ340" s="4"/>
      <c r="BR340" s="4"/>
      <c r="BS340" s="236">
        <f t="shared" ref="BS340:BS372" si="1747">SUM(BQ340+K340)</f>
        <v>0</v>
      </c>
      <c r="BT340" s="236">
        <f t="shared" ref="BT340:BT372" si="1748">SUM(BR340+L340)</f>
        <v>0</v>
      </c>
      <c r="BU340" s="4"/>
      <c r="BV340" s="4"/>
      <c r="BW340" s="236">
        <f t="shared" ref="BW340:BW372" si="1749">SUM(BU340+M340)</f>
        <v>0.25</v>
      </c>
      <c r="BX340" s="236">
        <f t="shared" ref="BX340:BX372" si="1750">SUM(BV340+N340)</f>
        <v>35</v>
      </c>
      <c r="BY340" s="4"/>
      <c r="BZ340" s="4"/>
      <c r="CA340" s="236">
        <f t="shared" ref="CA340:CA372" si="1751">SUM(BY340+O340)</f>
        <v>0</v>
      </c>
      <c r="CB340" s="236">
        <f t="shared" ref="CB340:CB372" si="1752">SUM(BZ340+P340)</f>
        <v>0</v>
      </c>
      <c r="CC340" s="4"/>
      <c r="CD340" s="4"/>
      <c r="CE340" s="236">
        <f t="shared" si="1715"/>
        <v>0.25</v>
      </c>
      <c r="CF340" s="236">
        <f t="shared" ref="CF340:CF372" si="1753">SUM(CE340*D340)</f>
        <v>35</v>
      </c>
      <c r="CG340" s="4"/>
      <c r="CH340" s="4">
        <f t="shared" ref="CH340:CH372" si="1754">SUM(CG340*D340)</f>
        <v>0</v>
      </c>
      <c r="CI340" s="236">
        <f t="shared" ref="CI340:CI372" si="1755">SUM(CG340+S340)</f>
        <v>0</v>
      </c>
      <c r="CJ340" s="236">
        <f t="shared" ref="CJ340:CJ372" si="1756">SUM(CI340*D340)</f>
        <v>0</v>
      </c>
      <c r="CK340" s="4"/>
      <c r="CL340" s="4"/>
      <c r="CM340" s="236">
        <f t="shared" ref="CM340:CM372" si="1757">SUM(CK340+U340)</f>
        <v>0</v>
      </c>
      <c r="CN340" s="236">
        <f t="shared" ref="CN340:CN372" si="1758">SUM(CM340*D340)</f>
        <v>0</v>
      </c>
      <c r="CO340" s="4"/>
      <c r="CP340" s="4">
        <f t="shared" ref="CP340:CP372" si="1759">SUM(CO340*D340)</f>
        <v>0</v>
      </c>
      <c r="CQ340" s="236">
        <f t="shared" ref="CQ340:CQ372" si="1760">SUM(CO340+W340)</f>
        <v>0</v>
      </c>
      <c r="CR340" s="236">
        <f t="shared" ref="CR340:CR372" si="1761">SUM(CQ340*D340)</f>
        <v>0</v>
      </c>
      <c r="CS340" s="4"/>
      <c r="CT340" s="4"/>
      <c r="CU340" s="236">
        <f t="shared" ref="CU340:CU372" si="1762">SUM(CS340+Y340)</f>
        <v>0</v>
      </c>
      <c r="CV340" s="236">
        <f t="shared" ref="CV340:CV372" si="1763">SUM(CU340*D340)</f>
        <v>0</v>
      </c>
      <c r="CW340" s="4"/>
      <c r="CX340" s="4"/>
      <c r="CY340" s="4"/>
      <c r="CZ340" s="4"/>
      <c r="DA340" s="4">
        <f t="shared" si="1716"/>
        <v>0</v>
      </c>
      <c r="DB340" s="4">
        <f t="shared" si="1717"/>
        <v>0</v>
      </c>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row>
    <row r="341" spans="1:196" s="5" customFormat="1">
      <c r="A341" s="60"/>
      <c r="B341" s="60"/>
      <c r="C341" s="60" t="s">
        <v>2</v>
      </c>
      <c r="D341" s="60">
        <v>140</v>
      </c>
      <c r="E341" s="6"/>
      <c r="F341" s="67">
        <f t="shared" si="1718"/>
        <v>0</v>
      </c>
      <c r="G341" s="6"/>
      <c r="H341" s="67">
        <f t="shared" si="1719"/>
        <v>0</v>
      </c>
      <c r="I341" s="6"/>
      <c r="J341" s="67">
        <f t="shared" si="1720"/>
        <v>0</v>
      </c>
      <c r="K341" s="6"/>
      <c r="L341" s="67">
        <f t="shared" si="1721"/>
        <v>0</v>
      </c>
      <c r="M341" s="6"/>
      <c r="N341" s="67">
        <f t="shared" si="1722"/>
        <v>0</v>
      </c>
      <c r="O341" s="6"/>
      <c r="P341" s="67">
        <f t="shared" si="1723"/>
        <v>0</v>
      </c>
      <c r="Q341" s="6"/>
      <c r="R341" s="67">
        <f t="shared" si="1724"/>
        <v>0</v>
      </c>
      <c r="S341" s="6"/>
      <c r="T341" s="67">
        <f t="shared" si="1725"/>
        <v>0</v>
      </c>
      <c r="U341" s="6"/>
      <c r="V341" s="67">
        <f t="shared" si="1726"/>
        <v>0</v>
      </c>
      <c r="W341" s="6"/>
      <c r="X341" s="67">
        <f t="shared" si="1727"/>
        <v>0</v>
      </c>
      <c r="Y341" s="6"/>
      <c r="Z341" s="67">
        <f t="shared" si="1728"/>
        <v>0</v>
      </c>
      <c r="AA341" s="6"/>
      <c r="AB341" s="67">
        <f t="shared" si="1729"/>
        <v>0</v>
      </c>
      <c r="AC341" s="62"/>
      <c r="AD341" s="67">
        <f t="shared" si="1730"/>
        <v>0</v>
      </c>
      <c r="AE341" s="62"/>
      <c r="AF341" s="67">
        <f t="shared" si="1731"/>
        <v>0</v>
      </c>
      <c r="AG341" s="62"/>
      <c r="AH341" s="67">
        <f t="shared" si="1732"/>
        <v>0</v>
      </c>
      <c r="AI341" s="62"/>
      <c r="AJ341" s="67">
        <f t="shared" si="1733"/>
        <v>0</v>
      </c>
      <c r="AK341" s="62"/>
      <c r="AL341" s="67">
        <f t="shared" si="1734"/>
        <v>0</v>
      </c>
      <c r="AM341" s="62"/>
      <c r="AN341" s="67">
        <f t="shared" si="1735"/>
        <v>0</v>
      </c>
      <c r="AO341" s="62"/>
      <c r="AP341" s="67">
        <f t="shared" si="1736"/>
        <v>0</v>
      </c>
      <c r="AQ341" s="62"/>
      <c r="AR341" s="67">
        <f t="shared" si="1737"/>
        <v>0</v>
      </c>
      <c r="AS341" s="62"/>
      <c r="AT341" s="67">
        <f t="shared" si="1738"/>
        <v>0</v>
      </c>
      <c r="AU341" s="62"/>
      <c r="AV341" s="67">
        <f t="shared" si="1739"/>
        <v>0</v>
      </c>
      <c r="AW341" s="62"/>
      <c r="AX341" s="67">
        <f t="shared" si="1740"/>
        <v>0</v>
      </c>
      <c r="AY341" s="62"/>
      <c r="AZ341" s="67">
        <f t="shared" si="1741"/>
        <v>0</v>
      </c>
      <c r="BA341" s="57"/>
      <c r="BB341" s="64">
        <f t="shared" si="1742"/>
        <v>0</v>
      </c>
      <c r="BC341" s="64">
        <f t="shared" si="1711"/>
        <v>0</v>
      </c>
      <c r="BD341" s="4"/>
      <c r="BE341" s="4"/>
      <c r="BF341" s="4"/>
      <c r="BG341" s="236">
        <f t="shared" si="1743"/>
        <v>0</v>
      </c>
      <c r="BH341" s="236">
        <f t="shared" si="1744"/>
        <v>0</v>
      </c>
      <c r="BI341" s="4"/>
      <c r="BJ341" s="4"/>
      <c r="BK341" s="236">
        <f t="shared" si="1745"/>
        <v>0</v>
      </c>
      <c r="BL341" s="236">
        <f t="shared" si="1746"/>
        <v>0</v>
      </c>
      <c r="BM341" s="4"/>
      <c r="BN341" s="4"/>
      <c r="BO341" s="236">
        <f t="shared" si="1712"/>
        <v>0</v>
      </c>
      <c r="BP341" s="236">
        <f t="shared" si="1713"/>
        <v>0</v>
      </c>
      <c r="BQ341" s="4"/>
      <c r="BR341" s="4"/>
      <c r="BS341" s="236">
        <f t="shared" si="1747"/>
        <v>0</v>
      </c>
      <c r="BT341" s="236">
        <f t="shared" si="1748"/>
        <v>0</v>
      </c>
      <c r="BU341" s="4"/>
      <c r="BV341" s="4"/>
      <c r="BW341" s="236">
        <f t="shared" si="1749"/>
        <v>0</v>
      </c>
      <c r="BX341" s="236">
        <f t="shared" si="1750"/>
        <v>0</v>
      </c>
      <c r="BY341" s="4"/>
      <c r="BZ341" s="4"/>
      <c r="CA341" s="236">
        <f t="shared" si="1751"/>
        <v>0</v>
      </c>
      <c r="CB341" s="236">
        <f t="shared" si="1752"/>
        <v>0</v>
      </c>
      <c r="CC341" s="4"/>
      <c r="CD341" s="4"/>
      <c r="CE341" s="236">
        <f t="shared" si="1715"/>
        <v>0</v>
      </c>
      <c r="CF341" s="236">
        <f t="shared" si="1753"/>
        <v>0</v>
      </c>
      <c r="CG341" s="4"/>
      <c r="CH341" s="4">
        <f t="shared" si="1754"/>
        <v>0</v>
      </c>
      <c r="CI341" s="236">
        <f t="shared" si="1755"/>
        <v>0</v>
      </c>
      <c r="CJ341" s="236">
        <f t="shared" si="1756"/>
        <v>0</v>
      </c>
      <c r="CK341" s="4"/>
      <c r="CL341" s="4"/>
      <c r="CM341" s="236">
        <f t="shared" si="1757"/>
        <v>0</v>
      </c>
      <c r="CN341" s="236">
        <f t="shared" si="1758"/>
        <v>0</v>
      </c>
      <c r="CO341" s="4"/>
      <c r="CP341" s="4">
        <f t="shared" si="1759"/>
        <v>0</v>
      </c>
      <c r="CQ341" s="236">
        <f t="shared" si="1760"/>
        <v>0</v>
      </c>
      <c r="CR341" s="236">
        <f t="shared" si="1761"/>
        <v>0</v>
      </c>
      <c r="CS341" s="4"/>
      <c r="CT341" s="4"/>
      <c r="CU341" s="236">
        <f t="shared" si="1762"/>
        <v>0</v>
      </c>
      <c r="CV341" s="236">
        <f t="shared" si="1763"/>
        <v>0</v>
      </c>
      <c r="CW341" s="4"/>
      <c r="CX341" s="4"/>
      <c r="CY341" s="4"/>
      <c r="CZ341" s="4"/>
      <c r="DA341" s="4">
        <f t="shared" si="1716"/>
        <v>0</v>
      </c>
      <c r="DB341" s="4">
        <f t="shared" si="1717"/>
        <v>0</v>
      </c>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row>
    <row r="342" spans="1:196" s="5" customFormat="1">
      <c r="A342" s="60"/>
      <c r="B342" s="60"/>
      <c r="C342" s="60" t="s">
        <v>2</v>
      </c>
      <c r="D342" s="60">
        <v>140</v>
      </c>
      <c r="E342" s="6"/>
      <c r="F342" s="67">
        <f t="shared" si="1718"/>
        <v>0</v>
      </c>
      <c r="G342" s="6"/>
      <c r="H342" s="67">
        <f t="shared" si="1719"/>
        <v>0</v>
      </c>
      <c r="I342" s="6"/>
      <c r="J342" s="67">
        <f t="shared" si="1720"/>
        <v>0</v>
      </c>
      <c r="K342" s="6"/>
      <c r="L342" s="67">
        <f t="shared" si="1721"/>
        <v>0</v>
      </c>
      <c r="M342" s="6"/>
      <c r="N342" s="67">
        <f t="shared" si="1722"/>
        <v>0</v>
      </c>
      <c r="O342" s="6"/>
      <c r="P342" s="67">
        <f t="shared" si="1723"/>
        <v>0</v>
      </c>
      <c r="Q342" s="6"/>
      <c r="R342" s="67">
        <f t="shared" si="1724"/>
        <v>0</v>
      </c>
      <c r="S342" s="6"/>
      <c r="T342" s="67">
        <f t="shared" si="1725"/>
        <v>0</v>
      </c>
      <c r="U342" s="6"/>
      <c r="V342" s="67">
        <f t="shared" si="1726"/>
        <v>0</v>
      </c>
      <c r="W342" s="6"/>
      <c r="X342" s="67">
        <f t="shared" si="1727"/>
        <v>0</v>
      </c>
      <c r="Y342" s="6"/>
      <c r="Z342" s="67">
        <f t="shared" si="1728"/>
        <v>0</v>
      </c>
      <c r="AA342" s="6"/>
      <c r="AB342" s="67">
        <f t="shared" si="1729"/>
        <v>0</v>
      </c>
      <c r="AC342" s="62"/>
      <c r="AD342" s="67">
        <f t="shared" si="1730"/>
        <v>0</v>
      </c>
      <c r="AE342" s="62"/>
      <c r="AF342" s="67">
        <f t="shared" si="1731"/>
        <v>0</v>
      </c>
      <c r="AG342" s="62"/>
      <c r="AH342" s="67">
        <f t="shared" si="1732"/>
        <v>0</v>
      </c>
      <c r="AI342" s="62"/>
      <c r="AJ342" s="67">
        <f t="shared" si="1733"/>
        <v>0</v>
      </c>
      <c r="AK342" s="62"/>
      <c r="AL342" s="67">
        <f t="shared" si="1734"/>
        <v>0</v>
      </c>
      <c r="AM342" s="62"/>
      <c r="AN342" s="67">
        <f t="shared" si="1735"/>
        <v>0</v>
      </c>
      <c r="AO342" s="62"/>
      <c r="AP342" s="67">
        <f t="shared" si="1736"/>
        <v>0</v>
      </c>
      <c r="AQ342" s="62"/>
      <c r="AR342" s="67">
        <f t="shared" si="1737"/>
        <v>0</v>
      </c>
      <c r="AS342" s="62"/>
      <c r="AT342" s="67">
        <f t="shared" si="1738"/>
        <v>0</v>
      </c>
      <c r="AU342" s="62"/>
      <c r="AV342" s="67">
        <f t="shared" si="1739"/>
        <v>0</v>
      </c>
      <c r="AW342" s="62"/>
      <c r="AX342" s="67">
        <f t="shared" si="1740"/>
        <v>0</v>
      </c>
      <c r="AY342" s="62"/>
      <c r="AZ342" s="67">
        <f t="shared" si="1741"/>
        <v>0</v>
      </c>
      <c r="BA342" s="57"/>
      <c r="BB342" s="64">
        <f t="shared" si="1742"/>
        <v>0</v>
      </c>
      <c r="BC342" s="64">
        <f t="shared" si="1711"/>
        <v>0</v>
      </c>
      <c r="BD342" s="4"/>
      <c r="BE342" s="4"/>
      <c r="BF342" s="4"/>
      <c r="BG342" s="236">
        <f t="shared" si="1743"/>
        <v>0</v>
      </c>
      <c r="BH342" s="236">
        <f t="shared" si="1744"/>
        <v>0</v>
      </c>
      <c r="BI342" s="4"/>
      <c r="BJ342" s="4"/>
      <c r="BK342" s="236">
        <f t="shared" si="1745"/>
        <v>0</v>
      </c>
      <c r="BL342" s="236">
        <f t="shared" si="1746"/>
        <v>0</v>
      </c>
      <c r="BM342" s="4"/>
      <c r="BN342" s="4"/>
      <c r="BO342" s="236">
        <f t="shared" si="1712"/>
        <v>0</v>
      </c>
      <c r="BP342" s="236">
        <f t="shared" si="1713"/>
        <v>0</v>
      </c>
      <c r="BQ342" s="4"/>
      <c r="BR342" s="4"/>
      <c r="BS342" s="236">
        <f t="shared" si="1747"/>
        <v>0</v>
      </c>
      <c r="BT342" s="236">
        <f t="shared" si="1748"/>
        <v>0</v>
      </c>
      <c r="BU342" s="4"/>
      <c r="BV342" s="4"/>
      <c r="BW342" s="236">
        <f t="shared" si="1749"/>
        <v>0</v>
      </c>
      <c r="BX342" s="236">
        <f t="shared" si="1750"/>
        <v>0</v>
      </c>
      <c r="BY342" s="4"/>
      <c r="BZ342" s="4"/>
      <c r="CA342" s="236">
        <f t="shared" si="1751"/>
        <v>0</v>
      </c>
      <c r="CB342" s="236">
        <f t="shared" si="1752"/>
        <v>0</v>
      </c>
      <c r="CC342" s="4"/>
      <c r="CD342" s="4"/>
      <c r="CE342" s="236">
        <f t="shared" si="1715"/>
        <v>0</v>
      </c>
      <c r="CF342" s="236">
        <f t="shared" si="1753"/>
        <v>0</v>
      </c>
      <c r="CG342" s="4"/>
      <c r="CH342" s="4">
        <f t="shared" si="1754"/>
        <v>0</v>
      </c>
      <c r="CI342" s="236">
        <f t="shared" si="1755"/>
        <v>0</v>
      </c>
      <c r="CJ342" s="236">
        <f t="shared" si="1756"/>
        <v>0</v>
      </c>
      <c r="CK342" s="4"/>
      <c r="CL342" s="4"/>
      <c r="CM342" s="236">
        <f t="shared" si="1757"/>
        <v>0</v>
      </c>
      <c r="CN342" s="236">
        <f t="shared" si="1758"/>
        <v>0</v>
      </c>
      <c r="CO342" s="4"/>
      <c r="CP342" s="4">
        <f t="shared" si="1759"/>
        <v>0</v>
      </c>
      <c r="CQ342" s="236">
        <f t="shared" si="1760"/>
        <v>0</v>
      </c>
      <c r="CR342" s="236">
        <f t="shared" si="1761"/>
        <v>0</v>
      </c>
      <c r="CS342" s="4"/>
      <c r="CT342" s="4"/>
      <c r="CU342" s="236">
        <f t="shared" si="1762"/>
        <v>0</v>
      </c>
      <c r="CV342" s="236">
        <f t="shared" si="1763"/>
        <v>0</v>
      </c>
      <c r="CW342" s="4"/>
      <c r="CX342" s="4"/>
      <c r="CY342" s="4"/>
      <c r="CZ342" s="4"/>
      <c r="DA342" s="4">
        <f t="shared" si="1716"/>
        <v>0</v>
      </c>
      <c r="DB342" s="4">
        <f t="shared" si="1717"/>
        <v>0</v>
      </c>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row>
    <row r="343" spans="1:196" s="5" customFormat="1">
      <c r="A343" s="60"/>
      <c r="B343" s="60"/>
      <c r="C343" s="60" t="s">
        <v>2</v>
      </c>
      <c r="D343" s="60">
        <v>140</v>
      </c>
      <c r="E343" s="6"/>
      <c r="F343" s="67">
        <f t="shared" si="1718"/>
        <v>0</v>
      </c>
      <c r="G343" s="6"/>
      <c r="H343" s="67">
        <f t="shared" si="1719"/>
        <v>0</v>
      </c>
      <c r="I343" s="6"/>
      <c r="J343" s="67">
        <f t="shared" si="1720"/>
        <v>0</v>
      </c>
      <c r="K343" s="6"/>
      <c r="L343" s="67">
        <f t="shared" si="1721"/>
        <v>0</v>
      </c>
      <c r="M343" s="6"/>
      <c r="N343" s="67">
        <f t="shared" si="1722"/>
        <v>0</v>
      </c>
      <c r="O343" s="6"/>
      <c r="P343" s="67">
        <f t="shared" si="1723"/>
        <v>0</v>
      </c>
      <c r="Q343" s="6"/>
      <c r="R343" s="67">
        <f t="shared" si="1724"/>
        <v>0</v>
      </c>
      <c r="S343" s="6"/>
      <c r="T343" s="67">
        <f t="shared" si="1725"/>
        <v>0</v>
      </c>
      <c r="U343" s="6"/>
      <c r="V343" s="67">
        <f t="shared" si="1726"/>
        <v>0</v>
      </c>
      <c r="W343" s="6"/>
      <c r="X343" s="67">
        <f t="shared" si="1727"/>
        <v>0</v>
      </c>
      <c r="Y343" s="6"/>
      <c r="Z343" s="67">
        <f t="shared" si="1728"/>
        <v>0</v>
      </c>
      <c r="AA343" s="6"/>
      <c r="AB343" s="67">
        <f t="shared" si="1729"/>
        <v>0</v>
      </c>
      <c r="AC343" s="62"/>
      <c r="AD343" s="67">
        <f t="shared" si="1730"/>
        <v>0</v>
      </c>
      <c r="AE343" s="62"/>
      <c r="AF343" s="67">
        <f t="shared" si="1731"/>
        <v>0</v>
      </c>
      <c r="AG343" s="62"/>
      <c r="AH343" s="67">
        <f t="shared" si="1732"/>
        <v>0</v>
      </c>
      <c r="AI343" s="62"/>
      <c r="AJ343" s="67">
        <f t="shared" si="1733"/>
        <v>0</v>
      </c>
      <c r="AK343" s="62"/>
      <c r="AL343" s="67">
        <f t="shared" si="1734"/>
        <v>0</v>
      </c>
      <c r="AM343" s="62"/>
      <c r="AN343" s="67">
        <f t="shared" si="1735"/>
        <v>0</v>
      </c>
      <c r="AO343" s="62"/>
      <c r="AP343" s="67">
        <f t="shared" si="1736"/>
        <v>0</v>
      </c>
      <c r="AQ343" s="62"/>
      <c r="AR343" s="67">
        <f t="shared" si="1737"/>
        <v>0</v>
      </c>
      <c r="AS343" s="62"/>
      <c r="AT343" s="67">
        <f t="shared" si="1738"/>
        <v>0</v>
      </c>
      <c r="AU343" s="62"/>
      <c r="AV343" s="67">
        <f t="shared" si="1739"/>
        <v>0</v>
      </c>
      <c r="AW343" s="62"/>
      <c r="AX343" s="67">
        <f t="shared" si="1740"/>
        <v>0</v>
      </c>
      <c r="AY343" s="62"/>
      <c r="AZ343" s="67">
        <f t="shared" si="1741"/>
        <v>0</v>
      </c>
      <c r="BA343" s="57"/>
      <c r="BB343" s="64">
        <f t="shared" si="1742"/>
        <v>0</v>
      </c>
      <c r="BC343" s="64">
        <f t="shared" si="1711"/>
        <v>0</v>
      </c>
      <c r="BD343" s="4"/>
      <c r="BE343" s="4"/>
      <c r="BF343" s="4"/>
      <c r="BG343" s="236">
        <f t="shared" si="1743"/>
        <v>0</v>
      </c>
      <c r="BH343" s="236">
        <f t="shared" si="1744"/>
        <v>0</v>
      </c>
      <c r="BI343" s="4"/>
      <c r="BJ343" s="4"/>
      <c r="BK343" s="236">
        <f t="shared" si="1745"/>
        <v>0</v>
      </c>
      <c r="BL343" s="236">
        <f t="shared" si="1746"/>
        <v>0</v>
      </c>
      <c r="BM343" s="4"/>
      <c r="BN343" s="4"/>
      <c r="BO343" s="236">
        <f t="shared" si="1712"/>
        <v>0</v>
      </c>
      <c r="BP343" s="236">
        <f t="shared" si="1713"/>
        <v>0</v>
      </c>
      <c r="BQ343" s="4"/>
      <c r="BR343" s="4"/>
      <c r="BS343" s="236">
        <f t="shared" si="1747"/>
        <v>0</v>
      </c>
      <c r="BT343" s="236">
        <f t="shared" si="1748"/>
        <v>0</v>
      </c>
      <c r="BU343" s="4"/>
      <c r="BV343" s="4"/>
      <c r="BW343" s="236">
        <f t="shared" si="1749"/>
        <v>0</v>
      </c>
      <c r="BX343" s="236">
        <f t="shared" si="1750"/>
        <v>0</v>
      </c>
      <c r="BY343" s="4"/>
      <c r="BZ343" s="4"/>
      <c r="CA343" s="236">
        <f t="shared" si="1751"/>
        <v>0</v>
      </c>
      <c r="CB343" s="236">
        <f t="shared" si="1752"/>
        <v>0</v>
      </c>
      <c r="CC343" s="4"/>
      <c r="CD343" s="4"/>
      <c r="CE343" s="236">
        <f t="shared" si="1715"/>
        <v>0</v>
      </c>
      <c r="CF343" s="236">
        <f t="shared" si="1753"/>
        <v>0</v>
      </c>
      <c r="CG343" s="4"/>
      <c r="CH343" s="4">
        <f t="shared" si="1754"/>
        <v>0</v>
      </c>
      <c r="CI343" s="236">
        <f t="shared" si="1755"/>
        <v>0</v>
      </c>
      <c r="CJ343" s="236">
        <f t="shared" si="1756"/>
        <v>0</v>
      </c>
      <c r="CK343" s="4"/>
      <c r="CL343" s="4"/>
      <c r="CM343" s="236">
        <f t="shared" si="1757"/>
        <v>0</v>
      </c>
      <c r="CN343" s="236">
        <f t="shared" si="1758"/>
        <v>0</v>
      </c>
      <c r="CO343" s="4"/>
      <c r="CP343" s="4">
        <f t="shared" si="1759"/>
        <v>0</v>
      </c>
      <c r="CQ343" s="236">
        <f t="shared" si="1760"/>
        <v>0</v>
      </c>
      <c r="CR343" s="236">
        <f t="shared" si="1761"/>
        <v>0</v>
      </c>
      <c r="CS343" s="4"/>
      <c r="CT343" s="4"/>
      <c r="CU343" s="236">
        <f t="shared" si="1762"/>
        <v>0</v>
      </c>
      <c r="CV343" s="236">
        <f t="shared" si="1763"/>
        <v>0</v>
      </c>
      <c r="CW343" s="4"/>
      <c r="CX343" s="4"/>
      <c r="CY343" s="4"/>
      <c r="CZ343" s="4"/>
      <c r="DA343" s="4">
        <f t="shared" si="1716"/>
        <v>0</v>
      </c>
      <c r="DB343" s="4">
        <f t="shared" si="1717"/>
        <v>0</v>
      </c>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row>
    <row r="344" spans="1:196" s="5" customFormat="1">
      <c r="A344" s="60" t="s">
        <v>123</v>
      </c>
      <c r="B344" s="60" t="s">
        <v>124</v>
      </c>
      <c r="C344" s="60" t="s">
        <v>7</v>
      </c>
      <c r="D344" s="60">
        <v>118</v>
      </c>
      <c r="E344" s="6">
        <v>12.75</v>
      </c>
      <c r="F344" s="67">
        <f t="shared" si="1718"/>
        <v>1504.5</v>
      </c>
      <c r="G344" s="6">
        <v>13.75</v>
      </c>
      <c r="H344" s="67">
        <f t="shared" si="1719"/>
        <v>1622.5</v>
      </c>
      <c r="I344" s="6">
        <v>8.25</v>
      </c>
      <c r="J344" s="67">
        <f t="shared" si="1720"/>
        <v>973.5</v>
      </c>
      <c r="K344" s="6">
        <v>7</v>
      </c>
      <c r="L344" s="67">
        <f t="shared" si="1721"/>
        <v>826</v>
      </c>
      <c r="M344" s="6">
        <v>14</v>
      </c>
      <c r="N344" s="67">
        <f t="shared" si="1722"/>
        <v>1652</v>
      </c>
      <c r="O344" s="6">
        <v>14.5</v>
      </c>
      <c r="P344" s="67">
        <f t="shared" si="1723"/>
        <v>1711</v>
      </c>
      <c r="Q344" s="6">
        <v>13.5</v>
      </c>
      <c r="R344" s="67">
        <f t="shared" si="1724"/>
        <v>1593</v>
      </c>
      <c r="S344" s="6">
        <v>47.75</v>
      </c>
      <c r="T344" s="67">
        <f t="shared" si="1725"/>
        <v>5634.5</v>
      </c>
      <c r="U344" s="6">
        <v>56.25</v>
      </c>
      <c r="V344" s="67">
        <f t="shared" si="1726"/>
        <v>6637.5</v>
      </c>
      <c r="W344" s="246">
        <v>106.25</v>
      </c>
      <c r="X344" s="67">
        <f t="shared" si="1727"/>
        <v>12537.5</v>
      </c>
      <c r="Y344" s="6">
        <v>67</v>
      </c>
      <c r="Z344" s="67">
        <f t="shared" si="1728"/>
        <v>7906</v>
      </c>
      <c r="AA344" s="6"/>
      <c r="AB344" s="67">
        <f t="shared" si="1729"/>
        <v>0</v>
      </c>
      <c r="AC344" s="62"/>
      <c r="AD344" s="67">
        <f t="shared" si="1730"/>
        <v>0</v>
      </c>
      <c r="AE344" s="62"/>
      <c r="AF344" s="67">
        <f t="shared" si="1731"/>
        <v>0</v>
      </c>
      <c r="AG344" s="62"/>
      <c r="AH344" s="67">
        <f t="shared" si="1732"/>
        <v>0</v>
      </c>
      <c r="AI344" s="62"/>
      <c r="AJ344" s="67">
        <f t="shared" si="1733"/>
        <v>0</v>
      </c>
      <c r="AK344" s="62"/>
      <c r="AL344" s="67">
        <f t="shared" si="1734"/>
        <v>0</v>
      </c>
      <c r="AM344" s="62"/>
      <c r="AN344" s="67">
        <f t="shared" si="1735"/>
        <v>0</v>
      </c>
      <c r="AO344" s="62"/>
      <c r="AP344" s="67">
        <f t="shared" si="1736"/>
        <v>0</v>
      </c>
      <c r="AQ344" s="62"/>
      <c r="AR344" s="67">
        <f t="shared" si="1737"/>
        <v>0</v>
      </c>
      <c r="AS344" s="62"/>
      <c r="AT344" s="67">
        <f t="shared" si="1738"/>
        <v>0</v>
      </c>
      <c r="AU344" s="62"/>
      <c r="AV344" s="67">
        <f t="shared" si="1739"/>
        <v>0</v>
      </c>
      <c r="AW344" s="62"/>
      <c r="AX344" s="67">
        <f t="shared" si="1740"/>
        <v>0</v>
      </c>
      <c r="AY344" s="62"/>
      <c r="AZ344" s="67">
        <f t="shared" si="1741"/>
        <v>0</v>
      </c>
      <c r="BA344" s="57"/>
      <c r="BB344" s="64">
        <f t="shared" si="1742"/>
        <v>361</v>
      </c>
      <c r="BC344" s="64">
        <f t="shared" si="1711"/>
        <v>42598</v>
      </c>
      <c r="BD344" s="4"/>
      <c r="BE344" s="4"/>
      <c r="BF344" s="4"/>
      <c r="BG344" s="236">
        <f t="shared" si="1743"/>
        <v>12.75</v>
      </c>
      <c r="BH344" s="236">
        <f t="shared" si="1744"/>
        <v>1504.5</v>
      </c>
      <c r="BI344" s="4"/>
      <c r="BJ344" s="4"/>
      <c r="BK344" s="236">
        <f t="shared" si="1745"/>
        <v>13.75</v>
      </c>
      <c r="BL344" s="236">
        <f t="shared" si="1746"/>
        <v>1622.5</v>
      </c>
      <c r="BM344" s="4"/>
      <c r="BN344" s="4"/>
      <c r="BO344" s="236">
        <f t="shared" si="1712"/>
        <v>8.25</v>
      </c>
      <c r="BP344" s="236">
        <f t="shared" si="1713"/>
        <v>973.5</v>
      </c>
      <c r="BQ344" s="4"/>
      <c r="BR344" s="4"/>
      <c r="BS344" s="245">
        <f t="shared" si="1747"/>
        <v>7</v>
      </c>
      <c r="BT344" s="236">
        <f t="shared" si="1748"/>
        <v>826</v>
      </c>
      <c r="BU344" s="4"/>
      <c r="BV344" s="4"/>
      <c r="BW344" s="236">
        <f t="shared" si="1749"/>
        <v>14</v>
      </c>
      <c r="BX344" s="236">
        <f t="shared" si="1750"/>
        <v>1652</v>
      </c>
      <c r="BY344" s="4"/>
      <c r="BZ344" s="4"/>
      <c r="CA344" s="236">
        <f t="shared" si="1751"/>
        <v>14.5</v>
      </c>
      <c r="CB344" s="236">
        <f t="shared" si="1752"/>
        <v>1711</v>
      </c>
      <c r="CC344" s="4"/>
      <c r="CD344" s="4"/>
      <c r="CE344" s="236">
        <f t="shared" si="1715"/>
        <v>13.5</v>
      </c>
      <c r="CF344" s="236">
        <f t="shared" si="1753"/>
        <v>1593</v>
      </c>
      <c r="CG344" s="4"/>
      <c r="CH344" s="4">
        <f t="shared" si="1754"/>
        <v>0</v>
      </c>
      <c r="CI344" s="236">
        <f t="shared" si="1755"/>
        <v>47.75</v>
      </c>
      <c r="CJ344" s="236">
        <f t="shared" si="1756"/>
        <v>5634.5</v>
      </c>
      <c r="CK344" s="4"/>
      <c r="CL344" s="4"/>
      <c r="CM344" s="236">
        <f t="shared" si="1757"/>
        <v>56.25</v>
      </c>
      <c r="CN344" s="236">
        <f t="shared" si="1758"/>
        <v>6637.5</v>
      </c>
      <c r="CO344" s="4"/>
      <c r="CP344" s="4">
        <f t="shared" si="1759"/>
        <v>0</v>
      </c>
      <c r="CQ344" s="236">
        <f t="shared" si="1760"/>
        <v>106.25</v>
      </c>
      <c r="CR344" s="236">
        <f t="shared" si="1761"/>
        <v>12537.5</v>
      </c>
      <c r="CS344" s="4"/>
      <c r="CT344" s="4"/>
      <c r="CU344" s="236">
        <f t="shared" si="1762"/>
        <v>67</v>
      </c>
      <c r="CV344" s="236">
        <f t="shared" si="1763"/>
        <v>7906</v>
      </c>
      <c r="CW344" s="4"/>
      <c r="CX344" s="4"/>
      <c r="CY344" s="4"/>
      <c r="CZ344" s="4"/>
      <c r="DA344" s="4">
        <f t="shared" si="1716"/>
        <v>0</v>
      </c>
      <c r="DB344" s="4">
        <f t="shared" si="1717"/>
        <v>0</v>
      </c>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row>
    <row r="345" spans="1:196" s="5" customFormat="1">
      <c r="A345" s="60" t="s">
        <v>255</v>
      </c>
      <c r="B345" s="60" t="s">
        <v>256</v>
      </c>
      <c r="C345" s="60" t="s">
        <v>7</v>
      </c>
      <c r="D345" s="60">
        <v>118</v>
      </c>
      <c r="E345" s="6"/>
      <c r="F345" s="67">
        <f t="shared" si="1718"/>
        <v>0</v>
      </c>
      <c r="G345" s="6"/>
      <c r="H345" s="67">
        <f t="shared" si="1719"/>
        <v>0</v>
      </c>
      <c r="I345" s="6"/>
      <c r="J345" s="67">
        <f t="shared" si="1720"/>
        <v>0</v>
      </c>
      <c r="K345" s="6"/>
      <c r="L345" s="67">
        <f t="shared" si="1721"/>
        <v>0</v>
      </c>
      <c r="M345" s="6"/>
      <c r="N345" s="67">
        <f t="shared" si="1722"/>
        <v>0</v>
      </c>
      <c r="O345" s="6"/>
      <c r="P345" s="67">
        <f t="shared" si="1723"/>
        <v>0</v>
      </c>
      <c r="Q345" s="6"/>
      <c r="R345" s="67">
        <f t="shared" si="1724"/>
        <v>0</v>
      </c>
      <c r="S345" s="6"/>
      <c r="T345" s="67">
        <f t="shared" si="1725"/>
        <v>0</v>
      </c>
      <c r="U345" s="6"/>
      <c r="V345" s="67">
        <f t="shared" si="1726"/>
        <v>0</v>
      </c>
      <c r="W345" s="246">
        <v>0.25</v>
      </c>
      <c r="X345" s="67">
        <f t="shared" si="1727"/>
        <v>29.5</v>
      </c>
      <c r="Y345" s="6"/>
      <c r="Z345" s="67">
        <f t="shared" si="1728"/>
        <v>0</v>
      </c>
      <c r="AA345" s="6"/>
      <c r="AB345" s="67">
        <f t="shared" si="1729"/>
        <v>0</v>
      </c>
      <c r="AC345" s="62"/>
      <c r="AD345" s="67">
        <f t="shared" si="1730"/>
        <v>0</v>
      </c>
      <c r="AE345" s="62"/>
      <c r="AF345" s="67">
        <f t="shared" si="1731"/>
        <v>0</v>
      </c>
      <c r="AG345" s="62"/>
      <c r="AH345" s="67">
        <f t="shared" si="1732"/>
        <v>0</v>
      </c>
      <c r="AI345" s="62"/>
      <c r="AJ345" s="67">
        <f t="shared" si="1733"/>
        <v>0</v>
      </c>
      <c r="AK345" s="62"/>
      <c r="AL345" s="67">
        <f t="shared" si="1734"/>
        <v>0</v>
      </c>
      <c r="AM345" s="62"/>
      <c r="AN345" s="67">
        <f t="shared" si="1735"/>
        <v>0</v>
      </c>
      <c r="AO345" s="62"/>
      <c r="AP345" s="67">
        <f t="shared" si="1736"/>
        <v>0</v>
      </c>
      <c r="AQ345" s="62"/>
      <c r="AR345" s="67">
        <f t="shared" si="1737"/>
        <v>0</v>
      </c>
      <c r="AS345" s="62"/>
      <c r="AT345" s="67">
        <f t="shared" si="1738"/>
        <v>0</v>
      </c>
      <c r="AU345" s="62"/>
      <c r="AV345" s="67">
        <f t="shared" si="1739"/>
        <v>0</v>
      </c>
      <c r="AW345" s="62"/>
      <c r="AX345" s="67">
        <f t="shared" si="1740"/>
        <v>0</v>
      </c>
      <c r="AY345" s="62"/>
      <c r="AZ345" s="67">
        <f t="shared" si="1741"/>
        <v>0</v>
      </c>
      <c r="BA345" s="57"/>
      <c r="BB345" s="64">
        <f t="shared" si="1742"/>
        <v>0.25</v>
      </c>
      <c r="BC345" s="64">
        <f t="shared" si="1711"/>
        <v>29.5</v>
      </c>
      <c r="BD345" s="4"/>
      <c r="BE345" s="4"/>
      <c r="BF345" s="4"/>
      <c r="BG345" s="236">
        <f t="shared" si="1743"/>
        <v>0</v>
      </c>
      <c r="BH345" s="236">
        <f t="shared" si="1744"/>
        <v>0</v>
      </c>
      <c r="BI345" s="4"/>
      <c r="BJ345" s="4"/>
      <c r="BK345" s="236">
        <f t="shared" si="1745"/>
        <v>0</v>
      </c>
      <c r="BL345" s="236">
        <f t="shared" si="1746"/>
        <v>0</v>
      </c>
      <c r="BM345" s="4"/>
      <c r="BN345" s="4"/>
      <c r="BO345" s="236">
        <f t="shared" si="1712"/>
        <v>0</v>
      </c>
      <c r="BP345" s="236">
        <f t="shared" si="1713"/>
        <v>0</v>
      </c>
      <c r="BQ345" s="4"/>
      <c r="BR345" s="4"/>
      <c r="BS345" s="236">
        <f t="shared" si="1747"/>
        <v>0</v>
      </c>
      <c r="BT345" s="236">
        <f t="shared" si="1748"/>
        <v>0</v>
      </c>
      <c r="BU345" s="4"/>
      <c r="BV345" s="4"/>
      <c r="BW345" s="236">
        <f t="shared" si="1749"/>
        <v>0</v>
      </c>
      <c r="BX345" s="236">
        <f t="shared" si="1750"/>
        <v>0</v>
      </c>
      <c r="BY345" s="4"/>
      <c r="BZ345" s="4"/>
      <c r="CA345" s="236">
        <f t="shared" si="1751"/>
        <v>0</v>
      </c>
      <c r="CB345" s="236">
        <f t="shared" si="1752"/>
        <v>0</v>
      </c>
      <c r="CC345" s="4"/>
      <c r="CD345" s="4"/>
      <c r="CE345" s="236">
        <f t="shared" si="1715"/>
        <v>0</v>
      </c>
      <c r="CF345" s="236">
        <f t="shared" si="1753"/>
        <v>0</v>
      </c>
      <c r="CG345" s="4"/>
      <c r="CH345" s="4">
        <f t="shared" si="1754"/>
        <v>0</v>
      </c>
      <c r="CI345" s="236">
        <f t="shared" si="1755"/>
        <v>0</v>
      </c>
      <c r="CJ345" s="236">
        <f t="shared" si="1756"/>
        <v>0</v>
      </c>
      <c r="CK345" s="4"/>
      <c r="CL345" s="4"/>
      <c r="CM345" s="236">
        <f t="shared" si="1757"/>
        <v>0</v>
      </c>
      <c r="CN345" s="236">
        <f t="shared" si="1758"/>
        <v>0</v>
      </c>
      <c r="CO345" s="4"/>
      <c r="CP345" s="4">
        <f t="shared" si="1759"/>
        <v>0</v>
      </c>
      <c r="CQ345" s="236">
        <f t="shared" si="1760"/>
        <v>0.25</v>
      </c>
      <c r="CR345" s="236">
        <f t="shared" si="1761"/>
        <v>29.5</v>
      </c>
      <c r="CS345" s="4"/>
      <c r="CT345" s="4"/>
      <c r="CU345" s="236">
        <f t="shared" si="1762"/>
        <v>0</v>
      </c>
      <c r="CV345" s="236">
        <f t="shared" si="1763"/>
        <v>0</v>
      </c>
      <c r="CW345" s="4"/>
      <c r="CX345" s="4"/>
      <c r="CY345" s="4"/>
      <c r="CZ345" s="4"/>
      <c r="DA345" s="4">
        <f t="shared" si="1716"/>
        <v>0</v>
      </c>
      <c r="DB345" s="4">
        <f t="shared" si="1717"/>
        <v>0</v>
      </c>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row>
    <row r="346" spans="1:196" s="5" customFormat="1">
      <c r="A346" s="60"/>
      <c r="B346" s="60"/>
      <c r="C346" s="60" t="s">
        <v>7</v>
      </c>
      <c r="D346" s="60">
        <v>118</v>
      </c>
      <c r="E346" s="6"/>
      <c r="F346" s="67">
        <f t="shared" si="1718"/>
        <v>0</v>
      </c>
      <c r="G346" s="6"/>
      <c r="H346" s="67">
        <f t="shared" si="1719"/>
        <v>0</v>
      </c>
      <c r="I346" s="6"/>
      <c r="J346" s="67">
        <f t="shared" si="1720"/>
        <v>0</v>
      </c>
      <c r="K346" s="6"/>
      <c r="L346" s="67">
        <f t="shared" si="1721"/>
        <v>0</v>
      </c>
      <c r="M346" s="6"/>
      <c r="N346" s="67">
        <f t="shared" si="1722"/>
        <v>0</v>
      </c>
      <c r="O346" s="6"/>
      <c r="P346" s="67">
        <f t="shared" si="1723"/>
        <v>0</v>
      </c>
      <c r="Q346" s="6"/>
      <c r="R346" s="67">
        <f t="shared" si="1724"/>
        <v>0</v>
      </c>
      <c r="S346" s="6"/>
      <c r="T346" s="67">
        <f t="shared" si="1725"/>
        <v>0</v>
      </c>
      <c r="U346" s="6"/>
      <c r="V346" s="67">
        <f t="shared" si="1726"/>
        <v>0</v>
      </c>
      <c r="W346" s="6"/>
      <c r="X346" s="67">
        <f t="shared" si="1727"/>
        <v>0</v>
      </c>
      <c r="Y346" s="6"/>
      <c r="Z346" s="67">
        <f t="shared" si="1728"/>
        <v>0</v>
      </c>
      <c r="AA346" s="6"/>
      <c r="AB346" s="67">
        <f t="shared" si="1729"/>
        <v>0</v>
      </c>
      <c r="AC346" s="62"/>
      <c r="AD346" s="67">
        <f t="shared" si="1730"/>
        <v>0</v>
      </c>
      <c r="AE346" s="62"/>
      <c r="AF346" s="67">
        <f t="shared" si="1731"/>
        <v>0</v>
      </c>
      <c r="AG346" s="62"/>
      <c r="AH346" s="67">
        <f t="shared" si="1732"/>
        <v>0</v>
      </c>
      <c r="AI346" s="62"/>
      <c r="AJ346" s="67">
        <f t="shared" si="1733"/>
        <v>0</v>
      </c>
      <c r="AK346" s="62"/>
      <c r="AL346" s="67">
        <f t="shared" si="1734"/>
        <v>0</v>
      </c>
      <c r="AM346" s="62"/>
      <c r="AN346" s="67">
        <f t="shared" si="1735"/>
        <v>0</v>
      </c>
      <c r="AO346" s="62"/>
      <c r="AP346" s="67">
        <f t="shared" si="1736"/>
        <v>0</v>
      </c>
      <c r="AQ346" s="62"/>
      <c r="AR346" s="67">
        <f t="shared" si="1737"/>
        <v>0</v>
      </c>
      <c r="AS346" s="62"/>
      <c r="AT346" s="67">
        <f t="shared" si="1738"/>
        <v>0</v>
      </c>
      <c r="AU346" s="62"/>
      <c r="AV346" s="67">
        <f t="shared" si="1739"/>
        <v>0</v>
      </c>
      <c r="AW346" s="62"/>
      <c r="AX346" s="67">
        <f t="shared" si="1740"/>
        <v>0</v>
      </c>
      <c r="AY346" s="62"/>
      <c r="AZ346" s="67">
        <f t="shared" si="1741"/>
        <v>0</v>
      </c>
      <c r="BA346" s="57"/>
      <c r="BB346" s="64">
        <f t="shared" si="1742"/>
        <v>0</v>
      </c>
      <c r="BC346" s="64">
        <f t="shared" si="1711"/>
        <v>0</v>
      </c>
      <c r="BD346" s="4"/>
      <c r="BE346" s="4"/>
      <c r="BF346" s="4"/>
      <c r="BG346" s="236">
        <f t="shared" si="1743"/>
        <v>0</v>
      </c>
      <c r="BH346" s="236">
        <f t="shared" si="1744"/>
        <v>0</v>
      </c>
      <c r="BI346" s="4"/>
      <c r="BJ346" s="4"/>
      <c r="BK346" s="236">
        <f t="shared" si="1745"/>
        <v>0</v>
      </c>
      <c r="BL346" s="236">
        <f t="shared" si="1746"/>
        <v>0</v>
      </c>
      <c r="BM346" s="4"/>
      <c r="BN346" s="4"/>
      <c r="BO346" s="236">
        <f t="shared" si="1712"/>
        <v>0</v>
      </c>
      <c r="BP346" s="236">
        <f t="shared" si="1713"/>
        <v>0</v>
      </c>
      <c r="BQ346" s="4"/>
      <c r="BR346" s="4"/>
      <c r="BS346" s="236">
        <f t="shared" si="1747"/>
        <v>0</v>
      </c>
      <c r="BT346" s="236">
        <f t="shared" si="1748"/>
        <v>0</v>
      </c>
      <c r="BU346" s="4"/>
      <c r="BV346" s="4"/>
      <c r="BW346" s="236">
        <f t="shared" si="1749"/>
        <v>0</v>
      </c>
      <c r="BX346" s="236">
        <f t="shared" si="1750"/>
        <v>0</v>
      </c>
      <c r="BY346" s="4"/>
      <c r="BZ346" s="4"/>
      <c r="CA346" s="236">
        <f t="shared" si="1751"/>
        <v>0</v>
      </c>
      <c r="CB346" s="236">
        <f t="shared" si="1752"/>
        <v>0</v>
      </c>
      <c r="CC346" s="4"/>
      <c r="CD346" s="4"/>
      <c r="CE346" s="236">
        <f t="shared" si="1715"/>
        <v>0</v>
      </c>
      <c r="CF346" s="236">
        <f t="shared" si="1753"/>
        <v>0</v>
      </c>
      <c r="CG346" s="4"/>
      <c r="CH346" s="4">
        <f t="shared" si="1754"/>
        <v>0</v>
      </c>
      <c r="CI346" s="236">
        <f t="shared" si="1755"/>
        <v>0</v>
      </c>
      <c r="CJ346" s="236">
        <f t="shared" si="1756"/>
        <v>0</v>
      </c>
      <c r="CK346" s="4"/>
      <c r="CL346" s="4"/>
      <c r="CM346" s="236">
        <f t="shared" si="1757"/>
        <v>0</v>
      </c>
      <c r="CN346" s="236">
        <f t="shared" si="1758"/>
        <v>0</v>
      </c>
      <c r="CO346" s="4"/>
      <c r="CP346" s="4">
        <f t="shared" si="1759"/>
        <v>0</v>
      </c>
      <c r="CQ346" s="236">
        <f t="shared" si="1760"/>
        <v>0</v>
      </c>
      <c r="CR346" s="236">
        <f t="shared" si="1761"/>
        <v>0</v>
      </c>
      <c r="CS346" s="4"/>
      <c r="CT346" s="4"/>
      <c r="CU346" s="236">
        <f t="shared" si="1762"/>
        <v>0</v>
      </c>
      <c r="CV346" s="236">
        <f t="shared" si="1763"/>
        <v>0</v>
      </c>
      <c r="CW346" s="4"/>
      <c r="CX346" s="4"/>
      <c r="CY346" s="4"/>
      <c r="CZ346" s="4"/>
      <c r="DA346" s="4">
        <f t="shared" si="1716"/>
        <v>0</v>
      </c>
      <c r="DB346" s="4">
        <f t="shared" si="1717"/>
        <v>0</v>
      </c>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row>
    <row r="347" spans="1:196" s="5" customFormat="1">
      <c r="A347" s="60"/>
      <c r="B347" s="60"/>
      <c r="C347" s="60" t="s">
        <v>7</v>
      </c>
      <c r="D347" s="60">
        <v>118</v>
      </c>
      <c r="E347" s="6"/>
      <c r="F347" s="67">
        <f t="shared" si="1718"/>
        <v>0</v>
      </c>
      <c r="G347" s="6"/>
      <c r="H347" s="67">
        <f t="shared" si="1719"/>
        <v>0</v>
      </c>
      <c r="I347" s="6"/>
      <c r="J347" s="67">
        <f t="shared" si="1720"/>
        <v>0</v>
      </c>
      <c r="K347" s="6"/>
      <c r="L347" s="67">
        <f t="shared" si="1721"/>
        <v>0</v>
      </c>
      <c r="M347" s="6"/>
      <c r="N347" s="67">
        <f t="shared" si="1722"/>
        <v>0</v>
      </c>
      <c r="O347" s="6"/>
      <c r="P347" s="67">
        <f t="shared" si="1723"/>
        <v>0</v>
      </c>
      <c r="Q347" s="6"/>
      <c r="R347" s="67">
        <f t="shared" si="1724"/>
        <v>0</v>
      </c>
      <c r="S347" s="6"/>
      <c r="T347" s="67">
        <f t="shared" si="1725"/>
        <v>0</v>
      </c>
      <c r="U347" s="6"/>
      <c r="V347" s="67">
        <f t="shared" si="1726"/>
        <v>0</v>
      </c>
      <c r="W347" s="6"/>
      <c r="X347" s="67">
        <f t="shared" si="1727"/>
        <v>0</v>
      </c>
      <c r="Y347" s="6"/>
      <c r="Z347" s="67">
        <f t="shared" si="1728"/>
        <v>0</v>
      </c>
      <c r="AA347" s="6"/>
      <c r="AB347" s="67">
        <f t="shared" si="1729"/>
        <v>0</v>
      </c>
      <c r="AC347" s="62"/>
      <c r="AD347" s="67">
        <f t="shared" si="1730"/>
        <v>0</v>
      </c>
      <c r="AE347" s="62"/>
      <c r="AF347" s="67">
        <f t="shared" si="1731"/>
        <v>0</v>
      </c>
      <c r="AG347" s="62"/>
      <c r="AH347" s="67">
        <f t="shared" si="1732"/>
        <v>0</v>
      </c>
      <c r="AI347" s="62"/>
      <c r="AJ347" s="67">
        <f t="shared" si="1733"/>
        <v>0</v>
      </c>
      <c r="AK347" s="62"/>
      <c r="AL347" s="67">
        <f t="shared" si="1734"/>
        <v>0</v>
      </c>
      <c r="AM347" s="62"/>
      <c r="AN347" s="67">
        <f t="shared" si="1735"/>
        <v>0</v>
      </c>
      <c r="AO347" s="62"/>
      <c r="AP347" s="67">
        <f t="shared" si="1736"/>
        <v>0</v>
      </c>
      <c r="AQ347" s="62"/>
      <c r="AR347" s="67">
        <f t="shared" si="1737"/>
        <v>0</v>
      </c>
      <c r="AS347" s="62"/>
      <c r="AT347" s="67">
        <f t="shared" si="1738"/>
        <v>0</v>
      </c>
      <c r="AU347" s="62"/>
      <c r="AV347" s="67">
        <f t="shared" si="1739"/>
        <v>0</v>
      </c>
      <c r="AW347" s="62"/>
      <c r="AX347" s="67">
        <f t="shared" si="1740"/>
        <v>0</v>
      </c>
      <c r="AY347" s="62"/>
      <c r="AZ347" s="67">
        <f t="shared" si="1741"/>
        <v>0</v>
      </c>
      <c r="BA347" s="57"/>
      <c r="BB347" s="64">
        <f t="shared" si="1742"/>
        <v>0</v>
      </c>
      <c r="BC347" s="64">
        <f t="shared" si="1711"/>
        <v>0</v>
      </c>
      <c r="BD347" s="4"/>
      <c r="BE347" s="4"/>
      <c r="BF347" s="4"/>
      <c r="BG347" s="236">
        <f t="shared" si="1743"/>
        <v>0</v>
      </c>
      <c r="BH347" s="236">
        <f t="shared" si="1744"/>
        <v>0</v>
      </c>
      <c r="BI347" s="4"/>
      <c r="BJ347" s="4"/>
      <c r="BK347" s="236">
        <f t="shared" si="1745"/>
        <v>0</v>
      </c>
      <c r="BL347" s="236">
        <f t="shared" si="1746"/>
        <v>0</v>
      </c>
      <c r="BM347" s="4"/>
      <c r="BN347" s="4"/>
      <c r="BO347" s="236">
        <f t="shared" si="1712"/>
        <v>0</v>
      </c>
      <c r="BP347" s="236">
        <f t="shared" si="1713"/>
        <v>0</v>
      </c>
      <c r="BQ347" s="4"/>
      <c r="BR347" s="4"/>
      <c r="BS347" s="236">
        <f t="shared" si="1747"/>
        <v>0</v>
      </c>
      <c r="BT347" s="236">
        <f t="shared" si="1748"/>
        <v>0</v>
      </c>
      <c r="BU347" s="4"/>
      <c r="BV347" s="4"/>
      <c r="BW347" s="236">
        <f t="shared" si="1749"/>
        <v>0</v>
      </c>
      <c r="BX347" s="236">
        <f t="shared" si="1750"/>
        <v>0</v>
      </c>
      <c r="BY347" s="4"/>
      <c r="BZ347" s="4"/>
      <c r="CA347" s="236">
        <f t="shared" si="1751"/>
        <v>0</v>
      </c>
      <c r="CB347" s="236">
        <f t="shared" si="1752"/>
        <v>0</v>
      </c>
      <c r="CC347" s="4"/>
      <c r="CD347" s="4"/>
      <c r="CE347" s="236">
        <f t="shared" si="1715"/>
        <v>0</v>
      </c>
      <c r="CF347" s="236">
        <f t="shared" si="1753"/>
        <v>0</v>
      </c>
      <c r="CG347" s="4"/>
      <c r="CH347" s="4">
        <f t="shared" si="1754"/>
        <v>0</v>
      </c>
      <c r="CI347" s="236">
        <f t="shared" si="1755"/>
        <v>0</v>
      </c>
      <c r="CJ347" s="236">
        <f t="shared" si="1756"/>
        <v>0</v>
      </c>
      <c r="CK347" s="4"/>
      <c r="CL347" s="4"/>
      <c r="CM347" s="236">
        <f t="shared" si="1757"/>
        <v>0</v>
      </c>
      <c r="CN347" s="236">
        <f t="shared" si="1758"/>
        <v>0</v>
      </c>
      <c r="CO347" s="4"/>
      <c r="CP347" s="4">
        <f t="shared" si="1759"/>
        <v>0</v>
      </c>
      <c r="CQ347" s="236">
        <f t="shared" si="1760"/>
        <v>0</v>
      </c>
      <c r="CR347" s="236">
        <f t="shared" si="1761"/>
        <v>0</v>
      </c>
      <c r="CS347" s="4"/>
      <c r="CT347" s="4"/>
      <c r="CU347" s="236">
        <f t="shared" si="1762"/>
        <v>0</v>
      </c>
      <c r="CV347" s="236">
        <f t="shared" si="1763"/>
        <v>0</v>
      </c>
      <c r="CW347" s="4"/>
      <c r="CX347" s="4"/>
      <c r="CY347" s="4"/>
      <c r="CZ347" s="4"/>
      <c r="DA347" s="4">
        <f t="shared" si="1716"/>
        <v>0</v>
      </c>
      <c r="DB347" s="4">
        <f t="shared" si="1717"/>
        <v>0</v>
      </c>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row>
    <row r="348" spans="1:196" s="5" customFormat="1">
      <c r="A348" s="60" t="s">
        <v>169</v>
      </c>
      <c r="B348" s="60" t="s">
        <v>170</v>
      </c>
      <c r="C348" s="60" t="s">
        <v>3</v>
      </c>
      <c r="D348" s="60">
        <v>100</v>
      </c>
      <c r="E348" s="6"/>
      <c r="F348" s="67">
        <f t="shared" si="1718"/>
        <v>0</v>
      </c>
      <c r="G348" s="6">
        <v>34.75</v>
      </c>
      <c r="H348" s="67">
        <f t="shared" si="1719"/>
        <v>3475</v>
      </c>
      <c r="I348" s="6">
        <v>19.75</v>
      </c>
      <c r="J348" s="67">
        <f t="shared" si="1720"/>
        <v>1975</v>
      </c>
      <c r="K348" s="6"/>
      <c r="L348" s="67">
        <f t="shared" si="1721"/>
        <v>0</v>
      </c>
      <c r="M348" s="6">
        <v>3.5</v>
      </c>
      <c r="N348" s="67">
        <f t="shared" si="1722"/>
        <v>350</v>
      </c>
      <c r="O348" s="6">
        <v>31.75</v>
      </c>
      <c r="P348" s="67">
        <f t="shared" si="1723"/>
        <v>3175</v>
      </c>
      <c r="Q348" s="6">
        <v>23.5</v>
      </c>
      <c r="R348" s="67">
        <f t="shared" si="1724"/>
        <v>2350</v>
      </c>
      <c r="S348" s="6">
        <v>9.5</v>
      </c>
      <c r="T348" s="67">
        <f t="shared" si="1725"/>
        <v>950</v>
      </c>
      <c r="U348" s="6">
        <v>52</v>
      </c>
      <c r="V348" s="67">
        <f t="shared" si="1726"/>
        <v>5200</v>
      </c>
      <c r="W348" s="246">
        <v>62.25</v>
      </c>
      <c r="X348" s="67">
        <f t="shared" si="1727"/>
        <v>6225</v>
      </c>
      <c r="Y348" s="6">
        <v>30.5</v>
      </c>
      <c r="Z348" s="67">
        <f t="shared" si="1728"/>
        <v>3050</v>
      </c>
      <c r="AA348" s="6"/>
      <c r="AB348" s="67">
        <f t="shared" si="1729"/>
        <v>0</v>
      </c>
      <c r="AC348" s="62"/>
      <c r="AD348" s="67">
        <f t="shared" si="1730"/>
        <v>0</v>
      </c>
      <c r="AE348" s="62"/>
      <c r="AF348" s="67">
        <f t="shared" si="1731"/>
        <v>0</v>
      </c>
      <c r="AG348" s="62"/>
      <c r="AH348" s="67">
        <f t="shared" si="1732"/>
        <v>0</v>
      </c>
      <c r="AI348" s="62"/>
      <c r="AJ348" s="67">
        <f t="shared" si="1733"/>
        <v>0</v>
      </c>
      <c r="AK348" s="62"/>
      <c r="AL348" s="67">
        <f t="shared" si="1734"/>
        <v>0</v>
      </c>
      <c r="AM348" s="62"/>
      <c r="AN348" s="67">
        <f t="shared" si="1735"/>
        <v>0</v>
      </c>
      <c r="AO348" s="62"/>
      <c r="AP348" s="67">
        <f t="shared" si="1736"/>
        <v>0</v>
      </c>
      <c r="AQ348" s="62"/>
      <c r="AR348" s="67">
        <f t="shared" si="1737"/>
        <v>0</v>
      </c>
      <c r="AS348" s="62"/>
      <c r="AT348" s="67">
        <f t="shared" si="1738"/>
        <v>0</v>
      </c>
      <c r="AU348" s="62"/>
      <c r="AV348" s="67">
        <f t="shared" si="1739"/>
        <v>0</v>
      </c>
      <c r="AW348" s="62"/>
      <c r="AX348" s="67">
        <f t="shared" si="1740"/>
        <v>0</v>
      </c>
      <c r="AY348" s="62"/>
      <c r="AZ348" s="67">
        <f t="shared" si="1741"/>
        <v>0</v>
      </c>
      <c r="BA348" s="57"/>
      <c r="BB348" s="64">
        <f t="shared" si="1742"/>
        <v>267.5</v>
      </c>
      <c r="BC348" s="64">
        <f t="shared" si="1711"/>
        <v>26750</v>
      </c>
      <c r="BD348" s="4"/>
      <c r="BE348" s="4"/>
      <c r="BF348" s="4"/>
      <c r="BG348" s="236">
        <f t="shared" si="1743"/>
        <v>0</v>
      </c>
      <c r="BH348" s="236">
        <f t="shared" si="1744"/>
        <v>0</v>
      </c>
      <c r="BI348" s="4"/>
      <c r="BJ348" s="4"/>
      <c r="BK348" s="236">
        <f t="shared" si="1745"/>
        <v>34.75</v>
      </c>
      <c r="BL348" s="236">
        <f t="shared" si="1746"/>
        <v>3475</v>
      </c>
      <c r="BM348" s="4"/>
      <c r="BN348" s="4"/>
      <c r="BO348" s="236">
        <f t="shared" si="1712"/>
        <v>19.75</v>
      </c>
      <c r="BP348" s="236">
        <f t="shared" si="1713"/>
        <v>1975</v>
      </c>
      <c r="BQ348" s="4"/>
      <c r="BR348" s="4"/>
      <c r="BS348" s="236">
        <f t="shared" si="1747"/>
        <v>0</v>
      </c>
      <c r="BT348" s="236">
        <f t="shared" si="1748"/>
        <v>0</v>
      </c>
      <c r="BU348" s="4"/>
      <c r="BV348" s="4"/>
      <c r="BW348" s="236">
        <f t="shared" si="1749"/>
        <v>3.5</v>
      </c>
      <c r="BX348" s="236">
        <f t="shared" si="1750"/>
        <v>350</v>
      </c>
      <c r="BY348" s="4"/>
      <c r="BZ348" s="4"/>
      <c r="CA348" s="236">
        <f t="shared" si="1751"/>
        <v>31.75</v>
      </c>
      <c r="CB348" s="236">
        <f t="shared" si="1752"/>
        <v>3175</v>
      </c>
      <c r="CC348" s="4"/>
      <c r="CD348" s="4"/>
      <c r="CE348" s="236">
        <f t="shared" si="1715"/>
        <v>23.5</v>
      </c>
      <c r="CF348" s="236">
        <f t="shared" si="1753"/>
        <v>2350</v>
      </c>
      <c r="CG348" s="4"/>
      <c r="CH348" s="4">
        <f t="shared" si="1754"/>
        <v>0</v>
      </c>
      <c r="CI348" s="236">
        <f t="shared" si="1755"/>
        <v>9.5</v>
      </c>
      <c r="CJ348" s="236">
        <f t="shared" si="1756"/>
        <v>950</v>
      </c>
      <c r="CK348" s="4"/>
      <c r="CL348" s="4"/>
      <c r="CM348" s="236">
        <f t="shared" si="1757"/>
        <v>52</v>
      </c>
      <c r="CN348" s="236">
        <f t="shared" si="1758"/>
        <v>5200</v>
      </c>
      <c r="CO348" s="4"/>
      <c r="CP348" s="4">
        <f t="shared" si="1759"/>
        <v>0</v>
      </c>
      <c r="CQ348" s="236">
        <f t="shared" si="1760"/>
        <v>62.25</v>
      </c>
      <c r="CR348" s="236">
        <f t="shared" si="1761"/>
        <v>6225</v>
      </c>
      <c r="CS348" s="4"/>
      <c r="CT348" s="4"/>
      <c r="CU348" s="236">
        <f t="shared" si="1762"/>
        <v>30.5</v>
      </c>
      <c r="CV348" s="236">
        <f t="shared" si="1763"/>
        <v>3050</v>
      </c>
      <c r="CW348" s="4"/>
      <c r="CX348" s="4"/>
      <c r="CY348" s="4"/>
      <c r="CZ348" s="4"/>
      <c r="DA348" s="4">
        <f t="shared" si="1716"/>
        <v>0</v>
      </c>
      <c r="DB348" s="4">
        <f t="shared" si="1717"/>
        <v>0</v>
      </c>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row>
    <row r="349" spans="1:196" s="5" customFormat="1">
      <c r="A349" s="60"/>
      <c r="B349" s="60"/>
      <c r="C349" s="60" t="s">
        <v>3</v>
      </c>
      <c r="D349" s="60">
        <v>100</v>
      </c>
      <c r="E349" s="6"/>
      <c r="F349" s="67">
        <f t="shared" si="1718"/>
        <v>0</v>
      </c>
      <c r="G349" s="6"/>
      <c r="H349" s="67">
        <f t="shared" si="1719"/>
        <v>0</v>
      </c>
      <c r="I349" s="6"/>
      <c r="J349" s="67">
        <f t="shared" si="1720"/>
        <v>0</v>
      </c>
      <c r="K349" s="6"/>
      <c r="L349" s="67">
        <f t="shared" si="1721"/>
        <v>0</v>
      </c>
      <c r="M349" s="6"/>
      <c r="N349" s="67">
        <f t="shared" si="1722"/>
        <v>0</v>
      </c>
      <c r="O349" s="6"/>
      <c r="P349" s="67">
        <f t="shared" si="1723"/>
        <v>0</v>
      </c>
      <c r="Q349" s="6"/>
      <c r="R349" s="67">
        <f t="shared" si="1724"/>
        <v>0</v>
      </c>
      <c r="S349" s="6"/>
      <c r="T349" s="67">
        <f t="shared" si="1725"/>
        <v>0</v>
      </c>
      <c r="U349" s="6"/>
      <c r="V349" s="67">
        <f t="shared" si="1726"/>
        <v>0</v>
      </c>
      <c r="W349" s="6"/>
      <c r="X349" s="67">
        <f t="shared" si="1727"/>
        <v>0</v>
      </c>
      <c r="Y349" s="6"/>
      <c r="Z349" s="67">
        <f t="shared" si="1728"/>
        <v>0</v>
      </c>
      <c r="AA349" s="6"/>
      <c r="AB349" s="67">
        <f t="shared" si="1729"/>
        <v>0</v>
      </c>
      <c r="AC349" s="62"/>
      <c r="AD349" s="67">
        <f t="shared" si="1730"/>
        <v>0</v>
      </c>
      <c r="AE349" s="62"/>
      <c r="AF349" s="67">
        <f t="shared" si="1731"/>
        <v>0</v>
      </c>
      <c r="AG349" s="62"/>
      <c r="AH349" s="67">
        <f t="shared" si="1732"/>
        <v>0</v>
      </c>
      <c r="AI349" s="62"/>
      <c r="AJ349" s="67">
        <f t="shared" si="1733"/>
        <v>0</v>
      </c>
      <c r="AK349" s="62"/>
      <c r="AL349" s="67">
        <f t="shared" si="1734"/>
        <v>0</v>
      </c>
      <c r="AM349" s="62"/>
      <c r="AN349" s="67">
        <f t="shared" si="1735"/>
        <v>0</v>
      </c>
      <c r="AO349" s="62"/>
      <c r="AP349" s="67">
        <f t="shared" si="1736"/>
        <v>0</v>
      </c>
      <c r="AQ349" s="62"/>
      <c r="AR349" s="67">
        <f t="shared" si="1737"/>
        <v>0</v>
      </c>
      <c r="AS349" s="62"/>
      <c r="AT349" s="67">
        <f t="shared" si="1738"/>
        <v>0</v>
      </c>
      <c r="AU349" s="62"/>
      <c r="AV349" s="67">
        <f t="shared" si="1739"/>
        <v>0</v>
      </c>
      <c r="AW349" s="62"/>
      <c r="AX349" s="67">
        <f t="shared" si="1740"/>
        <v>0</v>
      </c>
      <c r="AY349" s="62"/>
      <c r="AZ349" s="67">
        <f t="shared" si="1741"/>
        <v>0</v>
      </c>
      <c r="BA349" s="57"/>
      <c r="BB349" s="64">
        <f t="shared" si="1742"/>
        <v>0</v>
      </c>
      <c r="BC349" s="64">
        <f t="shared" si="1711"/>
        <v>0</v>
      </c>
      <c r="BD349" s="4"/>
      <c r="BE349" s="4"/>
      <c r="BF349" s="4"/>
      <c r="BG349" s="236">
        <f t="shared" si="1743"/>
        <v>0</v>
      </c>
      <c r="BH349" s="236">
        <f t="shared" si="1744"/>
        <v>0</v>
      </c>
      <c r="BI349" s="4"/>
      <c r="BJ349" s="4"/>
      <c r="BK349" s="236">
        <f t="shared" si="1745"/>
        <v>0</v>
      </c>
      <c r="BL349" s="236">
        <f t="shared" si="1746"/>
        <v>0</v>
      </c>
      <c r="BM349" s="4"/>
      <c r="BN349" s="4"/>
      <c r="BO349" s="236">
        <f t="shared" si="1712"/>
        <v>0</v>
      </c>
      <c r="BP349" s="236">
        <f t="shared" si="1713"/>
        <v>0</v>
      </c>
      <c r="BQ349" s="4"/>
      <c r="BR349" s="4"/>
      <c r="BS349" s="236">
        <f t="shared" si="1747"/>
        <v>0</v>
      </c>
      <c r="BT349" s="236">
        <f t="shared" si="1748"/>
        <v>0</v>
      </c>
      <c r="BU349" s="4"/>
      <c r="BV349" s="4"/>
      <c r="BW349" s="236">
        <f t="shared" si="1749"/>
        <v>0</v>
      </c>
      <c r="BX349" s="236">
        <f t="shared" si="1750"/>
        <v>0</v>
      </c>
      <c r="BY349" s="4"/>
      <c r="BZ349" s="4"/>
      <c r="CA349" s="236">
        <f t="shared" si="1751"/>
        <v>0</v>
      </c>
      <c r="CB349" s="236">
        <f t="shared" si="1752"/>
        <v>0</v>
      </c>
      <c r="CC349" s="4"/>
      <c r="CD349" s="4"/>
      <c r="CE349" s="236">
        <f t="shared" si="1715"/>
        <v>0</v>
      </c>
      <c r="CF349" s="236">
        <f t="shared" si="1753"/>
        <v>0</v>
      </c>
      <c r="CG349" s="4"/>
      <c r="CH349" s="4">
        <f t="shared" si="1754"/>
        <v>0</v>
      </c>
      <c r="CI349" s="236">
        <f t="shared" si="1755"/>
        <v>0</v>
      </c>
      <c r="CJ349" s="236">
        <f t="shared" si="1756"/>
        <v>0</v>
      </c>
      <c r="CK349" s="4"/>
      <c r="CL349" s="4"/>
      <c r="CM349" s="236">
        <f t="shared" si="1757"/>
        <v>0</v>
      </c>
      <c r="CN349" s="236">
        <f t="shared" si="1758"/>
        <v>0</v>
      </c>
      <c r="CO349" s="4"/>
      <c r="CP349" s="4">
        <f t="shared" si="1759"/>
        <v>0</v>
      </c>
      <c r="CQ349" s="236">
        <f t="shared" si="1760"/>
        <v>0</v>
      </c>
      <c r="CR349" s="236">
        <f t="shared" si="1761"/>
        <v>0</v>
      </c>
      <c r="CS349" s="4"/>
      <c r="CT349" s="4"/>
      <c r="CU349" s="236">
        <f t="shared" si="1762"/>
        <v>0</v>
      </c>
      <c r="CV349" s="236">
        <f t="shared" si="1763"/>
        <v>0</v>
      </c>
      <c r="CW349" s="4"/>
      <c r="CX349" s="4"/>
      <c r="CY349" s="4"/>
      <c r="CZ349" s="4"/>
      <c r="DA349" s="4">
        <f t="shared" si="1716"/>
        <v>0</v>
      </c>
      <c r="DB349" s="4">
        <f t="shared" si="1717"/>
        <v>0</v>
      </c>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row>
    <row r="350" spans="1:196" s="5" customFormat="1">
      <c r="A350" s="60"/>
      <c r="B350" s="60"/>
      <c r="C350" s="60" t="s">
        <v>3</v>
      </c>
      <c r="D350" s="60">
        <v>100</v>
      </c>
      <c r="E350" s="6"/>
      <c r="F350" s="67">
        <f t="shared" si="1718"/>
        <v>0</v>
      </c>
      <c r="G350" s="6"/>
      <c r="H350" s="67">
        <f t="shared" si="1719"/>
        <v>0</v>
      </c>
      <c r="I350" s="6"/>
      <c r="J350" s="67">
        <f t="shared" si="1720"/>
        <v>0</v>
      </c>
      <c r="K350" s="6"/>
      <c r="L350" s="67">
        <f t="shared" si="1721"/>
        <v>0</v>
      </c>
      <c r="M350" s="6"/>
      <c r="N350" s="67">
        <f t="shared" si="1722"/>
        <v>0</v>
      </c>
      <c r="O350" s="6"/>
      <c r="P350" s="67">
        <f t="shared" si="1723"/>
        <v>0</v>
      </c>
      <c r="Q350" s="6"/>
      <c r="R350" s="67">
        <f t="shared" si="1724"/>
        <v>0</v>
      </c>
      <c r="S350" s="6"/>
      <c r="T350" s="67">
        <f t="shared" si="1725"/>
        <v>0</v>
      </c>
      <c r="U350" s="6"/>
      <c r="V350" s="67">
        <f t="shared" si="1726"/>
        <v>0</v>
      </c>
      <c r="W350" s="6"/>
      <c r="X350" s="67">
        <f t="shared" si="1727"/>
        <v>0</v>
      </c>
      <c r="Y350" s="6"/>
      <c r="Z350" s="67">
        <f t="shared" si="1728"/>
        <v>0</v>
      </c>
      <c r="AA350" s="6"/>
      <c r="AB350" s="67">
        <f t="shared" si="1729"/>
        <v>0</v>
      </c>
      <c r="AC350" s="62"/>
      <c r="AD350" s="67">
        <f t="shared" si="1730"/>
        <v>0</v>
      </c>
      <c r="AE350" s="62"/>
      <c r="AF350" s="67">
        <f t="shared" si="1731"/>
        <v>0</v>
      </c>
      <c r="AG350" s="62"/>
      <c r="AH350" s="67">
        <f t="shared" si="1732"/>
        <v>0</v>
      </c>
      <c r="AI350" s="62"/>
      <c r="AJ350" s="67">
        <f t="shared" si="1733"/>
        <v>0</v>
      </c>
      <c r="AK350" s="62"/>
      <c r="AL350" s="67">
        <f t="shared" si="1734"/>
        <v>0</v>
      </c>
      <c r="AM350" s="62"/>
      <c r="AN350" s="67">
        <f t="shared" si="1735"/>
        <v>0</v>
      </c>
      <c r="AO350" s="62"/>
      <c r="AP350" s="67">
        <f t="shared" si="1736"/>
        <v>0</v>
      </c>
      <c r="AQ350" s="62"/>
      <c r="AR350" s="67">
        <f t="shared" si="1737"/>
        <v>0</v>
      </c>
      <c r="AS350" s="62"/>
      <c r="AT350" s="67">
        <f t="shared" si="1738"/>
        <v>0</v>
      </c>
      <c r="AU350" s="62"/>
      <c r="AV350" s="67">
        <f t="shared" si="1739"/>
        <v>0</v>
      </c>
      <c r="AW350" s="62"/>
      <c r="AX350" s="67">
        <f t="shared" si="1740"/>
        <v>0</v>
      </c>
      <c r="AY350" s="62"/>
      <c r="AZ350" s="67">
        <f t="shared" si="1741"/>
        <v>0</v>
      </c>
      <c r="BA350" s="57"/>
      <c r="BB350" s="64">
        <f t="shared" si="1742"/>
        <v>0</v>
      </c>
      <c r="BC350" s="64">
        <f t="shared" si="1711"/>
        <v>0</v>
      </c>
      <c r="BD350" s="4"/>
      <c r="BE350" s="4"/>
      <c r="BF350" s="4"/>
      <c r="BG350" s="236">
        <f t="shared" si="1743"/>
        <v>0</v>
      </c>
      <c r="BH350" s="236">
        <f t="shared" si="1744"/>
        <v>0</v>
      </c>
      <c r="BI350" s="4"/>
      <c r="BJ350" s="4"/>
      <c r="BK350" s="236">
        <f t="shared" si="1745"/>
        <v>0</v>
      </c>
      <c r="BL350" s="236">
        <f t="shared" si="1746"/>
        <v>0</v>
      </c>
      <c r="BM350" s="4"/>
      <c r="BN350" s="4"/>
      <c r="BO350" s="236">
        <f t="shared" si="1712"/>
        <v>0</v>
      </c>
      <c r="BP350" s="236">
        <f t="shared" si="1713"/>
        <v>0</v>
      </c>
      <c r="BQ350" s="4"/>
      <c r="BR350" s="4"/>
      <c r="BS350" s="236">
        <f t="shared" si="1747"/>
        <v>0</v>
      </c>
      <c r="BT350" s="236">
        <f t="shared" si="1748"/>
        <v>0</v>
      </c>
      <c r="BU350" s="4"/>
      <c r="BV350" s="4"/>
      <c r="BW350" s="236">
        <f t="shared" si="1749"/>
        <v>0</v>
      </c>
      <c r="BX350" s="236">
        <f t="shared" si="1750"/>
        <v>0</v>
      </c>
      <c r="BY350" s="4"/>
      <c r="BZ350" s="4"/>
      <c r="CA350" s="236">
        <f t="shared" si="1751"/>
        <v>0</v>
      </c>
      <c r="CB350" s="236">
        <f t="shared" si="1752"/>
        <v>0</v>
      </c>
      <c r="CC350" s="4"/>
      <c r="CD350" s="4"/>
      <c r="CE350" s="236">
        <f t="shared" si="1715"/>
        <v>0</v>
      </c>
      <c r="CF350" s="236">
        <f t="shared" si="1753"/>
        <v>0</v>
      </c>
      <c r="CG350" s="4"/>
      <c r="CH350" s="4">
        <f t="shared" si="1754"/>
        <v>0</v>
      </c>
      <c r="CI350" s="236">
        <f t="shared" si="1755"/>
        <v>0</v>
      </c>
      <c r="CJ350" s="236">
        <f t="shared" si="1756"/>
        <v>0</v>
      </c>
      <c r="CK350" s="4"/>
      <c r="CL350" s="4"/>
      <c r="CM350" s="236">
        <f t="shared" si="1757"/>
        <v>0</v>
      </c>
      <c r="CN350" s="236">
        <f t="shared" si="1758"/>
        <v>0</v>
      </c>
      <c r="CO350" s="4"/>
      <c r="CP350" s="4">
        <f t="shared" si="1759"/>
        <v>0</v>
      </c>
      <c r="CQ350" s="236">
        <f t="shared" si="1760"/>
        <v>0</v>
      </c>
      <c r="CR350" s="236">
        <f t="shared" si="1761"/>
        <v>0</v>
      </c>
      <c r="CS350" s="4"/>
      <c r="CT350" s="4"/>
      <c r="CU350" s="236">
        <f t="shared" si="1762"/>
        <v>0</v>
      </c>
      <c r="CV350" s="236">
        <f t="shared" si="1763"/>
        <v>0</v>
      </c>
      <c r="CW350" s="4"/>
      <c r="CX350" s="4"/>
      <c r="CY350" s="4"/>
      <c r="CZ350" s="4"/>
      <c r="DA350" s="4">
        <f t="shared" si="1716"/>
        <v>0</v>
      </c>
      <c r="DB350" s="4">
        <f t="shared" si="1717"/>
        <v>0</v>
      </c>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row>
    <row r="351" spans="1:196" s="5" customFormat="1">
      <c r="A351" s="60"/>
      <c r="B351" s="60"/>
      <c r="C351" s="60" t="s">
        <v>3</v>
      </c>
      <c r="D351" s="60">
        <v>100</v>
      </c>
      <c r="E351" s="6"/>
      <c r="F351" s="67">
        <f t="shared" si="1718"/>
        <v>0</v>
      </c>
      <c r="G351" s="6"/>
      <c r="H351" s="67">
        <f t="shared" si="1719"/>
        <v>0</v>
      </c>
      <c r="I351" s="6"/>
      <c r="J351" s="67">
        <f t="shared" si="1720"/>
        <v>0</v>
      </c>
      <c r="K351" s="6"/>
      <c r="L351" s="67">
        <f t="shared" si="1721"/>
        <v>0</v>
      </c>
      <c r="M351" s="6"/>
      <c r="N351" s="67">
        <f t="shared" si="1722"/>
        <v>0</v>
      </c>
      <c r="O351" s="6"/>
      <c r="P351" s="67">
        <f t="shared" si="1723"/>
        <v>0</v>
      </c>
      <c r="Q351" s="6"/>
      <c r="R351" s="67">
        <f t="shared" si="1724"/>
        <v>0</v>
      </c>
      <c r="S351" s="6"/>
      <c r="T351" s="67">
        <f t="shared" si="1725"/>
        <v>0</v>
      </c>
      <c r="U351" s="6"/>
      <c r="V351" s="67">
        <f t="shared" si="1726"/>
        <v>0</v>
      </c>
      <c r="W351" s="6"/>
      <c r="X351" s="67">
        <f t="shared" si="1727"/>
        <v>0</v>
      </c>
      <c r="Y351" s="6"/>
      <c r="Z351" s="67">
        <f t="shared" si="1728"/>
        <v>0</v>
      </c>
      <c r="AA351" s="6"/>
      <c r="AB351" s="67">
        <f t="shared" si="1729"/>
        <v>0</v>
      </c>
      <c r="AC351" s="62"/>
      <c r="AD351" s="67">
        <f t="shared" si="1730"/>
        <v>0</v>
      </c>
      <c r="AE351" s="62"/>
      <c r="AF351" s="67">
        <f t="shared" si="1731"/>
        <v>0</v>
      </c>
      <c r="AG351" s="62"/>
      <c r="AH351" s="67">
        <f t="shared" si="1732"/>
        <v>0</v>
      </c>
      <c r="AI351" s="62"/>
      <c r="AJ351" s="67">
        <f t="shared" si="1733"/>
        <v>0</v>
      </c>
      <c r="AK351" s="62"/>
      <c r="AL351" s="67">
        <f t="shared" si="1734"/>
        <v>0</v>
      </c>
      <c r="AM351" s="62"/>
      <c r="AN351" s="67">
        <f t="shared" si="1735"/>
        <v>0</v>
      </c>
      <c r="AO351" s="62"/>
      <c r="AP351" s="67">
        <f t="shared" si="1736"/>
        <v>0</v>
      </c>
      <c r="AQ351" s="62"/>
      <c r="AR351" s="67">
        <f t="shared" si="1737"/>
        <v>0</v>
      </c>
      <c r="AS351" s="62"/>
      <c r="AT351" s="67">
        <f t="shared" si="1738"/>
        <v>0</v>
      </c>
      <c r="AU351" s="62"/>
      <c r="AV351" s="67">
        <f t="shared" si="1739"/>
        <v>0</v>
      </c>
      <c r="AW351" s="62"/>
      <c r="AX351" s="67">
        <f t="shared" si="1740"/>
        <v>0</v>
      </c>
      <c r="AY351" s="62"/>
      <c r="AZ351" s="67">
        <f t="shared" si="1741"/>
        <v>0</v>
      </c>
      <c r="BA351" s="57"/>
      <c r="BB351" s="64">
        <f t="shared" si="1742"/>
        <v>0</v>
      </c>
      <c r="BC351" s="64">
        <f t="shared" si="1711"/>
        <v>0</v>
      </c>
      <c r="BD351" s="4"/>
      <c r="BE351" s="4"/>
      <c r="BF351" s="4"/>
      <c r="BG351" s="236">
        <f t="shared" si="1743"/>
        <v>0</v>
      </c>
      <c r="BH351" s="236">
        <f t="shared" si="1744"/>
        <v>0</v>
      </c>
      <c r="BI351" s="4"/>
      <c r="BJ351" s="4"/>
      <c r="BK351" s="236">
        <f t="shared" si="1745"/>
        <v>0</v>
      </c>
      <c r="BL351" s="236">
        <f t="shared" si="1746"/>
        <v>0</v>
      </c>
      <c r="BM351" s="4"/>
      <c r="BN351" s="4"/>
      <c r="BO351" s="236">
        <f t="shared" si="1712"/>
        <v>0</v>
      </c>
      <c r="BP351" s="236">
        <f t="shared" si="1713"/>
        <v>0</v>
      </c>
      <c r="BQ351" s="4"/>
      <c r="BR351" s="4"/>
      <c r="BS351" s="236">
        <f t="shared" si="1747"/>
        <v>0</v>
      </c>
      <c r="BT351" s="236">
        <f t="shared" si="1748"/>
        <v>0</v>
      </c>
      <c r="BU351" s="4"/>
      <c r="BV351" s="4"/>
      <c r="BW351" s="236">
        <f t="shared" si="1749"/>
        <v>0</v>
      </c>
      <c r="BX351" s="236">
        <f t="shared" si="1750"/>
        <v>0</v>
      </c>
      <c r="BY351" s="4"/>
      <c r="BZ351" s="4"/>
      <c r="CA351" s="236">
        <f t="shared" si="1751"/>
        <v>0</v>
      </c>
      <c r="CB351" s="236">
        <f t="shared" si="1752"/>
        <v>0</v>
      </c>
      <c r="CC351" s="4"/>
      <c r="CD351" s="4"/>
      <c r="CE351" s="236">
        <f t="shared" si="1715"/>
        <v>0</v>
      </c>
      <c r="CF351" s="236">
        <f t="shared" si="1753"/>
        <v>0</v>
      </c>
      <c r="CG351" s="4"/>
      <c r="CH351" s="4">
        <f t="shared" si="1754"/>
        <v>0</v>
      </c>
      <c r="CI351" s="236">
        <f t="shared" si="1755"/>
        <v>0</v>
      </c>
      <c r="CJ351" s="236">
        <f t="shared" si="1756"/>
        <v>0</v>
      </c>
      <c r="CK351" s="4"/>
      <c r="CL351" s="4"/>
      <c r="CM351" s="236">
        <f t="shared" si="1757"/>
        <v>0</v>
      </c>
      <c r="CN351" s="236">
        <f t="shared" si="1758"/>
        <v>0</v>
      </c>
      <c r="CO351" s="4"/>
      <c r="CP351" s="4">
        <f t="shared" si="1759"/>
        <v>0</v>
      </c>
      <c r="CQ351" s="236">
        <f t="shared" si="1760"/>
        <v>0</v>
      </c>
      <c r="CR351" s="236">
        <f t="shared" si="1761"/>
        <v>0</v>
      </c>
      <c r="CS351" s="4"/>
      <c r="CT351" s="4"/>
      <c r="CU351" s="236">
        <f t="shared" si="1762"/>
        <v>0</v>
      </c>
      <c r="CV351" s="236">
        <f t="shared" si="1763"/>
        <v>0</v>
      </c>
      <c r="CW351" s="4"/>
      <c r="CX351" s="4"/>
      <c r="CY351" s="4"/>
      <c r="CZ351" s="4"/>
      <c r="DA351" s="4">
        <f t="shared" si="1716"/>
        <v>0</v>
      </c>
      <c r="DB351" s="4">
        <f t="shared" si="1717"/>
        <v>0</v>
      </c>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row>
    <row r="352" spans="1:196" s="5" customFormat="1">
      <c r="A352" s="60"/>
      <c r="B352" s="60"/>
      <c r="C352" s="60" t="s">
        <v>3</v>
      </c>
      <c r="D352" s="60">
        <v>100</v>
      </c>
      <c r="E352" s="6"/>
      <c r="F352" s="67">
        <f t="shared" si="1718"/>
        <v>0</v>
      </c>
      <c r="G352" s="6"/>
      <c r="H352" s="67">
        <f t="shared" si="1719"/>
        <v>0</v>
      </c>
      <c r="I352" s="6"/>
      <c r="J352" s="67">
        <f t="shared" si="1720"/>
        <v>0</v>
      </c>
      <c r="K352" s="6"/>
      <c r="L352" s="67">
        <f t="shared" si="1721"/>
        <v>0</v>
      </c>
      <c r="M352" s="6"/>
      <c r="N352" s="67">
        <f t="shared" si="1722"/>
        <v>0</v>
      </c>
      <c r="O352" s="6"/>
      <c r="P352" s="67">
        <f t="shared" si="1723"/>
        <v>0</v>
      </c>
      <c r="Q352" s="6"/>
      <c r="R352" s="67">
        <f t="shared" si="1724"/>
        <v>0</v>
      </c>
      <c r="S352" s="6"/>
      <c r="T352" s="67">
        <f t="shared" si="1725"/>
        <v>0</v>
      </c>
      <c r="U352" s="6"/>
      <c r="V352" s="67">
        <f t="shared" si="1726"/>
        <v>0</v>
      </c>
      <c r="W352" s="6"/>
      <c r="X352" s="67">
        <f t="shared" si="1727"/>
        <v>0</v>
      </c>
      <c r="Y352" s="6"/>
      <c r="Z352" s="67">
        <f t="shared" si="1728"/>
        <v>0</v>
      </c>
      <c r="AA352" s="6"/>
      <c r="AB352" s="67">
        <f t="shared" si="1729"/>
        <v>0</v>
      </c>
      <c r="AC352" s="62"/>
      <c r="AD352" s="67">
        <f t="shared" si="1730"/>
        <v>0</v>
      </c>
      <c r="AE352" s="62"/>
      <c r="AF352" s="67">
        <f t="shared" si="1731"/>
        <v>0</v>
      </c>
      <c r="AG352" s="62"/>
      <c r="AH352" s="67">
        <f t="shared" si="1732"/>
        <v>0</v>
      </c>
      <c r="AI352" s="62"/>
      <c r="AJ352" s="67">
        <f t="shared" si="1733"/>
        <v>0</v>
      </c>
      <c r="AK352" s="62"/>
      <c r="AL352" s="67">
        <f t="shared" si="1734"/>
        <v>0</v>
      </c>
      <c r="AM352" s="62"/>
      <c r="AN352" s="67">
        <f t="shared" si="1735"/>
        <v>0</v>
      </c>
      <c r="AO352" s="62"/>
      <c r="AP352" s="67">
        <f t="shared" si="1736"/>
        <v>0</v>
      </c>
      <c r="AQ352" s="62"/>
      <c r="AR352" s="67">
        <f t="shared" si="1737"/>
        <v>0</v>
      </c>
      <c r="AS352" s="62"/>
      <c r="AT352" s="67">
        <f t="shared" si="1738"/>
        <v>0</v>
      </c>
      <c r="AU352" s="62"/>
      <c r="AV352" s="67">
        <f t="shared" si="1739"/>
        <v>0</v>
      </c>
      <c r="AW352" s="62"/>
      <c r="AX352" s="67">
        <f t="shared" si="1740"/>
        <v>0</v>
      </c>
      <c r="AY352" s="62"/>
      <c r="AZ352" s="67">
        <f t="shared" si="1741"/>
        <v>0</v>
      </c>
      <c r="BA352" s="57"/>
      <c r="BB352" s="64">
        <f t="shared" si="1742"/>
        <v>0</v>
      </c>
      <c r="BC352" s="64">
        <f t="shared" si="1711"/>
        <v>0</v>
      </c>
      <c r="BD352" s="4"/>
      <c r="BE352" s="4"/>
      <c r="BF352" s="4"/>
      <c r="BG352" s="236">
        <f t="shared" si="1743"/>
        <v>0</v>
      </c>
      <c r="BH352" s="236">
        <f t="shared" si="1744"/>
        <v>0</v>
      </c>
      <c r="BI352" s="4"/>
      <c r="BJ352" s="4"/>
      <c r="BK352" s="236">
        <f t="shared" si="1745"/>
        <v>0</v>
      </c>
      <c r="BL352" s="236">
        <f t="shared" si="1746"/>
        <v>0</v>
      </c>
      <c r="BM352" s="4"/>
      <c r="BN352" s="4"/>
      <c r="BO352" s="236">
        <f t="shared" si="1712"/>
        <v>0</v>
      </c>
      <c r="BP352" s="236">
        <f t="shared" si="1713"/>
        <v>0</v>
      </c>
      <c r="BQ352" s="4"/>
      <c r="BR352" s="4"/>
      <c r="BS352" s="236">
        <f t="shared" si="1747"/>
        <v>0</v>
      </c>
      <c r="BT352" s="236">
        <f t="shared" si="1748"/>
        <v>0</v>
      </c>
      <c r="BU352" s="4"/>
      <c r="BV352" s="4"/>
      <c r="BW352" s="236">
        <f t="shared" si="1749"/>
        <v>0</v>
      </c>
      <c r="BX352" s="236">
        <f t="shared" si="1750"/>
        <v>0</v>
      </c>
      <c r="BY352" s="4"/>
      <c r="BZ352" s="4"/>
      <c r="CA352" s="236">
        <f t="shared" si="1751"/>
        <v>0</v>
      </c>
      <c r="CB352" s="236">
        <f t="shared" si="1752"/>
        <v>0</v>
      </c>
      <c r="CC352" s="4"/>
      <c r="CD352" s="4"/>
      <c r="CE352" s="236">
        <f t="shared" si="1715"/>
        <v>0</v>
      </c>
      <c r="CF352" s="236">
        <f t="shared" si="1753"/>
        <v>0</v>
      </c>
      <c r="CG352" s="4"/>
      <c r="CH352" s="4">
        <f t="shared" si="1754"/>
        <v>0</v>
      </c>
      <c r="CI352" s="236">
        <f t="shared" si="1755"/>
        <v>0</v>
      </c>
      <c r="CJ352" s="236">
        <f t="shared" si="1756"/>
        <v>0</v>
      </c>
      <c r="CK352" s="4"/>
      <c r="CL352" s="4"/>
      <c r="CM352" s="236">
        <f t="shared" si="1757"/>
        <v>0</v>
      </c>
      <c r="CN352" s="236">
        <f t="shared" si="1758"/>
        <v>0</v>
      </c>
      <c r="CO352" s="4"/>
      <c r="CP352" s="4">
        <f t="shared" si="1759"/>
        <v>0</v>
      </c>
      <c r="CQ352" s="236">
        <f t="shared" si="1760"/>
        <v>0</v>
      </c>
      <c r="CR352" s="236">
        <f t="shared" si="1761"/>
        <v>0</v>
      </c>
      <c r="CS352" s="4"/>
      <c r="CT352" s="4"/>
      <c r="CU352" s="236">
        <f t="shared" si="1762"/>
        <v>0</v>
      </c>
      <c r="CV352" s="236">
        <f t="shared" si="1763"/>
        <v>0</v>
      </c>
      <c r="CW352" s="4"/>
      <c r="CX352" s="4"/>
      <c r="CY352" s="4"/>
      <c r="CZ352" s="4"/>
      <c r="DA352" s="4">
        <f t="shared" si="1716"/>
        <v>0</v>
      </c>
      <c r="DB352" s="4">
        <f t="shared" si="1717"/>
        <v>0</v>
      </c>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row>
    <row r="353" spans="1:196" s="5" customFormat="1">
      <c r="A353" s="60"/>
      <c r="B353" s="60"/>
      <c r="C353" s="60" t="s">
        <v>3</v>
      </c>
      <c r="D353" s="60">
        <v>100</v>
      </c>
      <c r="E353" s="6"/>
      <c r="F353" s="67">
        <f t="shared" si="1718"/>
        <v>0</v>
      </c>
      <c r="G353" s="6"/>
      <c r="H353" s="67">
        <f t="shared" si="1719"/>
        <v>0</v>
      </c>
      <c r="I353" s="6"/>
      <c r="J353" s="67">
        <f t="shared" si="1720"/>
        <v>0</v>
      </c>
      <c r="K353" s="6"/>
      <c r="L353" s="67">
        <f>SUM(K353*$D353)</f>
        <v>0</v>
      </c>
      <c r="M353" s="6"/>
      <c r="N353" s="67">
        <f>SUM(M353*$D353)</f>
        <v>0</v>
      </c>
      <c r="O353" s="6"/>
      <c r="P353" s="67">
        <f>SUM(O353*$D353)</f>
        <v>0</v>
      </c>
      <c r="Q353" s="6"/>
      <c r="R353" s="67">
        <f>SUM(Q353*$D353)</f>
        <v>0</v>
      </c>
      <c r="S353" s="6"/>
      <c r="T353" s="67">
        <f>SUM(S353*$D353)</f>
        <v>0</v>
      </c>
      <c r="U353" s="6"/>
      <c r="V353" s="67">
        <f>SUM(U353*$D353)</f>
        <v>0</v>
      </c>
      <c r="W353" s="6"/>
      <c r="X353" s="67">
        <f>SUM(W353*$D353)</f>
        <v>0</v>
      </c>
      <c r="Y353" s="6"/>
      <c r="Z353" s="67">
        <f>SUM(Y353*$D353)</f>
        <v>0</v>
      </c>
      <c r="AA353" s="6"/>
      <c r="AB353" s="67">
        <f>SUM(AA353*$D353)</f>
        <v>0</v>
      </c>
      <c r="AC353" s="62"/>
      <c r="AD353" s="67">
        <f>SUM(AC353*$D353)</f>
        <v>0</v>
      </c>
      <c r="AE353" s="62"/>
      <c r="AF353" s="67">
        <f>SUM(AE353*$D353)</f>
        <v>0</v>
      </c>
      <c r="AG353" s="62"/>
      <c r="AH353" s="67">
        <f>SUM(AG353*$D353)</f>
        <v>0</v>
      </c>
      <c r="AI353" s="62"/>
      <c r="AJ353" s="67">
        <f>SUM(AI353*$D353)</f>
        <v>0</v>
      </c>
      <c r="AK353" s="62"/>
      <c r="AL353" s="67">
        <f>SUM(AK353*$D353)</f>
        <v>0</v>
      </c>
      <c r="AM353" s="62"/>
      <c r="AN353" s="67">
        <f>SUM(AM353*$D353)</f>
        <v>0</v>
      </c>
      <c r="AO353" s="62"/>
      <c r="AP353" s="67">
        <f>SUM(AO353*$D353)</f>
        <v>0</v>
      </c>
      <c r="AQ353" s="62"/>
      <c r="AR353" s="67">
        <f>SUM(AQ353*$D353)</f>
        <v>0</v>
      </c>
      <c r="AS353" s="62"/>
      <c r="AT353" s="67">
        <f>SUM(AS353*$D353)</f>
        <v>0</v>
      </c>
      <c r="AU353" s="62"/>
      <c r="AV353" s="67">
        <f>SUM(AU353*$D353)</f>
        <v>0</v>
      </c>
      <c r="AW353" s="62"/>
      <c r="AX353" s="67">
        <f>SUM(AW353*$D353)</f>
        <v>0</v>
      </c>
      <c r="AY353" s="62"/>
      <c r="AZ353" s="67">
        <f>SUM(AY353*$D353)</f>
        <v>0</v>
      </c>
      <c r="BA353" s="57"/>
      <c r="BB353" s="64">
        <f t="shared" si="1742"/>
        <v>0</v>
      </c>
      <c r="BC353" s="64">
        <f t="shared" si="1711"/>
        <v>0</v>
      </c>
      <c r="BD353" s="4"/>
      <c r="BE353" s="4"/>
      <c r="BF353" s="4"/>
      <c r="BG353" s="236">
        <f t="shared" si="1743"/>
        <v>0</v>
      </c>
      <c r="BH353" s="236">
        <f t="shared" si="1744"/>
        <v>0</v>
      </c>
      <c r="BI353" s="4"/>
      <c r="BJ353" s="4"/>
      <c r="BK353" s="236">
        <f t="shared" si="1745"/>
        <v>0</v>
      </c>
      <c r="BL353" s="236">
        <f t="shared" si="1746"/>
        <v>0</v>
      </c>
      <c r="BM353" s="4"/>
      <c r="BN353" s="4"/>
      <c r="BO353" s="236">
        <f t="shared" si="1712"/>
        <v>0</v>
      </c>
      <c r="BP353" s="236">
        <f t="shared" si="1713"/>
        <v>0</v>
      </c>
      <c r="BQ353" s="4"/>
      <c r="BR353" s="4"/>
      <c r="BS353" s="236">
        <f t="shared" si="1747"/>
        <v>0</v>
      </c>
      <c r="BT353" s="236">
        <f t="shared" si="1748"/>
        <v>0</v>
      </c>
      <c r="BU353" s="4"/>
      <c r="BV353" s="4"/>
      <c r="BW353" s="236">
        <f t="shared" si="1749"/>
        <v>0</v>
      </c>
      <c r="BX353" s="236">
        <f t="shared" si="1750"/>
        <v>0</v>
      </c>
      <c r="BY353" s="4"/>
      <c r="BZ353" s="4"/>
      <c r="CA353" s="236">
        <f t="shared" si="1751"/>
        <v>0</v>
      </c>
      <c r="CB353" s="236">
        <f t="shared" si="1752"/>
        <v>0</v>
      </c>
      <c r="CC353" s="4"/>
      <c r="CD353" s="4"/>
      <c r="CE353" s="236">
        <f t="shared" si="1715"/>
        <v>0</v>
      </c>
      <c r="CF353" s="236">
        <f t="shared" si="1753"/>
        <v>0</v>
      </c>
      <c r="CG353" s="4"/>
      <c r="CH353" s="4">
        <f t="shared" si="1754"/>
        <v>0</v>
      </c>
      <c r="CI353" s="236">
        <f t="shared" si="1755"/>
        <v>0</v>
      </c>
      <c r="CJ353" s="236">
        <f t="shared" si="1756"/>
        <v>0</v>
      </c>
      <c r="CK353" s="4"/>
      <c r="CL353" s="4"/>
      <c r="CM353" s="236">
        <f t="shared" si="1757"/>
        <v>0</v>
      </c>
      <c r="CN353" s="236">
        <f t="shared" si="1758"/>
        <v>0</v>
      </c>
      <c r="CO353" s="4"/>
      <c r="CP353" s="4">
        <f t="shared" si="1759"/>
        <v>0</v>
      </c>
      <c r="CQ353" s="236">
        <f t="shared" si="1760"/>
        <v>0</v>
      </c>
      <c r="CR353" s="236">
        <f t="shared" si="1761"/>
        <v>0</v>
      </c>
      <c r="CS353" s="4"/>
      <c r="CT353" s="4"/>
      <c r="CU353" s="236">
        <f t="shared" si="1762"/>
        <v>0</v>
      </c>
      <c r="CV353" s="236">
        <f t="shared" si="1763"/>
        <v>0</v>
      </c>
      <c r="CW353" s="4"/>
      <c r="CX353" s="4"/>
      <c r="CY353" s="4"/>
      <c r="CZ353" s="4"/>
      <c r="DA353" s="4">
        <f t="shared" si="1716"/>
        <v>0</v>
      </c>
      <c r="DB353" s="4">
        <f t="shared" si="1717"/>
        <v>0</v>
      </c>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row>
    <row r="354" spans="1:196" s="5" customFormat="1">
      <c r="A354" s="60"/>
      <c r="B354" s="60"/>
      <c r="C354" s="60" t="s">
        <v>3</v>
      </c>
      <c r="D354" s="60">
        <v>100</v>
      </c>
      <c r="E354" s="6"/>
      <c r="F354" s="67">
        <f t="shared" si="1718"/>
        <v>0</v>
      </c>
      <c r="G354" s="6"/>
      <c r="H354" s="67">
        <f t="shared" si="1719"/>
        <v>0</v>
      </c>
      <c r="I354" s="6"/>
      <c r="J354" s="67">
        <f t="shared" si="1720"/>
        <v>0</v>
      </c>
      <c r="K354" s="6"/>
      <c r="L354" s="67">
        <f t="shared" ref="L354:L370" si="1764">SUM(K354*$D354)</f>
        <v>0</v>
      </c>
      <c r="M354" s="6"/>
      <c r="N354" s="67">
        <f t="shared" ref="N354:N370" si="1765">SUM(M354*$D354)</f>
        <v>0</v>
      </c>
      <c r="O354" s="6"/>
      <c r="P354" s="67">
        <f t="shared" ref="P354:P370" si="1766">SUM(O354*$D354)</f>
        <v>0</v>
      </c>
      <c r="Q354" s="6"/>
      <c r="R354" s="67">
        <f t="shared" ref="R354:R370" si="1767">SUM(Q354*$D354)</f>
        <v>0</v>
      </c>
      <c r="S354" s="6"/>
      <c r="T354" s="67">
        <f t="shared" ref="T354:T370" si="1768">SUM(S354*$D354)</f>
        <v>0</v>
      </c>
      <c r="U354" s="6"/>
      <c r="V354" s="67">
        <f t="shared" ref="V354:V370" si="1769">SUM(U354*$D354)</f>
        <v>0</v>
      </c>
      <c r="W354" s="6"/>
      <c r="X354" s="67">
        <f t="shared" ref="X354:X370" si="1770">SUM(W354*$D354)</f>
        <v>0</v>
      </c>
      <c r="Y354" s="6"/>
      <c r="Z354" s="67">
        <f t="shared" ref="Z354:Z370" si="1771">SUM(Y354*$D354)</f>
        <v>0</v>
      </c>
      <c r="AA354" s="6"/>
      <c r="AB354" s="67">
        <f t="shared" ref="AB354:AB370" si="1772">SUM(AA354*$D354)</f>
        <v>0</v>
      </c>
      <c r="AC354" s="62"/>
      <c r="AD354" s="67">
        <f t="shared" ref="AD354:AD370" si="1773">SUM(AC354*$D354)</f>
        <v>0</v>
      </c>
      <c r="AE354" s="62"/>
      <c r="AF354" s="67">
        <f t="shared" ref="AF354:AF370" si="1774">SUM(AE354*$D354)</f>
        <v>0</v>
      </c>
      <c r="AG354" s="62"/>
      <c r="AH354" s="67">
        <f t="shared" ref="AH354:AH370" si="1775">SUM(AG354*$D354)</f>
        <v>0</v>
      </c>
      <c r="AI354" s="62"/>
      <c r="AJ354" s="67">
        <f t="shared" ref="AJ354:AJ370" si="1776">SUM(AI354*$D354)</f>
        <v>0</v>
      </c>
      <c r="AK354" s="62"/>
      <c r="AL354" s="67">
        <f t="shared" ref="AL354:AL370" si="1777">SUM(AK354*$D354)</f>
        <v>0</v>
      </c>
      <c r="AM354" s="62"/>
      <c r="AN354" s="67">
        <f t="shared" ref="AN354:AN370" si="1778">SUM(AM354*$D354)</f>
        <v>0</v>
      </c>
      <c r="AO354" s="62"/>
      <c r="AP354" s="67">
        <f t="shared" ref="AP354:AP370" si="1779">SUM(AO354*$D354)</f>
        <v>0</v>
      </c>
      <c r="AQ354" s="62"/>
      <c r="AR354" s="67">
        <f t="shared" ref="AR354:AR370" si="1780">SUM(AQ354*$D354)</f>
        <v>0</v>
      </c>
      <c r="AS354" s="62"/>
      <c r="AT354" s="67">
        <f t="shared" ref="AT354:AT370" si="1781">SUM(AS354*$D354)</f>
        <v>0</v>
      </c>
      <c r="AU354" s="62"/>
      <c r="AV354" s="67">
        <f t="shared" ref="AV354:AV370" si="1782">SUM(AU354*$D354)</f>
        <v>0</v>
      </c>
      <c r="AW354" s="62"/>
      <c r="AX354" s="67">
        <f t="shared" ref="AX354:AX370" si="1783">SUM(AW354*$D354)</f>
        <v>0</v>
      </c>
      <c r="AY354" s="62"/>
      <c r="AZ354" s="67">
        <f t="shared" ref="AZ354:AZ370" si="1784">SUM(AY354*$D354)</f>
        <v>0</v>
      </c>
      <c r="BA354" s="57"/>
      <c r="BB354" s="64">
        <f t="shared" si="1742"/>
        <v>0</v>
      </c>
      <c r="BC354" s="64">
        <f t="shared" si="1711"/>
        <v>0</v>
      </c>
      <c r="BD354" s="4"/>
      <c r="BE354" s="4"/>
      <c r="BF354" s="4"/>
      <c r="BG354" s="236">
        <f t="shared" si="1743"/>
        <v>0</v>
      </c>
      <c r="BH354" s="236">
        <f t="shared" si="1744"/>
        <v>0</v>
      </c>
      <c r="BI354" s="4"/>
      <c r="BJ354" s="4"/>
      <c r="BK354" s="236">
        <f t="shared" si="1745"/>
        <v>0</v>
      </c>
      <c r="BL354" s="236">
        <f t="shared" si="1746"/>
        <v>0</v>
      </c>
      <c r="BM354" s="4"/>
      <c r="BN354" s="4"/>
      <c r="BO354" s="236">
        <f t="shared" si="1712"/>
        <v>0</v>
      </c>
      <c r="BP354" s="236">
        <f t="shared" si="1713"/>
        <v>0</v>
      </c>
      <c r="BQ354" s="4"/>
      <c r="BR354" s="4"/>
      <c r="BS354" s="236">
        <f t="shared" si="1747"/>
        <v>0</v>
      </c>
      <c r="BT354" s="236">
        <f t="shared" si="1748"/>
        <v>0</v>
      </c>
      <c r="BU354" s="4"/>
      <c r="BV354" s="4"/>
      <c r="BW354" s="236">
        <f t="shared" si="1749"/>
        <v>0</v>
      </c>
      <c r="BX354" s="236">
        <f t="shared" si="1750"/>
        <v>0</v>
      </c>
      <c r="BY354" s="4"/>
      <c r="BZ354" s="4"/>
      <c r="CA354" s="236">
        <f t="shared" si="1751"/>
        <v>0</v>
      </c>
      <c r="CB354" s="236">
        <f t="shared" si="1752"/>
        <v>0</v>
      </c>
      <c r="CC354" s="4"/>
      <c r="CD354" s="4"/>
      <c r="CE354" s="236">
        <f t="shared" si="1715"/>
        <v>0</v>
      </c>
      <c r="CF354" s="236">
        <f t="shared" si="1753"/>
        <v>0</v>
      </c>
      <c r="CG354" s="4"/>
      <c r="CH354" s="4">
        <f t="shared" si="1754"/>
        <v>0</v>
      </c>
      <c r="CI354" s="236">
        <f t="shared" si="1755"/>
        <v>0</v>
      </c>
      <c r="CJ354" s="236">
        <f t="shared" si="1756"/>
        <v>0</v>
      </c>
      <c r="CK354" s="4"/>
      <c r="CL354" s="4"/>
      <c r="CM354" s="236">
        <f t="shared" si="1757"/>
        <v>0</v>
      </c>
      <c r="CN354" s="236">
        <f t="shared" si="1758"/>
        <v>0</v>
      </c>
      <c r="CO354" s="4"/>
      <c r="CP354" s="4">
        <f t="shared" si="1759"/>
        <v>0</v>
      </c>
      <c r="CQ354" s="236">
        <f t="shared" si="1760"/>
        <v>0</v>
      </c>
      <c r="CR354" s="236">
        <f t="shared" si="1761"/>
        <v>0</v>
      </c>
      <c r="CS354" s="4"/>
      <c r="CT354" s="4"/>
      <c r="CU354" s="236">
        <f t="shared" si="1762"/>
        <v>0</v>
      </c>
      <c r="CV354" s="236">
        <f t="shared" si="1763"/>
        <v>0</v>
      </c>
      <c r="CW354" s="4"/>
      <c r="CX354" s="4"/>
      <c r="CY354" s="4"/>
      <c r="CZ354" s="4"/>
      <c r="DA354" s="4">
        <f t="shared" si="1716"/>
        <v>0</v>
      </c>
      <c r="DB354" s="4">
        <f t="shared" si="1717"/>
        <v>0</v>
      </c>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row>
    <row r="355" spans="1:196" s="5" customFormat="1">
      <c r="A355" s="60"/>
      <c r="B355" s="60"/>
      <c r="C355" s="60" t="s">
        <v>3</v>
      </c>
      <c r="D355" s="60">
        <v>100</v>
      </c>
      <c r="E355" s="6"/>
      <c r="F355" s="67">
        <f t="shared" si="1718"/>
        <v>0</v>
      </c>
      <c r="G355" s="6"/>
      <c r="H355" s="67">
        <f t="shared" si="1719"/>
        <v>0</v>
      </c>
      <c r="I355" s="6"/>
      <c r="J355" s="67">
        <f t="shared" si="1720"/>
        <v>0</v>
      </c>
      <c r="K355" s="6"/>
      <c r="L355" s="67">
        <f t="shared" si="1764"/>
        <v>0</v>
      </c>
      <c r="M355" s="6"/>
      <c r="N355" s="67">
        <f t="shared" si="1765"/>
        <v>0</v>
      </c>
      <c r="O355" s="6"/>
      <c r="P355" s="67">
        <f t="shared" si="1766"/>
        <v>0</v>
      </c>
      <c r="Q355" s="6"/>
      <c r="R355" s="67">
        <f t="shared" si="1767"/>
        <v>0</v>
      </c>
      <c r="S355" s="6"/>
      <c r="T355" s="67">
        <f t="shared" si="1768"/>
        <v>0</v>
      </c>
      <c r="U355" s="6"/>
      <c r="V355" s="67">
        <f t="shared" si="1769"/>
        <v>0</v>
      </c>
      <c r="W355" s="6"/>
      <c r="X355" s="67">
        <f t="shared" si="1770"/>
        <v>0</v>
      </c>
      <c r="Y355" s="6"/>
      <c r="Z355" s="67">
        <f t="shared" si="1771"/>
        <v>0</v>
      </c>
      <c r="AA355" s="6"/>
      <c r="AB355" s="67">
        <f t="shared" si="1772"/>
        <v>0</v>
      </c>
      <c r="AC355" s="62"/>
      <c r="AD355" s="67">
        <f t="shared" si="1773"/>
        <v>0</v>
      </c>
      <c r="AE355" s="62"/>
      <c r="AF355" s="67">
        <f t="shared" si="1774"/>
        <v>0</v>
      </c>
      <c r="AG355" s="62"/>
      <c r="AH355" s="67">
        <f t="shared" si="1775"/>
        <v>0</v>
      </c>
      <c r="AI355" s="62"/>
      <c r="AJ355" s="67">
        <f t="shared" si="1776"/>
        <v>0</v>
      </c>
      <c r="AK355" s="62"/>
      <c r="AL355" s="67">
        <f t="shared" si="1777"/>
        <v>0</v>
      </c>
      <c r="AM355" s="62"/>
      <c r="AN355" s="67">
        <f t="shared" si="1778"/>
        <v>0</v>
      </c>
      <c r="AO355" s="62"/>
      <c r="AP355" s="67">
        <f t="shared" si="1779"/>
        <v>0</v>
      </c>
      <c r="AQ355" s="62"/>
      <c r="AR355" s="67">
        <f t="shared" si="1780"/>
        <v>0</v>
      </c>
      <c r="AS355" s="62"/>
      <c r="AT355" s="67">
        <f t="shared" si="1781"/>
        <v>0</v>
      </c>
      <c r="AU355" s="62"/>
      <c r="AV355" s="67">
        <f t="shared" si="1782"/>
        <v>0</v>
      </c>
      <c r="AW355" s="62"/>
      <c r="AX355" s="67">
        <f t="shared" si="1783"/>
        <v>0</v>
      </c>
      <c r="AY355" s="62"/>
      <c r="AZ355" s="67">
        <f t="shared" si="1784"/>
        <v>0</v>
      </c>
      <c r="BA355" s="57"/>
      <c r="BB355" s="64">
        <f t="shared" si="1742"/>
        <v>0</v>
      </c>
      <c r="BC355" s="64">
        <f t="shared" si="1711"/>
        <v>0</v>
      </c>
      <c r="BD355" s="4"/>
      <c r="BE355" s="4"/>
      <c r="BF355" s="4"/>
      <c r="BG355" s="236">
        <f t="shared" si="1743"/>
        <v>0</v>
      </c>
      <c r="BH355" s="236">
        <f t="shared" si="1744"/>
        <v>0</v>
      </c>
      <c r="BI355" s="4"/>
      <c r="BJ355" s="4"/>
      <c r="BK355" s="236">
        <f t="shared" si="1745"/>
        <v>0</v>
      </c>
      <c r="BL355" s="236">
        <f t="shared" si="1746"/>
        <v>0</v>
      </c>
      <c r="BM355" s="4"/>
      <c r="BN355" s="4"/>
      <c r="BO355" s="236">
        <f t="shared" si="1712"/>
        <v>0</v>
      </c>
      <c r="BP355" s="236">
        <f t="shared" si="1713"/>
        <v>0</v>
      </c>
      <c r="BQ355" s="4"/>
      <c r="BR355" s="4"/>
      <c r="BS355" s="236">
        <f t="shared" si="1747"/>
        <v>0</v>
      </c>
      <c r="BT355" s="236">
        <f t="shared" si="1748"/>
        <v>0</v>
      </c>
      <c r="BU355" s="4"/>
      <c r="BV355" s="4"/>
      <c r="BW355" s="236">
        <f t="shared" si="1749"/>
        <v>0</v>
      </c>
      <c r="BX355" s="236">
        <f t="shared" si="1750"/>
        <v>0</v>
      </c>
      <c r="BY355" s="4"/>
      <c r="BZ355" s="4"/>
      <c r="CA355" s="236">
        <f t="shared" si="1751"/>
        <v>0</v>
      </c>
      <c r="CB355" s="236">
        <f t="shared" si="1752"/>
        <v>0</v>
      </c>
      <c r="CC355" s="4"/>
      <c r="CD355" s="4"/>
      <c r="CE355" s="236">
        <f t="shared" si="1715"/>
        <v>0</v>
      </c>
      <c r="CF355" s="236">
        <f t="shared" si="1753"/>
        <v>0</v>
      </c>
      <c r="CG355" s="4"/>
      <c r="CH355" s="4">
        <f t="shared" si="1754"/>
        <v>0</v>
      </c>
      <c r="CI355" s="236">
        <f t="shared" si="1755"/>
        <v>0</v>
      </c>
      <c r="CJ355" s="236">
        <f t="shared" si="1756"/>
        <v>0</v>
      </c>
      <c r="CK355" s="4"/>
      <c r="CL355" s="4"/>
      <c r="CM355" s="236">
        <f t="shared" si="1757"/>
        <v>0</v>
      </c>
      <c r="CN355" s="236">
        <f t="shared" si="1758"/>
        <v>0</v>
      </c>
      <c r="CO355" s="4"/>
      <c r="CP355" s="4">
        <f t="shared" si="1759"/>
        <v>0</v>
      </c>
      <c r="CQ355" s="236">
        <f t="shared" si="1760"/>
        <v>0</v>
      </c>
      <c r="CR355" s="236">
        <f t="shared" si="1761"/>
        <v>0</v>
      </c>
      <c r="CS355" s="4"/>
      <c r="CT355" s="4"/>
      <c r="CU355" s="236">
        <f t="shared" si="1762"/>
        <v>0</v>
      </c>
      <c r="CV355" s="236">
        <f t="shared" si="1763"/>
        <v>0</v>
      </c>
      <c r="CW355" s="4"/>
      <c r="CX355" s="4"/>
      <c r="CY355" s="4"/>
      <c r="CZ355" s="4"/>
      <c r="DA355" s="4">
        <f t="shared" si="1716"/>
        <v>0</v>
      </c>
      <c r="DB355" s="4">
        <f t="shared" si="1717"/>
        <v>0</v>
      </c>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row>
    <row r="356" spans="1:196" s="5" customFormat="1">
      <c r="A356" s="60"/>
      <c r="B356" s="60"/>
      <c r="C356" s="60" t="s">
        <v>3</v>
      </c>
      <c r="D356" s="60">
        <v>100</v>
      </c>
      <c r="E356" s="6"/>
      <c r="F356" s="67">
        <f t="shared" si="1718"/>
        <v>0</v>
      </c>
      <c r="G356" s="6"/>
      <c r="H356" s="67">
        <f t="shared" si="1719"/>
        <v>0</v>
      </c>
      <c r="I356" s="6"/>
      <c r="J356" s="67">
        <f t="shared" si="1720"/>
        <v>0</v>
      </c>
      <c r="K356" s="6"/>
      <c r="L356" s="67">
        <f t="shared" si="1764"/>
        <v>0</v>
      </c>
      <c r="M356" s="6"/>
      <c r="N356" s="67">
        <f t="shared" si="1765"/>
        <v>0</v>
      </c>
      <c r="O356" s="6"/>
      <c r="P356" s="67">
        <f t="shared" si="1766"/>
        <v>0</v>
      </c>
      <c r="Q356" s="6"/>
      <c r="R356" s="67">
        <f t="shared" si="1767"/>
        <v>0</v>
      </c>
      <c r="S356" s="6"/>
      <c r="T356" s="67">
        <f t="shared" si="1768"/>
        <v>0</v>
      </c>
      <c r="U356" s="6"/>
      <c r="V356" s="67">
        <f t="shared" si="1769"/>
        <v>0</v>
      </c>
      <c r="W356" s="6"/>
      <c r="X356" s="67">
        <f t="shared" si="1770"/>
        <v>0</v>
      </c>
      <c r="Y356" s="6"/>
      <c r="Z356" s="67">
        <f t="shared" si="1771"/>
        <v>0</v>
      </c>
      <c r="AA356" s="6"/>
      <c r="AB356" s="67">
        <f t="shared" si="1772"/>
        <v>0</v>
      </c>
      <c r="AC356" s="62"/>
      <c r="AD356" s="67">
        <f t="shared" si="1773"/>
        <v>0</v>
      </c>
      <c r="AE356" s="62"/>
      <c r="AF356" s="67">
        <f t="shared" si="1774"/>
        <v>0</v>
      </c>
      <c r="AG356" s="62"/>
      <c r="AH356" s="67">
        <f t="shared" si="1775"/>
        <v>0</v>
      </c>
      <c r="AI356" s="62"/>
      <c r="AJ356" s="67">
        <f t="shared" si="1776"/>
        <v>0</v>
      </c>
      <c r="AK356" s="62"/>
      <c r="AL356" s="67">
        <f t="shared" si="1777"/>
        <v>0</v>
      </c>
      <c r="AM356" s="62"/>
      <c r="AN356" s="67">
        <f t="shared" si="1778"/>
        <v>0</v>
      </c>
      <c r="AO356" s="62"/>
      <c r="AP356" s="67">
        <f t="shared" si="1779"/>
        <v>0</v>
      </c>
      <c r="AQ356" s="62"/>
      <c r="AR356" s="67">
        <f t="shared" si="1780"/>
        <v>0</v>
      </c>
      <c r="AS356" s="62"/>
      <c r="AT356" s="67">
        <f t="shared" si="1781"/>
        <v>0</v>
      </c>
      <c r="AU356" s="62"/>
      <c r="AV356" s="67">
        <f t="shared" si="1782"/>
        <v>0</v>
      </c>
      <c r="AW356" s="62"/>
      <c r="AX356" s="67">
        <f t="shared" si="1783"/>
        <v>0</v>
      </c>
      <c r="AY356" s="62"/>
      <c r="AZ356" s="67">
        <f t="shared" si="1784"/>
        <v>0</v>
      </c>
      <c r="BA356" s="57"/>
      <c r="BB356" s="64">
        <f t="shared" si="1742"/>
        <v>0</v>
      </c>
      <c r="BC356" s="64">
        <f t="shared" si="1711"/>
        <v>0</v>
      </c>
      <c r="BD356" s="4"/>
      <c r="BE356" s="4"/>
      <c r="BF356" s="4"/>
      <c r="BG356" s="236">
        <f t="shared" si="1743"/>
        <v>0</v>
      </c>
      <c r="BH356" s="236">
        <f t="shared" si="1744"/>
        <v>0</v>
      </c>
      <c r="BI356" s="4"/>
      <c r="BJ356" s="4"/>
      <c r="BK356" s="236">
        <f t="shared" si="1745"/>
        <v>0</v>
      </c>
      <c r="BL356" s="236">
        <f t="shared" si="1746"/>
        <v>0</v>
      </c>
      <c r="BM356" s="4"/>
      <c r="BN356" s="4"/>
      <c r="BO356" s="236">
        <f t="shared" si="1712"/>
        <v>0</v>
      </c>
      <c r="BP356" s="236">
        <f t="shared" si="1713"/>
        <v>0</v>
      </c>
      <c r="BQ356" s="4"/>
      <c r="BR356" s="4"/>
      <c r="BS356" s="236">
        <f t="shared" si="1747"/>
        <v>0</v>
      </c>
      <c r="BT356" s="236">
        <f t="shared" si="1748"/>
        <v>0</v>
      </c>
      <c r="BU356" s="4"/>
      <c r="BV356" s="4"/>
      <c r="BW356" s="236">
        <f t="shared" si="1749"/>
        <v>0</v>
      </c>
      <c r="BX356" s="236">
        <f t="shared" si="1750"/>
        <v>0</v>
      </c>
      <c r="BY356" s="4"/>
      <c r="BZ356" s="4"/>
      <c r="CA356" s="236">
        <f t="shared" si="1751"/>
        <v>0</v>
      </c>
      <c r="CB356" s="236">
        <f t="shared" si="1752"/>
        <v>0</v>
      </c>
      <c r="CC356" s="4"/>
      <c r="CD356" s="4"/>
      <c r="CE356" s="236">
        <f t="shared" si="1715"/>
        <v>0</v>
      </c>
      <c r="CF356" s="236">
        <f t="shared" si="1753"/>
        <v>0</v>
      </c>
      <c r="CG356" s="4"/>
      <c r="CH356" s="4">
        <f t="shared" si="1754"/>
        <v>0</v>
      </c>
      <c r="CI356" s="236">
        <f t="shared" si="1755"/>
        <v>0</v>
      </c>
      <c r="CJ356" s="236">
        <f t="shared" si="1756"/>
        <v>0</v>
      </c>
      <c r="CK356" s="4"/>
      <c r="CL356" s="4"/>
      <c r="CM356" s="236">
        <f t="shared" si="1757"/>
        <v>0</v>
      </c>
      <c r="CN356" s="236">
        <f t="shared" si="1758"/>
        <v>0</v>
      </c>
      <c r="CO356" s="4"/>
      <c r="CP356" s="4">
        <f t="shared" si="1759"/>
        <v>0</v>
      </c>
      <c r="CQ356" s="236">
        <f t="shared" si="1760"/>
        <v>0</v>
      </c>
      <c r="CR356" s="236">
        <f t="shared" si="1761"/>
        <v>0</v>
      </c>
      <c r="CS356" s="4"/>
      <c r="CT356" s="4"/>
      <c r="CU356" s="236">
        <f t="shared" si="1762"/>
        <v>0</v>
      </c>
      <c r="CV356" s="236">
        <f t="shared" si="1763"/>
        <v>0</v>
      </c>
      <c r="CW356" s="4"/>
      <c r="CX356" s="4"/>
      <c r="CY356" s="4"/>
      <c r="CZ356" s="4"/>
      <c r="DA356" s="4">
        <f t="shared" si="1716"/>
        <v>0</v>
      </c>
      <c r="DB356" s="4">
        <f t="shared" si="1717"/>
        <v>0</v>
      </c>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row>
    <row r="357" spans="1:196" s="5" customFormat="1">
      <c r="A357" s="60"/>
      <c r="B357" s="60"/>
      <c r="C357" s="60" t="s">
        <v>3</v>
      </c>
      <c r="D357" s="60">
        <v>100</v>
      </c>
      <c r="E357" s="6"/>
      <c r="F357" s="67">
        <f t="shared" si="1718"/>
        <v>0</v>
      </c>
      <c r="G357" s="6"/>
      <c r="H357" s="67">
        <f t="shared" si="1719"/>
        <v>0</v>
      </c>
      <c r="I357" s="6"/>
      <c r="J357" s="67">
        <f t="shared" si="1720"/>
        <v>0</v>
      </c>
      <c r="K357" s="6"/>
      <c r="L357" s="67">
        <f t="shared" si="1764"/>
        <v>0</v>
      </c>
      <c r="M357" s="6"/>
      <c r="N357" s="67">
        <f t="shared" si="1765"/>
        <v>0</v>
      </c>
      <c r="O357" s="6"/>
      <c r="P357" s="67">
        <f t="shared" si="1766"/>
        <v>0</v>
      </c>
      <c r="Q357" s="6"/>
      <c r="R357" s="67">
        <f t="shared" si="1767"/>
        <v>0</v>
      </c>
      <c r="S357" s="6"/>
      <c r="T357" s="67">
        <f t="shared" si="1768"/>
        <v>0</v>
      </c>
      <c r="U357" s="6"/>
      <c r="V357" s="67">
        <f t="shared" si="1769"/>
        <v>0</v>
      </c>
      <c r="W357" s="6"/>
      <c r="X357" s="67">
        <f t="shared" si="1770"/>
        <v>0</v>
      </c>
      <c r="Y357" s="6"/>
      <c r="Z357" s="67">
        <f t="shared" si="1771"/>
        <v>0</v>
      </c>
      <c r="AA357" s="6"/>
      <c r="AB357" s="67">
        <f t="shared" si="1772"/>
        <v>0</v>
      </c>
      <c r="AC357" s="62"/>
      <c r="AD357" s="67">
        <f t="shared" si="1773"/>
        <v>0</v>
      </c>
      <c r="AE357" s="62"/>
      <c r="AF357" s="67">
        <f t="shared" si="1774"/>
        <v>0</v>
      </c>
      <c r="AG357" s="62"/>
      <c r="AH357" s="67">
        <f t="shared" si="1775"/>
        <v>0</v>
      </c>
      <c r="AI357" s="62"/>
      <c r="AJ357" s="67">
        <f t="shared" si="1776"/>
        <v>0</v>
      </c>
      <c r="AK357" s="62"/>
      <c r="AL357" s="67">
        <f t="shared" si="1777"/>
        <v>0</v>
      </c>
      <c r="AM357" s="62"/>
      <c r="AN357" s="67">
        <f t="shared" si="1778"/>
        <v>0</v>
      </c>
      <c r="AO357" s="62"/>
      <c r="AP357" s="67">
        <f t="shared" si="1779"/>
        <v>0</v>
      </c>
      <c r="AQ357" s="62"/>
      <c r="AR357" s="67">
        <f t="shared" si="1780"/>
        <v>0</v>
      </c>
      <c r="AS357" s="62"/>
      <c r="AT357" s="67">
        <f t="shared" si="1781"/>
        <v>0</v>
      </c>
      <c r="AU357" s="62"/>
      <c r="AV357" s="67">
        <f t="shared" si="1782"/>
        <v>0</v>
      </c>
      <c r="AW357" s="62"/>
      <c r="AX357" s="67">
        <f t="shared" si="1783"/>
        <v>0</v>
      </c>
      <c r="AY357" s="62"/>
      <c r="AZ357" s="67">
        <f t="shared" si="1784"/>
        <v>0</v>
      </c>
      <c r="BA357" s="57"/>
      <c r="BB357" s="64">
        <f t="shared" si="1742"/>
        <v>0</v>
      </c>
      <c r="BC357" s="64">
        <f t="shared" si="1711"/>
        <v>0</v>
      </c>
      <c r="BD357" s="4"/>
      <c r="BE357" s="4"/>
      <c r="BF357" s="4"/>
      <c r="BG357" s="236">
        <f t="shared" si="1743"/>
        <v>0</v>
      </c>
      <c r="BH357" s="236">
        <f t="shared" si="1744"/>
        <v>0</v>
      </c>
      <c r="BI357" s="4"/>
      <c r="BJ357" s="4"/>
      <c r="BK357" s="236">
        <f t="shared" si="1745"/>
        <v>0</v>
      </c>
      <c r="BL357" s="236">
        <f t="shared" si="1746"/>
        <v>0</v>
      </c>
      <c r="BM357" s="4"/>
      <c r="BN357" s="4"/>
      <c r="BO357" s="236">
        <f t="shared" si="1712"/>
        <v>0</v>
      </c>
      <c r="BP357" s="236">
        <f t="shared" si="1713"/>
        <v>0</v>
      </c>
      <c r="BQ357" s="4"/>
      <c r="BR357" s="4"/>
      <c r="BS357" s="236">
        <f t="shared" si="1747"/>
        <v>0</v>
      </c>
      <c r="BT357" s="236">
        <f t="shared" si="1748"/>
        <v>0</v>
      </c>
      <c r="BU357" s="4"/>
      <c r="BV357" s="4"/>
      <c r="BW357" s="236">
        <f t="shared" si="1749"/>
        <v>0</v>
      </c>
      <c r="BX357" s="236">
        <f t="shared" si="1750"/>
        <v>0</v>
      </c>
      <c r="BY357" s="4"/>
      <c r="BZ357" s="4"/>
      <c r="CA357" s="236">
        <f t="shared" si="1751"/>
        <v>0</v>
      </c>
      <c r="CB357" s="236">
        <f t="shared" si="1752"/>
        <v>0</v>
      </c>
      <c r="CC357" s="4"/>
      <c r="CD357" s="4"/>
      <c r="CE357" s="236">
        <f t="shared" si="1715"/>
        <v>0</v>
      </c>
      <c r="CF357" s="236">
        <f t="shared" si="1753"/>
        <v>0</v>
      </c>
      <c r="CG357" s="4"/>
      <c r="CH357" s="4">
        <f t="shared" si="1754"/>
        <v>0</v>
      </c>
      <c r="CI357" s="236">
        <f t="shared" si="1755"/>
        <v>0</v>
      </c>
      <c r="CJ357" s="236">
        <f t="shared" si="1756"/>
        <v>0</v>
      </c>
      <c r="CK357" s="4"/>
      <c r="CL357" s="4"/>
      <c r="CM357" s="236">
        <f t="shared" si="1757"/>
        <v>0</v>
      </c>
      <c r="CN357" s="236">
        <f t="shared" si="1758"/>
        <v>0</v>
      </c>
      <c r="CO357" s="4"/>
      <c r="CP357" s="4">
        <f t="shared" si="1759"/>
        <v>0</v>
      </c>
      <c r="CQ357" s="236">
        <f t="shared" si="1760"/>
        <v>0</v>
      </c>
      <c r="CR357" s="236">
        <f t="shared" si="1761"/>
        <v>0</v>
      </c>
      <c r="CS357" s="4"/>
      <c r="CT357" s="4"/>
      <c r="CU357" s="236">
        <f t="shared" si="1762"/>
        <v>0</v>
      </c>
      <c r="CV357" s="236">
        <f t="shared" si="1763"/>
        <v>0</v>
      </c>
      <c r="CW357" s="4"/>
      <c r="CX357" s="4"/>
      <c r="CY357" s="4"/>
      <c r="CZ357" s="4"/>
      <c r="DA357" s="4">
        <f t="shared" si="1716"/>
        <v>0</v>
      </c>
      <c r="DB357" s="4">
        <f t="shared" si="1717"/>
        <v>0</v>
      </c>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row>
    <row r="358" spans="1:196" s="5" customFormat="1">
      <c r="A358" s="60" t="s">
        <v>171</v>
      </c>
      <c r="B358" s="60" t="s">
        <v>104</v>
      </c>
      <c r="C358" s="60" t="s">
        <v>8</v>
      </c>
      <c r="D358" s="60">
        <v>75</v>
      </c>
      <c r="E358" s="6"/>
      <c r="F358" s="67">
        <f t="shared" si="1718"/>
        <v>0</v>
      </c>
      <c r="G358" s="6">
        <v>7.5</v>
      </c>
      <c r="H358" s="67">
        <f t="shared" si="1719"/>
        <v>562.5</v>
      </c>
      <c r="I358" s="6"/>
      <c r="J358" s="67">
        <f t="shared" si="1720"/>
        <v>0</v>
      </c>
      <c r="K358" s="6"/>
      <c r="L358" s="67">
        <f t="shared" ref="L358" si="1785">SUM(K358*$D358)</f>
        <v>0</v>
      </c>
      <c r="M358" s="6"/>
      <c r="N358" s="67">
        <f t="shared" ref="N358" si="1786">SUM(M358*$D358)</f>
        <v>0</v>
      </c>
      <c r="O358" s="6"/>
      <c r="P358" s="67">
        <f t="shared" ref="P358" si="1787">SUM(O358*$D358)</f>
        <v>0</v>
      </c>
      <c r="Q358" s="6">
        <v>2.25</v>
      </c>
      <c r="R358" s="67">
        <f t="shared" ref="R358" si="1788">SUM(Q358*$D358)</f>
        <v>168.75</v>
      </c>
      <c r="S358" s="6">
        <v>12</v>
      </c>
      <c r="T358" s="67">
        <f t="shared" ref="T358" si="1789">SUM(S358*$D358)</f>
        <v>900</v>
      </c>
      <c r="U358" s="6">
        <v>25.5</v>
      </c>
      <c r="V358" s="67">
        <f t="shared" ref="V358" si="1790">SUM(U358*$D358)</f>
        <v>1912.5</v>
      </c>
      <c r="W358" s="246">
        <v>5.5</v>
      </c>
      <c r="X358" s="67">
        <f t="shared" ref="X358" si="1791">SUM(W358*$D358)</f>
        <v>412.5</v>
      </c>
      <c r="Y358" s="6">
        <v>11.75</v>
      </c>
      <c r="Z358" s="67">
        <f t="shared" ref="Z358" si="1792">SUM(Y358*$D358)</f>
        <v>881.25</v>
      </c>
      <c r="AA358" s="6"/>
      <c r="AB358" s="67">
        <f t="shared" ref="AB358" si="1793">SUM(AA358*$D358)</f>
        <v>0</v>
      </c>
      <c r="AC358" s="62"/>
      <c r="AD358" s="67">
        <f t="shared" ref="AD358" si="1794">SUM(AC358*$D358)</f>
        <v>0</v>
      </c>
      <c r="AE358" s="62"/>
      <c r="AF358" s="67">
        <f t="shared" ref="AF358" si="1795">SUM(AE358*$D358)</f>
        <v>0</v>
      </c>
      <c r="AG358" s="62"/>
      <c r="AH358" s="67">
        <f t="shared" ref="AH358" si="1796">SUM(AG358*$D358)</f>
        <v>0</v>
      </c>
      <c r="AI358" s="62"/>
      <c r="AJ358" s="67">
        <f t="shared" ref="AJ358" si="1797">SUM(AI358*$D358)</f>
        <v>0</v>
      </c>
      <c r="AK358" s="62"/>
      <c r="AL358" s="67">
        <f t="shared" ref="AL358" si="1798">SUM(AK358*$D358)</f>
        <v>0</v>
      </c>
      <c r="AM358" s="62"/>
      <c r="AN358" s="67">
        <f t="shared" ref="AN358" si="1799">SUM(AM358*$D358)</f>
        <v>0</v>
      </c>
      <c r="AO358" s="62"/>
      <c r="AP358" s="67">
        <f t="shared" ref="AP358" si="1800">SUM(AO358*$D358)</f>
        <v>0</v>
      </c>
      <c r="AQ358" s="62"/>
      <c r="AR358" s="67">
        <f t="shared" ref="AR358" si="1801">SUM(AQ358*$D358)</f>
        <v>0</v>
      </c>
      <c r="AS358" s="62"/>
      <c r="AT358" s="67">
        <f t="shared" ref="AT358" si="1802">SUM(AS358*$D358)</f>
        <v>0</v>
      </c>
      <c r="AU358" s="62"/>
      <c r="AV358" s="67">
        <f t="shared" ref="AV358" si="1803">SUM(AU358*$D358)</f>
        <v>0</v>
      </c>
      <c r="AW358" s="62"/>
      <c r="AX358" s="67">
        <f t="shared" ref="AX358" si="1804">SUM(AW358*$D358)</f>
        <v>0</v>
      </c>
      <c r="AY358" s="62"/>
      <c r="AZ358" s="67">
        <f t="shared" ref="AZ358" si="1805">SUM(AY358*$D358)</f>
        <v>0</v>
      </c>
      <c r="BA358" s="57"/>
      <c r="BB358" s="64">
        <f t="shared" ref="BB358" si="1806">SUM(E358+G358+I358+K358+M358+O358+Q358+S358+U358+W358+Y358+AA358+AC358+AE358+AG358+AI358+AK358+AM358+AO358+AQ358+AS358+AU358+AW358+AY358)</f>
        <v>64.5</v>
      </c>
      <c r="BC358" s="64">
        <f t="shared" ref="BC358" si="1807">ROUND(BB358*D358*2,1)/2</f>
        <v>4837.5</v>
      </c>
      <c r="BD358" s="4"/>
      <c r="BE358" s="4"/>
      <c r="BF358" s="4"/>
      <c r="BG358" s="236">
        <f t="shared" si="1743"/>
        <v>0</v>
      </c>
      <c r="BH358" s="236">
        <f t="shared" si="1744"/>
        <v>0</v>
      </c>
      <c r="BI358" s="4"/>
      <c r="BJ358" s="4"/>
      <c r="BK358" s="236">
        <f t="shared" si="1745"/>
        <v>7.5</v>
      </c>
      <c r="BL358" s="236">
        <f t="shared" si="1746"/>
        <v>562.5</v>
      </c>
      <c r="BM358" s="4"/>
      <c r="BN358" s="4"/>
      <c r="BO358" s="236">
        <f t="shared" si="1712"/>
        <v>0</v>
      </c>
      <c r="BP358" s="236">
        <f t="shared" si="1713"/>
        <v>0</v>
      </c>
      <c r="BQ358" s="4"/>
      <c r="BR358" s="4"/>
      <c r="BS358" s="236">
        <f t="shared" si="1747"/>
        <v>0</v>
      </c>
      <c r="BT358" s="236">
        <f t="shared" si="1748"/>
        <v>0</v>
      </c>
      <c r="BU358" s="4"/>
      <c r="BV358" s="4"/>
      <c r="BW358" s="236">
        <f t="shared" si="1749"/>
        <v>0</v>
      </c>
      <c r="BX358" s="236">
        <f t="shared" si="1750"/>
        <v>0</v>
      </c>
      <c r="BY358" s="4"/>
      <c r="BZ358" s="4"/>
      <c r="CA358" s="236">
        <f t="shared" si="1751"/>
        <v>0</v>
      </c>
      <c r="CB358" s="236">
        <f t="shared" si="1752"/>
        <v>0</v>
      </c>
      <c r="CC358" s="4"/>
      <c r="CD358" s="4"/>
      <c r="CE358" s="236">
        <f t="shared" si="1715"/>
        <v>2.25</v>
      </c>
      <c r="CF358" s="236">
        <f t="shared" si="1753"/>
        <v>168.75</v>
      </c>
      <c r="CG358" s="4"/>
      <c r="CH358" s="4">
        <f t="shared" si="1754"/>
        <v>0</v>
      </c>
      <c r="CI358" s="236">
        <f t="shared" si="1755"/>
        <v>12</v>
      </c>
      <c r="CJ358" s="236">
        <f t="shared" si="1756"/>
        <v>900</v>
      </c>
      <c r="CK358" s="4"/>
      <c r="CL358" s="4"/>
      <c r="CM358" s="236">
        <f t="shared" si="1757"/>
        <v>25.5</v>
      </c>
      <c r="CN358" s="236">
        <f t="shared" si="1758"/>
        <v>1912.5</v>
      </c>
      <c r="CO358" s="4"/>
      <c r="CP358" s="4">
        <f t="shared" si="1759"/>
        <v>0</v>
      </c>
      <c r="CQ358" s="236">
        <f t="shared" si="1760"/>
        <v>5.5</v>
      </c>
      <c r="CR358" s="236">
        <f t="shared" si="1761"/>
        <v>412.5</v>
      </c>
      <c r="CS358" s="4"/>
      <c r="CT358" s="4"/>
      <c r="CU358" s="236">
        <f t="shared" si="1762"/>
        <v>11.75</v>
      </c>
      <c r="CV358" s="236">
        <f t="shared" si="1763"/>
        <v>881.25</v>
      </c>
      <c r="CW358" s="4"/>
      <c r="CX358" s="4"/>
      <c r="CY358" s="4"/>
      <c r="CZ358" s="4"/>
      <c r="DA358" s="4">
        <f t="shared" si="1716"/>
        <v>0</v>
      </c>
      <c r="DB358" s="4">
        <f t="shared" si="1717"/>
        <v>0</v>
      </c>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row>
    <row r="359" spans="1:196" s="5" customFormat="1">
      <c r="A359" s="60" t="s">
        <v>125</v>
      </c>
      <c r="B359" s="60" t="s">
        <v>126</v>
      </c>
      <c r="C359" s="60" t="s">
        <v>8</v>
      </c>
      <c r="D359" s="60">
        <v>75</v>
      </c>
      <c r="E359" s="6">
        <v>1</v>
      </c>
      <c r="F359" s="67">
        <f t="shared" si="1718"/>
        <v>75</v>
      </c>
      <c r="G359" s="6"/>
      <c r="H359" s="67">
        <f t="shared" si="1719"/>
        <v>0</v>
      </c>
      <c r="I359" s="6">
        <v>0.75</v>
      </c>
      <c r="J359" s="67">
        <f t="shared" si="1720"/>
        <v>56.25</v>
      </c>
      <c r="K359" s="6"/>
      <c r="L359" s="67">
        <f t="shared" si="1764"/>
        <v>0</v>
      </c>
      <c r="M359" s="6">
        <v>0.75</v>
      </c>
      <c r="N359" s="67">
        <f t="shared" si="1765"/>
        <v>56.25</v>
      </c>
      <c r="O359" s="6"/>
      <c r="P359" s="67">
        <f t="shared" si="1766"/>
        <v>0</v>
      </c>
      <c r="Q359" s="6">
        <v>0.5</v>
      </c>
      <c r="R359" s="67">
        <f t="shared" si="1767"/>
        <v>37.5</v>
      </c>
      <c r="S359" s="6">
        <v>0.5</v>
      </c>
      <c r="T359" s="67">
        <f t="shared" si="1768"/>
        <v>37.5</v>
      </c>
      <c r="U359" s="6">
        <v>1</v>
      </c>
      <c r="V359" s="67">
        <f t="shared" si="1769"/>
        <v>75</v>
      </c>
      <c r="W359" s="246">
        <v>0.5</v>
      </c>
      <c r="X359" s="67">
        <f t="shared" si="1770"/>
        <v>37.5</v>
      </c>
      <c r="Y359" s="6">
        <v>0.5</v>
      </c>
      <c r="Z359" s="67">
        <f t="shared" si="1771"/>
        <v>37.5</v>
      </c>
      <c r="AA359" s="6"/>
      <c r="AB359" s="67">
        <f t="shared" si="1772"/>
        <v>0</v>
      </c>
      <c r="AC359" s="62"/>
      <c r="AD359" s="67">
        <f t="shared" si="1773"/>
        <v>0</v>
      </c>
      <c r="AE359" s="62"/>
      <c r="AF359" s="67">
        <f t="shared" si="1774"/>
        <v>0</v>
      </c>
      <c r="AG359" s="62"/>
      <c r="AH359" s="67">
        <f t="shared" si="1775"/>
        <v>0</v>
      </c>
      <c r="AI359" s="62"/>
      <c r="AJ359" s="67">
        <f t="shared" si="1776"/>
        <v>0</v>
      </c>
      <c r="AK359" s="62"/>
      <c r="AL359" s="67">
        <f t="shared" si="1777"/>
        <v>0</v>
      </c>
      <c r="AM359" s="62"/>
      <c r="AN359" s="67">
        <f t="shared" si="1778"/>
        <v>0</v>
      </c>
      <c r="AO359" s="62"/>
      <c r="AP359" s="67">
        <f t="shared" si="1779"/>
        <v>0</v>
      </c>
      <c r="AQ359" s="62"/>
      <c r="AR359" s="67">
        <f t="shared" si="1780"/>
        <v>0</v>
      </c>
      <c r="AS359" s="62"/>
      <c r="AT359" s="67">
        <f t="shared" si="1781"/>
        <v>0</v>
      </c>
      <c r="AU359" s="62"/>
      <c r="AV359" s="67">
        <f t="shared" si="1782"/>
        <v>0</v>
      </c>
      <c r="AW359" s="62"/>
      <c r="AX359" s="67">
        <f t="shared" si="1783"/>
        <v>0</v>
      </c>
      <c r="AY359" s="62"/>
      <c r="AZ359" s="67">
        <f t="shared" si="1784"/>
        <v>0</v>
      </c>
      <c r="BA359" s="57"/>
      <c r="BB359" s="64">
        <f t="shared" si="1742"/>
        <v>5.5</v>
      </c>
      <c r="BC359" s="64">
        <f t="shared" si="1711"/>
        <v>412.5</v>
      </c>
      <c r="BD359" s="4"/>
      <c r="BE359" s="4"/>
      <c r="BF359" s="4"/>
      <c r="BG359" s="236">
        <f t="shared" si="1743"/>
        <v>1</v>
      </c>
      <c r="BH359" s="236">
        <f t="shared" si="1744"/>
        <v>75</v>
      </c>
      <c r="BI359" s="4"/>
      <c r="BJ359" s="4"/>
      <c r="BK359" s="236">
        <f t="shared" si="1745"/>
        <v>0</v>
      </c>
      <c r="BL359" s="236">
        <f t="shared" si="1746"/>
        <v>0</v>
      </c>
      <c r="BM359" s="4"/>
      <c r="BN359" s="4"/>
      <c r="BO359" s="236">
        <f t="shared" si="1712"/>
        <v>0.75</v>
      </c>
      <c r="BP359" s="236">
        <f t="shared" si="1713"/>
        <v>56.25</v>
      </c>
      <c r="BQ359" s="4"/>
      <c r="BR359" s="4"/>
      <c r="BS359" s="236">
        <f t="shared" si="1747"/>
        <v>0</v>
      </c>
      <c r="BT359" s="236">
        <f t="shared" si="1748"/>
        <v>0</v>
      </c>
      <c r="BU359" s="4"/>
      <c r="BV359" s="4"/>
      <c r="BW359" s="236">
        <f t="shared" si="1749"/>
        <v>0.75</v>
      </c>
      <c r="BX359" s="236">
        <f t="shared" si="1750"/>
        <v>56.25</v>
      </c>
      <c r="BY359" s="4"/>
      <c r="BZ359" s="4"/>
      <c r="CA359" s="236">
        <f t="shared" si="1751"/>
        <v>0</v>
      </c>
      <c r="CB359" s="236">
        <f t="shared" si="1752"/>
        <v>0</v>
      </c>
      <c r="CC359" s="4"/>
      <c r="CD359" s="4"/>
      <c r="CE359" s="236">
        <f t="shared" si="1715"/>
        <v>0.5</v>
      </c>
      <c r="CF359" s="236">
        <f t="shared" si="1753"/>
        <v>37.5</v>
      </c>
      <c r="CG359" s="4"/>
      <c r="CH359" s="4">
        <f t="shared" si="1754"/>
        <v>0</v>
      </c>
      <c r="CI359" s="236">
        <f t="shared" si="1755"/>
        <v>0.5</v>
      </c>
      <c r="CJ359" s="236">
        <f t="shared" si="1756"/>
        <v>37.5</v>
      </c>
      <c r="CK359" s="4"/>
      <c r="CL359" s="4"/>
      <c r="CM359" s="236">
        <f t="shared" si="1757"/>
        <v>1</v>
      </c>
      <c r="CN359" s="236">
        <f t="shared" si="1758"/>
        <v>75</v>
      </c>
      <c r="CO359" s="4"/>
      <c r="CP359" s="4">
        <f t="shared" si="1759"/>
        <v>0</v>
      </c>
      <c r="CQ359" s="236">
        <f t="shared" si="1760"/>
        <v>0.5</v>
      </c>
      <c r="CR359" s="236">
        <f t="shared" si="1761"/>
        <v>37.5</v>
      </c>
      <c r="CS359" s="4"/>
      <c r="CT359" s="4"/>
      <c r="CU359" s="236">
        <f t="shared" si="1762"/>
        <v>0.5</v>
      </c>
      <c r="CV359" s="236">
        <f t="shared" si="1763"/>
        <v>37.5</v>
      </c>
      <c r="CW359" s="4"/>
      <c r="CX359" s="4"/>
      <c r="CY359" s="4"/>
      <c r="CZ359" s="4"/>
      <c r="DA359" s="4">
        <f t="shared" si="1716"/>
        <v>0</v>
      </c>
      <c r="DB359" s="4">
        <f t="shared" si="1717"/>
        <v>0</v>
      </c>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row>
    <row r="360" spans="1:196" s="5" customFormat="1">
      <c r="A360" s="60" t="s">
        <v>172</v>
      </c>
      <c r="B360" s="60" t="s">
        <v>173</v>
      </c>
      <c r="C360" s="60" t="s">
        <v>8</v>
      </c>
      <c r="D360" s="60">
        <v>75</v>
      </c>
      <c r="E360" s="6"/>
      <c r="F360" s="67">
        <f t="shared" si="1718"/>
        <v>0</v>
      </c>
      <c r="G360" s="6">
        <v>0.5</v>
      </c>
      <c r="H360" s="67">
        <f t="shared" si="1719"/>
        <v>37.5</v>
      </c>
      <c r="I360" s="6"/>
      <c r="J360" s="67">
        <f t="shared" si="1720"/>
        <v>0</v>
      </c>
      <c r="K360" s="6"/>
      <c r="L360" s="67">
        <f t="shared" si="1764"/>
        <v>0</v>
      </c>
      <c r="M360" s="6"/>
      <c r="N360" s="67">
        <f t="shared" si="1765"/>
        <v>0</v>
      </c>
      <c r="O360" s="6"/>
      <c r="P360" s="67">
        <f t="shared" si="1766"/>
        <v>0</v>
      </c>
      <c r="Q360" s="6"/>
      <c r="R360" s="67">
        <f t="shared" si="1767"/>
        <v>0</v>
      </c>
      <c r="S360" s="6">
        <v>0.5</v>
      </c>
      <c r="T360" s="67">
        <f t="shared" si="1768"/>
        <v>37.5</v>
      </c>
      <c r="U360" s="6"/>
      <c r="V360" s="67">
        <f t="shared" si="1769"/>
        <v>0</v>
      </c>
      <c r="W360" s="6"/>
      <c r="X360" s="67">
        <f t="shared" si="1770"/>
        <v>0</v>
      </c>
      <c r="Y360" s="6"/>
      <c r="Z360" s="67">
        <f t="shared" si="1771"/>
        <v>0</v>
      </c>
      <c r="AA360" s="6"/>
      <c r="AB360" s="67">
        <f t="shared" si="1772"/>
        <v>0</v>
      </c>
      <c r="AC360" s="62"/>
      <c r="AD360" s="67">
        <f t="shared" si="1773"/>
        <v>0</v>
      </c>
      <c r="AE360" s="62"/>
      <c r="AF360" s="67">
        <f t="shared" si="1774"/>
        <v>0</v>
      </c>
      <c r="AG360" s="62"/>
      <c r="AH360" s="67">
        <f t="shared" si="1775"/>
        <v>0</v>
      </c>
      <c r="AI360" s="62"/>
      <c r="AJ360" s="67">
        <f t="shared" si="1776"/>
        <v>0</v>
      </c>
      <c r="AK360" s="62"/>
      <c r="AL360" s="67">
        <f t="shared" si="1777"/>
        <v>0</v>
      </c>
      <c r="AM360" s="62"/>
      <c r="AN360" s="67">
        <f t="shared" si="1778"/>
        <v>0</v>
      </c>
      <c r="AO360" s="62"/>
      <c r="AP360" s="67">
        <f t="shared" si="1779"/>
        <v>0</v>
      </c>
      <c r="AQ360" s="62"/>
      <c r="AR360" s="67">
        <f t="shared" si="1780"/>
        <v>0</v>
      </c>
      <c r="AS360" s="62"/>
      <c r="AT360" s="67">
        <f t="shared" si="1781"/>
        <v>0</v>
      </c>
      <c r="AU360" s="62"/>
      <c r="AV360" s="67">
        <f t="shared" si="1782"/>
        <v>0</v>
      </c>
      <c r="AW360" s="62"/>
      <c r="AX360" s="67">
        <f t="shared" si="1783"/>
        <v>0</v>
      </c>
      <c r="AY360" s="62"/>
      <c r="AZ360" s="67">
        <f t="shared" si="1784"/>
        <v>0</v>
      </c>
      <c r="BA360" s="57"/>
      <c r="BB360" s="64">
        <f t="shared" si="1742"/>
        <v>1</v>
      </c>
      <c r="BC360" s="64">
        <f t="shared" si="1711"/>
        <v>75</v>
      </c>
      <c r="BD360" s="4"/>
      <c r="BE360" s="4"/>
      <c r="BF360" s="4"/>
      <c r="BG360" s="236">
        <f t="shared" si="1743"/>
        <v>0</v>
      </c>
      <c r="BH360" s="236">
        <f t="shared" si="1744"/>
        <v>0</v>
      </c>
      <c r="BI360" s="4"/>
      <c r="BJ360" s="4"/>
      <c r="BK360" s="236">
        <f t="shared" si="1745"/>
        <v>0.5</v>
      </c>
      <c r="BL360" s="236">
        <f t="shared" si="1746"/>
        <v>37.5</v>
      </c>
      <c r="BM360" s="4"/>
      <c r="BN360" s="4"/>
      <c r="BO360" s="236">
        <f t="shared" si="1712"/>
        <v>0</v>
      </c>
      <c r="BP360" s="236">
        <f t="shared" si="1713"/>
        <v>0</v>
      </c>
      <c r="BQ360" s="4"/>
      <c r="BR360" s="4"/>
      <c r="BS360" s="236">
        <f t="shared" si="1747"/>
        <v>0</v>
      </c>
      <c r="BT360" s="236">
        <f t="shared" si="1748"/>
        <v>0</v>
      </c>
      <c r="BU360" s="4"/>
      <c r="BV360" s="4"/>
      <c r="BW360" s="236">
        <f t="shared" si="1749"/>
        <v>0</v>
      </c>
      <c r="BX360" s="236">
        <f t="shared" si="1750"/>
        <v>0</v>
      </c>
      <c r="BY360" s="4"/>
      <c r="BZ360" s="4"/>
      <c r="CA360" s="236">
        <f t="shared" si="1751"/>
        <v>0</v>
      </c>
      <c r="CB360" s="236">
        <f t="shared" si="1752"/>
        <v>0</v>
      </c>
      <c r="CC360" s="4"/>
      <c r="CD360" s="4"/>
      <c r="CE360" s="236">
        <f t="shared" si="1715"/>
        <v>0</v>
      </c>
      <c r="CF360" s="236">
        <f t="shared" si="1753"/>
        <v>0</v>
      </c>
      <c r="CG360" s="4"/>
      <c r="CH360" s="4">
        <f t="shared" si="1754"/>
        <v>0</v>
      </c>
      <c r="CI360" s="236">
        <f t="shared" si="1755"/>
        <v>0.5</v>
      </c>
      <c r="CJ360" s="236">
        <f t="shared" si="1756"/>
        <v>37.5</v>
      </c>
      <c r="CK360" s="4"/>
      <c r="CL360" s="4"/>
      <c r="CM360" s="236">
        <f t="shared" si="1757"/>
        <v>0</v>
      </c>
      <c r="CN360" s="236">
        <f t="shared" si="1758"/>
        <v>0</v>
      </c>
      <c r="CO360" s="4"/>
      <c r="CP360" s="4">
        <f t="shared" si="1759"/>
        <v>0</v>
      </c>
      <c r="CQ360" s="236">
        <f t="shared" si="1760"/>
        <v>0</v>
      </c>
      <c r="CR360" s="236">
        <f t="shared" si="1761"/>
        <v>0</v>
      </c>
      <c r="CS360" s="4"/>
      <c r="CT360" s="4"/>
      <c r="CU360" s="236">
        <f t="shared" si="1762"/>
        <v>0</v>
      </c>
      <c r="CV360" s="236">
        <f t="shared" si="1763"/>
        <v>0</v>
      </c>
      <c r="CW360" s="4"/>
      <c r="CX360" s="4"/>
      <c r="CY360" s="4"/>
      <c r="CZ360" s="4"/>
      <c r="DA360" s="4">
        <f t="shared" si="1716"/>
        <v>0</v>
      </c>
      <c r="DB360" s="4">
        <f t="shared" si="1717"/>
        <v>0</v>
      </c>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row>
    <row r="361" spans="1:196" s="5" customFormat="1">
      <c r="A361" s="60"/>
      <c r="B361" s="60"/>
      <c r="C361" s="60" t="s">
        <v>8</v>
      </c>
      <c r="D361" s="60">
        <v>75</v>
      </c>
      <c r="E361" s="6"/>
      <c r="F361" s="67">
        <f t="shared" si="1718"/>
        <v>0</v>
      </c>
      <c r="G361" s="6"/>
      <c r="H361" s="67">
        <f t="shared" si="1719"/>
        <v>0</v>
      </c>
      <c r="I361" s="6"/>
      <c r="J361" s="67">
        <f t="shared" si="1720"/>
        <v>0</v>
      </c>
      <c r="K361" s="6"/>
      <c r="L361" s="67">
        <f t="shared" si="1764"/>
        <v>0</v>
      </c>
      <c r="M361" s="6"/>
      <c r="N361" s="67">
        <f t="shared" si="1765"/>
        <v>0</v>
      </c>
      <c r="O361" s="6"/>
      <c r="P361" s="67">
        <f t="shared" si="1766"/>
        <v>0</v>
      </c>
      <c r="Q361" s="6"/>
      <c r="R361" s="67">
        <f t="shared" si="1767"/>
        <v>0</v>
      </c>
      <c r="S361" s="6"/>
      <c r="T361" s="67">
        <f t="shared" si="1768"/>
        <v>0</v>
      </c>
      <c r="U361" s="6"/>
      <c r="V361" s="67">
        <f t="shared" si="1769"/>
        <v>0</v>
      </c>
      <c r="W361" s="6"/>
      <c r="X361" s="67">
        <f t="shared" si="1770"/>
        <v>0</v>
      </c>
      <c r="Y361" s="6"/>
      <c r="Z361" s="67">
        <f t="shared" si="1771"/>
        <v>0</v>
      </c>
      <c r="AA361" s="6"/>
      <c r="AB361" s="67">
        <f t="shared" si="1772"/>
        <v>0</v>
      </c>
      <c r="AC361" s="62"/>
      <c r="AD361" s="67">
        <f t="shared" si="1773"/>
        <v>0</v>
      </c>
      <c r="AE361" s="62"/>
      <c r="AF361" s="67">
        <f t="shared" si="1774"/>
        <v>0</v>
      </c>
      <c r="AG361" s="62"/>
      <c r="AH361" s="67">
        <f t="shared" si="1775"/>
        <v>0</v>
      </c>
      <c r="AI361" s="62"/>
      <c r="AJ361" s="67">
        <f t="shared" si="1776"/>
        <v>0</v>
      </c>
      <c r="AK361" s="62"/>
      <c r="AL361" s="67">
        <f t="shared" si="1777"/>
        <v>0</v>
      </c>
      <c r="AM361" s="62"/>
      <c r="AN361" s="67">
        <f t="shared" si="1778"/>
        <v>0</v>
      </c>
      <c r="AO361" s="62"/>
      <c r="AP361" s="67">
        <f t="shared" si="1779"/>
        <v>0</v>
      </c>
      <c r="AQ361" s="62"/>
      <c r="AR361" s="67">
        <f t="shared" si="1780"/>
        <v>0</v>
      </c>
      <c r="AS361" s="62"/>
      <c r="AT361" s="67">
        <f t="shared" si="1781"/>
        <v>0</v>
      </c>
      <c r="AU361" s="62"/>
      <c r="AV361" s="67">
        <f t="shared" si="1782"/>
        <v>0</v>
      </c>
      <c r="AW361" s="62"/>
      <c r="AX361" s="67">
        <f t="shared" si="1783"/>
        <v>0</v>
      </c>
      <c r="AY361" s="62"/>
      <c r="AZ361" s="67">
        <f t="shared" si="1784"/>
        <v>0</v>
      </c>
      <c r="BA361" s="57"/>
      <c r="BB361" s="64">
        <f t="shared" si="1742"/>
        <v>0</v>
      </c>
      <c r="BC361" s="64">
        <f t="shared" si="1711"/>
        <v>0</v>
      </c>
      <c r="BD361" s="4"/>
      <c r="BE361" s="4"/>
      <c r="BF361" s="4"/>
      <c r="BG361" s="236">
        <f t="shared" si="1743"/>
        <v>0</v>
      </c>
      <c r="BH361" s="236">
        <f t="shared" si="1744"/>
        <v>0</v>
      </c>
      <c r="BI361" s="4"/>
      <c r="BJ361" s="4"/>
      <c r="BK361" s="236">
        <f t="shared" si="1745"/>
        <v>0</v>
      </c>
      <c r="BL361" s="236">
        <f t="shared" si="1746"/>
        <v>0</v>
      </c>
      <c r="BM361" s="4"/>
      <c r="BN361" s="4"/>
      <c r="BO361" s="236">
        <f t="shared" si="1712"/>
        <v>0</v>
      </c>
      <c r="BP361" s="236">
        <f t="shared" si="1713"/>
        <v>0</v>
      </c>
      <c r="BQ361" s="4"/>
      <c r="BR361" s="4"/>
      <c r="BS361" s="236">
        <f t="shared" si="1747"/>
        <v>0</v>
      </c>
      <c r="BT361" s="236">
        <f t="shared" si="1748"/>
        <v>0</v>
      </c>
      <c r="BU361" s="4"/>
      <c r="BV361" s="4"/>
      <c r="BW361" s="236">
        <f t="shared" si="1749"/>
        <v>0</v>
      </c>
      <c r="BX361" s="236">
        <f t="shared" si="1750"/>
        <v>0</v>
      </c>
      <c r="BY361" s="4"/>
      <c r="BZ361" s="4"/>
      <c r="CA361" s="236">
        <f t="shared" si="1751"/>
        <v>0</v>
      </c>
      <c r="CB361" s="236">
        <f t="shared" si="1752"/>
        <v>0</v>
      </c>
      <c r="CC361" s="4"/>
      <c r="CD361" s="4"/>
      <c r="CE361" s="236">
        <f t="shared" si="1715"/>
        <v>0</v>
      </c>
      <c r="CF361" s="236">
        <f t="shared" si="1753"/>
        <v>0</v>
      </c>
      <c r="CG361" s="4"/>
      <c r="CH361" s="4">
        <f t="shared" si="1754"/>
        <v>0</v>
      </c>
      <c r="CI361" s="236">
        <f t="shared" si="1755"/>
        <v>0</v>
      </c>
      <c r="CJ361" s="236">
        <f t="shared" si="1756"/>
        <v>0</v>
      </c>
      <c r="CK361" s="4"/>
      <c r="CL361" s="4"/>
      <c r="CM361" s="236">
        <f t="shared" si="1757"/>
        <v>0</v>
      </c>
      <c r="CN361" s="236">
        <f t="shared" si="1758"/>
        <v>0</v>
      </c>
      <c r="CO361" s="4"/>
      <c r="CP361" s="4">
        <f t="shared" si="1759"/>
        <v>0</v>
      </c>
      <c r="CQ361" s="236">
        <f t="shared" si="1760"/>
        <v>0</v>
      </c>
      <c r="CR361" s="236">
        <f t="shared" si="1761"/>
        <v>0</v>
      </c>
      <c r="CS361" s="4"/>
      <c r="CT361" s="4"/>
      <c r="CU361" s="236">
        <f t="shared" si="1762"/>
        <v>0</v>
      </c>
      <c r="CV361" s="236">
        <f t="shared" si="1763"/>
        <v>0</v>
      </c>
      <c r="CW361" s="4"/>
      <c r="CX361" s="4"/>
      <c r="CY361" s="4"/>
      <c r="CZ361" s="4"/>
      <c r="DA361" s="4">
        <f t="shared" si="1716"/>
        <v>0</v>
      </c>
      <c r="DB361" s="4">
        <f t="shared" si="1717"/>
        <v>0</v>
      </c>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row>
    <row r="362" spans="1:196" s="5" customFormat="1">
      <c r="A362" s="60"/>
      <c r="B362" s="60"/>
      <c r="C362" s="60" t="s">
        <v>8</v>
      </c>
      <c r="D362" s="60">
        <v>75</v>
      </c>
      <c r="E362" s="6"/>
      <c r="F362" s="67">
        <f t="shared" si="1718"/>
        <v>0</v>
      </c>
      <c r="G362" s="6"/>
      <c r="H362" s="67">
        <f t="shared" si="1719"/>
        <v>0</v>
      </c>
      <c r="I362" s="6"/>
      <c r="J362" s="67">
        <f t="shared" si="1720"/>
        <v>0</v>
      </c>
      <c r="K362" s="6"/>
      <c r="L362" s="67">
        <f t="shared" si="1764"/>
        <v>0</v>
      </c>
      <c r="M362" s="6"/>
      <c r="N362" s="67">
        <f t="shared" si="1765"/>
        <v>0</v>
      </c>
      <c r="O362" s="6"/>
      <c r="P362" s="67">
        <f t="shared" si="1766"/>
        <v>0</v>
      </c>
      <c r="Q362" s="6"/>
      <c r="R362" s="67">
        <f t="shared" si="1767"/>
        <v>0</v>
      </c>
      <c r="S362" s="6"/>
      <c r="T362" s="67">
        <f t="shared" si="1768"/>
        <v>0</v>
      </c>
      <c r="U362" s="6"/>
      <c r="V362" s="67">
        <f t="shared" si="1769"/>
        <v>0</v>
      </c>
      <c r="W362" s="6"/>
      <c r="X362" s="67">
        <f t="shared" si="1770"/>
        <v>0</v>
      </c>
      <c r="Y362" s="6"/>
      <c r="Z362" s="67">
        <f t="shared" si="1771"/>
        <v>0</v>
      </c>
      <c r="AA362" s="6"/>
      <c r="AB362" s="67">
        <f t="shared" si="1772"/>
        <v>0</v>
      </c>
      <c r="AC362" s="62"/>
      <c r="AD362" s="67">
        <f t="shared" si="1773"/>
        <v>0</v>
      </c>
      <c r="AE362" s="62"/>
      <c r="AF362" s="67">
        <f t="shared" si="1774"/>
        <v>0</v>
      </c>
      <c r="AG362" s="62"/>
      <c r="AH362" s="67">
        <f t="shared" si="1775"/>
        <v>0</v>
      </c>
      <c r="AI362" s="62"/>
      <c r="AJ362" s="67">
        <f t="shared" si="1776"/>
        <v>0</v>
      </c>
      <c r="AK362" s="62"/>
      <c r="AL362" s="67">
        <f t="shared" si="1777"/>
        <v>0</v>
      </c>
      <c r="AM362" s="62"/>
      <c r="AN362" s="67">
        <f t="shared" si="1778"/>
        <v>0</v>
      </c>
      <c r="AO362" s="62"/>
      <c r="AP362" s="67">
        <f t="shared" si="1779"/>
        <v>0</v>
      </c>
      <c r="AQ362" s="62"/>
      <c r="AR362" s="67">
        <f t="shared" si="1780"/>
        <v>0</v>
      </c>
      <c r="AS362" s="62"/>
      <c r="AT362" s="67">
        <f t="shared" si="1781"/>
        <v>0</v>
      </c>
      <c r="AU362" s="62"/>
      <c r="AV362" s="67">
        <f t="shared" si="1782"/>
        <v>0</v>
      </c>
      <c r="AW362" s="62"/>
      <c r="AX362" s="67">
        <f t="shared" si="1783"/>
        <v>0</v>
      </c>
      <c r="AY362" s="62"/>
      <c r="AZ362" s="67">
        <f t="shared" si="1784"/>
        <v>0</v>
      </c>
      <c r="BA362" s="57"/>
      <c r="BB362" s="64">
        <f t="shared" si="1742"/>
        <v>0</v>
      </c>
      <c r="BC362" s="64">
        <f t="shared" si="1711"/>
        <v>0</v>
      </c>
      <c r="BD362" s="4"/>
      <c r="BE362" s="4"/>
      <c r="BF362" s="4"/>
      <c r="BG362" s="236">
        <f t="shared" si="1743"/>
        <v>0</v>
      </c>
      <c r="BH362" s="236">
        <f t="shared" si="1744"/>
        <v>0</v>
      </c>
      <c r="BI362" s="4"/>
      <c r="BJ362" s="4"/>
      <c r="BK362" s="236">
        <f t="shared" si="1745"/>
        <v>0</v>
      </c>
      <c r="BL362" s="236">
        <f t="shared" si="1746"/>
        <v>0</v>
      </c>
      <c r="BM362" s="4"/>
      <c r="BN362" s="4"/>
      <c r="BO362" s="236">
        <f t="shared" si="1712"/>
        <v>0</v>
      </c>
      <c r="BP362" s="236">
        <f t="shared" si="1713"/>
        <v>0</v>
      </c>
      <c r="BQ362" s="4"/>
      <c r="BR362" s="4"/>
      <c r="BS362" s="236">
        <f t="shared" si="1747"/>
        <v>0</v>
      </c>
      <c r="BT362" s="236">
        <f t="shared" si="1748"/>
        <v>0</v>
      </c>
      <c r="BU362" s="4"/>
      <c r="BV362" s="4"/>
      <c r="BW362" s="236">
        <f t="shared" si="1749"/>
        <v>0</v>
      </c>
      <c r="BX362" s="236">
        <f t="shared" si="1750"/>
        <v>0</v>
      </c>
      <c r="BY362" s="4"/>
      <c r="BZ362" s="4"/>
      <c r="CA362" s="236">
        <f t="shared" si="1751"/>
        <v>0</v>
      </c>
      <c r="CB362" s="236">
        <f t="shared" si="1752"/>
        <v>0</v>
      </c>
      <c r="CC362" s="4"/>
      <c r="CD362" s="4"/>
      <c r="CE362" s="236">
        <f t="shared" si="1715"/>
        <v>0</v>
      </c>
      <c r="CF362" s="236">
        <f t="shared" si="1753"/>
        <v>0</v>
      </c>
      <c r="CG362" s="4"/>
      <c r="CH362" s="4">
        <f t="shared" si="1754"/>
        <v>0</v>
      </c>
      <c r="CI362" s="236">
        <f t="shared" si="1755"/>
        <v>0</v>
      </c>
      <c r="CJ362" s="236">
        <f t="shared" si="1756"/>
        <v>0</v>
      </c>
      <c r="CK362" s="4"/>
      <c r="CL362" s="4"/>
      <c r="CM362" s="236">
        <f t="shared" si="1757"/>
        <v>0</v>
      </c>
      <c r="CN362" s="236">
        <f t="shared" si="1758"/>
        <v>0</v>
      </c>
      <c r="CO362" s="4"/>
      <c r="CP362" s="4">
        <f t="shared" si="1759"/>
        <v>0</v>
      </c>
      <c r="CQ362" s="236">
        <f t="shared" si="1760"/>
        <v>0</v>
      </c>
      <c r="CR362" s="236">
        <f t="shared" si="1761"/>
        <v>0</v>
      </c>
      <c r="CS362" s="4"/>
      <c r="CT362" s="4"/>
      <c r="CU362" s="236">
        <f t="shared" si="1762"/>
        <v>0</v>
      </c>
      <c r="CV362" s="236">
        <f t="shared" si="1763"/>
        <v>0</v>
      </c>
      <c r="CW362" s="4"/>
      <c r="CX362" s="4"/>
      <c r="CY362" s="4"/>
      <c r="CZ362" s="4"/>
      <c r="DA362" s="4">
        <f t="shared" si="1716"/>
        <v>0</v>
      </c>
      <c r="DB362" s="4">
        <f t="shared" si="1717"/>
        <v>0</v>
      </c>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row>
    <row r="363" spans="1:196" s="5" customFormat="1">
      <c r="A363" s="60"/>
      <c r="B363" s="60"/>
      <c r="C363" s="60" t="s">
        <v>8</v>
      </c>
      <c r="D363" s="60">
        <v>75</v>
      </c>
      <c r="E363" s="6"/>
      <c r="F363" s="67">
        <f t="shared" si="1718"/>
        <v>0</v>
      </c>
      <c r="G363" s="6"/>
      <c r="H363" s="67">
        <f t="shared" si="1719"/>
        <v>0</v>
      </c>
      <c r="I363" s="6"/>
      <c r="J363" s="67">
        <f t="shared" si="1720"/>
        <v>0</v>
      </c>
      <c r="K363" s="6"/>
      <c r="L363" s="67">
        <f t="shared" si="1764"/>
        <v>0</v>
      </c>
      <c r="M363" s="6"/>
      <c r="N363" s="67">
        <f t="shared" si="1765"/>
        <v>0</v>
      </c>
      <c r="O363" s="6"/>
      <c r="P363" s="67">
        <f t="shared" si="1766"/>
        <v>0</v>
      </c>
      <c r="Q363" s="6"/>
      <c r="R363" s="67">
        <f t="shared" si="1767"/>
        <v>0</v>
      </c>
      <c r="S363" s="6"/>
      <c r="T363" s="67">
        <f t="shared" si="1768"/>
        <v>0</v>
      </c>
      <c r="U363" s="6"/>
      <c r="V363" s="67">
        <f t="shared" si="1769"/>
        <v>0</v>
      </c>
      <c r="W363" s="6"/>
      <c r="X363" s="67">
        <f t="shared" si="1770"/>
        <v>0</v>
      </c>
      <c r="Y363" s="6"/>
      <c r="Z363" s="67">
        <f t="shared" si="1771"/>
        <v>0</v>
      </c>
      <c r="AA363" s="6"/>
      <c r="AB363" s="67">
        <f t="shared" si="1772"/>
        <v>0</v>
      </c>
      <c r="AC363" s="62"/>
      <c r="AD363" s="67">
        <f t="shared" si="1773"/>
        <v>0</v>
      </c>
      <c r="AE363" s="62"/>
      <c r="AF363" s="67">
        <f t="shared" si="1774"/>
        <v>0</v>
      </c>
      <c r="AG363" s="62"/>
      <c r="AH363" s="67">
        <f t="shared" si="1775"/>
        <v>0</v>
      </c>
      <c r="AI363" s="62"/>
      <c r="AJ363" s="67">
        <f t="shared" si="1776"/>
        <v>0</v>
      </c>
      <c r="AK363" s="62"/>
      <c r="AL363" s="67">
        <f t="shared" si="1777"/>
        <v>0</v>
      </c>
      <c r="AM363" s="62"/>
      <c r="AN363" s="67">
        <f t="shared" si="1778"/>
        <v>0</v>
      </c>
      <c r="AO363" s="62"/>
      <c r="AP363" s="67">
        <f t="shared" si="1779"/>
        <v>0</v>
      </c>
      <c r="AQ363" s="62"/>
      <c r="AR363" s="67">
        <f t="shared" si="1780"/>
        <v>0</v>
      </c>
      <c r="AS363" s="62"/>
      <c r="AT363" s="67">
        <f t="shared" si="1781"/>
        <v>0</v>
      </c>
      <c r="AU363" s="62"/>
      <c r="AV363" s="67">
        <f t="shared" si="1782"/>
        <v>0</v>
      </c>
      <c r="AW363" s="62"/>
      <c r="AX363" s="67">
        <f t="shared" si="1783"/>
        <v>0</v>
      </c>
      <c r="AY363" s="62"/>
      <c r="AZ363" s="67">
        <f t="shared" si="1784"/>
        <v>0</v>
      </c>
      <c r="BA363" s="57"/>
      <c r="BB363" s="64">
        <f t="shared" si="1742"/>
        <v>0</v>
      </c>
      <c r="BC363" s="64">
        <f t="shared" si="1711"/>
        <v>0</v>
      </c>
      <c r="BD363" s="4"/>
      <c r="BE363" s="4"/>
      <c r="BF363" s="4"/>
      <c r="BG363" s="236">
        <f t="shared" si="1743"/>
        <v>0</v>
      </c>
      <c r="BH363" s="236">
        <f t="shared" si="1744"/>
        <v>0</v>
      </c>
      <c r="BI363" s="4"/>
      <c r="BJ363" s="4"/>
      <c r="BK363" s="236">
        <f t="shared" si="1745"/>
        <v>0</v>
      </c>
      <c r="BL363" s="236">
        <f t="shared" si="1746"/>
        <v>0</v>
      </c>
      <c r="BM363" s="4"/>
      <c r="BN363" s="4"/>
      <c r="BO363" s="236">
        <f t="shared" si="1712"/>
        <v>0</v>
      </c>
      <c r="BP363" s="236">
        <f t="shared" si="1713"/>
        <v>0</v>
      </c>
      <c r="BQ363" s="4"/>
      <c r="BR363" s="4"/>
      <c r="BS363" s="236">
        <f t="shared" si="1747"/>
        <v>0</v>
      </c>
      <c r="BT363" s="236">
        <f t="shared" si="1748"/>
        <v>0</v>
      </c>
      <c r="BU363" s="4"/>
      <c r="BV363" s="4"/>
      <c r="BW363" s="236">
        <f t="shared" si="1749"/>
        <v>0</v>
      </c>
      <c r="BX363" s="236">
        <f t="shared" si="1750"/>
        <v>0</v>
      </c>
      <c r="BY363" s="4"/>
      <c r="BZ363" s="4"/>
      <c r="CA363" s="236">
        <f t="shared" si="1751"/>
        <v>0</v>
      </c>
      <c r="CB363" s="236">
        <f t="shared" si="1752"/>
        <v>0</v>
      </c>
      <c r="CC363" s="4"/>
      <c r="CD363" s="4"/>
      <c r="CE363" s="236">
        <f t="shared" si="1715"/>
        <v>0</v>
      </c>
      <c r="CF363" s="236">
        <f t="shared" si="1753"/>
        <v>0</v>
      </c>
      <c r="CG363" s="4"/>
      <c r="CH363" s="4">
        <f t="shared" si="1754"/>
        <v>0</v>
      </c>
      <c r="CI363" s="236">
        <f t="shared" si="1755"/>
        <v>0</v>
      </c>
      <c r="CJ363" s="236">
        <f t="shared" si="1756"/>
        <v>0</v>
      </c>
      <c r="CK363" s="4"/>
      <c r="CL363" s="4"/>
      <c r="CM363" s="236">
        <f t="shared" si="1757"/>
        <v>0</v>
      </c>
      <c r="CN363" s="236">
        <f t="shared" si="1758"/>
        <v>0</v>
      </c>
      <c r="CO363" s="4"/>
      <c r="CP363" s="4">
        <f t="shared" si="1759"/>
        <v>0</v>
      </c>
      <c r="CQ363" s="236">
        <f t="shared" si="1760"/>
        <v>0</v>
      </c>
      <c r="CR363" s="236">
        <f t="shared" si="1761"/>
        <v>0</v>
      </c>
      <c r="CS363" s="4"/>
      <c r="CT363" s="4"/>
      <c r="CU363" s="236">
        <f t="shared" si="1762"/>
        <v>0</v>
      </c>
      <c r="CV363" s="236">
        <f t="shared" si="1763"/>
        <v>0</v>
      </c>
      <c r="CW363" s="4"/>
      <c r="CX363" s="4"/>
      <c r="CY363" s="4"/>
      <c r="CZ363" s="4"/>
      <c r="DA363" s="4">
        <f t="shared" si="1716"/>
        <v>0</v>
      </c>
      <c r="DB363" s="4">
        <f t="shared" si="1717"/>
        <v>0</v>
      </c>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row>
    <row r="364" spans="1:196" s="5" customFormat="1">
      <c r="A364" s="60"/>
      <c r="B364" s="60"/>
      <c r="C364" s="60" t="s">
        <v>9</v>
      </c>
      <c r="D364" s="60">
        <v>60</v>
      </c>
      <c r="E364" s="6"/>
      <c r="F364" s="67">
        <f t="shared" si="1718"/>
        <v>0</v>
      </c>
      <c r="G364" s="6"/>
      <c r="H364" s="67">
        <f t="shared" si="1719"/>
        <v>0</v>
      </c>
      <c r="I364" s="6"/>
      <c r="J364" s="67">
        <f t="shared" si="1720"/>
        <v>0</v>
      </c>
      <c r="K364" s="6"/>
      <c r="L364" s="67">
        <f t="shared" si="1764"/>
        <v>0</v>
      </c>
      <c r="M364" s="6"/>
      <c r="N364" s="67">
        <f t="shared" si="1765"/>
        <v>0</v>
      </c>
      <c r="O364" s="6"/>
      <c r="P364" s="67">
        <f t="shared" si="1766"/>
        <v>0</v>
      </c>
      <c r="Q364" s="6"/>
      <c r="R364" s="67">
        <f t="shared" si="1767"/>
        <v>0</v>
      </c>
      <c r="S364" s="6"/>
      <c r="T364" s="67">
        <f t="shared" si="1768"/>
        <v>0</v>
      </c>
      <c r="U364" s="6"/>
      <c r="V364" s="67">
        <f t="shared" si="1769"/>
        <v>0</v>
      </c>
      <c r="W364" s="6"/>
      <c r="X364" s="67">
        <f t="shared" si="1770"/>
        <v>0</v>
      </c>
      <c r="Y364" s="6"/>
      <c r="Z364" s="67">
        <f t="shared" si="1771"/>
        <v>0</v>
      </c>
      <c r="AA364" s="6"/>
      <c r="AB364" s="67">
        <f t="shared" si="1772"/>
        <v>0</v>
      </c>
      <c r="AC364" s="62"/>
      <c r="AD364" s="67">
        <f t="shared" si="1773"/>
        <v>0</v>
      </c>
      <c r="AE364" s="62"/>
      <c r="AF364" s="67">
        <f t="shared" si="1774"/>
        <v>0</v>
      </c>
      <c r="AG364" s="62"/>
      <c r="AH364" s="67">
        <f t="shared" si="1775"/>
        <v>0</v>
      </c>
      <c r="AI364" s="62"/>
      <c r="AJ364" s="67">
        <f t="shared" si="1776"/>
        <v>0</v>
      </c>
      <c r="AK364" s="62"/>
      <c r="AL364" s="67">
        <f t="shared" si="1777"/>
        <v>0</v>
      </c>
      <c r="AM364" s="62"/>
      <c r="AN364" s="67">
        <f t="shared" si="1778"/>
        <v>0</v>
      </c>
      <c r="AO364" s="62"/>
      <c r="AP364" s="67">
        <f t="shared" si="1779"/>
        <v>0</v>
      </c>
      <c r="AQ364" s="62"/>
      <c r="AR364" s="67">
        <f t="shared" si="1780"/>
        <v>0</v>
      </c>
      <c r="AS364" s="62"/>
      <c r="AT364" s="67">
        <f t="shared" si="1781"/>
        <v>0</v>
      </c>
      <c r="AU364" s="62"/>
      <c r="AV364" s="67">
        <f t="shared" si="1782"/>
        <v>0</v>
      </c>
      <c r="AW364" s="62"/>
      <c r="AX364" s="67">
        <f t="shared" si="1783"/>
        <v>0</v>
      </c>
      <c r="AY364" s="62"/>
      <c r="AZ364" s="67">
        <f t="shared" si="1784"/>
        <v>0</v>
      </c>
      <c r="BA364" s="57"/>
      <c r="BB364" s="64">
        <f t="shared" si="1742"/>
        <v>0</v>
      </c>
      <c r="BC364" s="64">
        <f t="shared" si="1711"/>
        <v>0</v>
      </c>
      <c r="BD364" s="4"/>
      <c r="BE364" s="4"/>
      <c r="BF364" s="4"/>
      <c r="BG364" s="236">
        <f t="shared" si="1743"/>
        <v>0</v>
      </c>
      <c r="BH364" s="236">
        <f t="shared" si="1744"/>
        <v>0</v>
      </c>
      <c r="BI364" s="4"/>
      <c r="BJ364" s="4"/>
      <c r="BK364" s="236">
        <f t="shared" si="1745"/>
        <v>0</v>
      </c>
      <c r="BL364" s="236">
        <f t="shared" si="1746"/>
        <v>0</v>
      </c>
      <c r="BM364" s="4"/>
      <c r="BN364" s="4"/>
      <c r="BO364" s="236">
        <f t="shared" si="1712"/>
        <v>0</v>
      </c>
      <c r="BP364" s="236">
        <f t="shared" si="1713"/>
        <v>0</v>
      </c>
      <c r="BQ364" s="4"/>
      <c r="BR364" s="4"/>
      <c r="BS364" s="236">
        <f t="shared" si="1747"/>
        <v>0</v>
      </c>
      <c r="BT364" s="236">
        <f t="shared" si="1748"/>
        <v>0</v>
      </c>
      <c r="BU364" s="4"/>
      <c r="BV364" s="4"/>
      <c r="BW364" s="236">
        <f t="shared" si="1749"/>
        <v>0</v>
      </c>
      <c r="BX364" s="236">
        <f t="shared" si="1750"/>
        <v>0</v>
      </c>
      <c r="BY364" s="4"/>
      <c r="BZ364" s="4"/>
      <c r="CA364" s="236">
        <f t="shared" si="1751"/>
        <v>0</v>
      </c>
      <c r="CB364" s="236">
        <f t="shared" si="1752"/>
        <v>0</v>
      </c>
      <c r="CC364" s="4"/>
      <c r="CD364" s="4"/>
      <c r="CE364" s="236">
        <f t="shared" si="1715"/>
        <v>0</v>
      </c>
      <c r="CF364" s="236">
        <f t="shared" si="1753"/>
        <v>0</v>
      </c>
      <c r="CG364" s="4"/>
      <c r="CH364" s="4">
        <f t="shared" si="1754"/>
        <v>0</v>
      </c>
      <c r="CI364" s="236">
        <f t="shared" si="1755"/>
        <v>0</v>
      </c>
      <c r="CJ364" s="236">
        <f t="shared" si="1756"/>
        <v>0</v>
      </c>
      <c r="CK364" s="4"/>
      <c r="CL364" s="4"/>
      <c r="CM364" s="236">
        <f t="shared" si="1757"/>
        <v>0</v>
      </c>
      <c r="CN364" s="236">
        <f t="shared" si="1758"/>
        <v>0</v>
      </c>
      <c r="CO364" s="4"/>
      <c r="CP364" s="4">
        <f t="shared" si="1759"/>
        <v>0</v>
      </c>
      <c r="CQ364" s="236">
        <f t="shared" si="1760"/>
        <v>0</v>
      </c>
      <c r="CR364" s="236">
        <f t="shared" si="1761"/>
        <v>0</v>
      </c>
      <c r="CS364" s="4"/>
      <c r="CT364" s="4"/>
      <c r="CU364" s="236">
        <f t="shared" si="1762"/>
        <v>0</v>
      </c>
      <c r="CV364" s="236">
        <f t="shared" si="1763"/>
        <v>0</v>
      </c>
      <c r="CW364" s="4"/>
      <c r="CX364" s="4"/>
      <c r="CY364" s="4"/>
      <c r="CZ364" s="4"/>
      <c r="DA364" s="4">
        <f t="shared" si="1716"/>
        <v>0</v>
      </c>
      <c r="DB364" s="4">
        <f t="shared" si="1717"/>
        <v>0</v>
      </c>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row>
    <row r="365" spans="1:196" s="5" customFormat="1">
      <c r="A365" s="60"/>
      <c r="B365" s="60"/>
      <c r="C365" s="60" t="s">
        <v>9</v>
      </c>
      <c r="D365" s="60">
        <v>60</v>
      </c>
      <c r="E365" s="6"/>
      <c r="F365" s="67">
        <f t="shared" si="1718"/>
        <v>0</v>
      </c>
      <c r="G365" s="6"/>
      <c r="H365" s="67">
        <f t="shared" si="1719"/>
        <v>0</v>
      </c>
      <c r="I365" s="6"/>
      <c r="J365" s="67">
        <f t="shared" si="1720"/>
        <v>0</v>
      </c>
      <c r="K365" s="6"/>
      <c r="L365" s="67">
        <f t="shared" si="1764"/>
        <v>0</v>
      </c>
      <c r="M365" s="6"/>
      <c r="N365" s="67">
        <f t="shared" si="1765"/>
        <v>0</v>
      </c>
      <c r="O365" s="6"/>
      <c r="P365" s="67">
        <f t="shared" si="1766"/>
        <v>0</v>
      </c>
      <c r="Q365" s="6"/>
      <c r="R365" s="67">
        <f t="shared" si="1767"/>
        <v>0</v>
      </c>
      <c r="S365" s="6"/>
      <c r="T365" s="67">
        <f t="shared" si="1768"/>
        <v>0</v>
      </c>
      <c r="U365" s="6"/>
      <c r="V365" s="67">
        <f t="shared" si="1769"/>
        <v>0</v>
      </c>
      <c r="W365" s="6"/>
      <c r="X365" s="67">
        <f t="shared" si="1770"/>
        <v>0</v>
      </c>
      <c r="Y365" s="6"/>
      <c r="Z365" s="67">
        <f t="shared" si="1771"/>
        <v>0</v>
      </c>
      <c r="AA365" s="6"/>
      <c r="AB365" s="67">
        <f t="shared" si="1772"/>
        <v>0</v>
      </c>
      <c r="AC365" s="62"/>
      <c r="AD365" s="67">
        <f t="shared" si="1773"/>
        <v>0</v>
      </c>
      <c r="AE365" s="62"/>
      <c r="AF365" s="67">
        <f t="shared" si="1774"/>
        <v>0</v>
      </c>
      <c r="AG365" s="62"/>
      <c r="AH365" s="67">
        <f t="shared" si="1775"/>
        <v>0</v>
      </c>
      <c r="AI365" s="62"/>
      <c r="AJ365" s="67">
        <f t="shared" si="1776"/>
        <v>0</v>
      </c>
      <c r="AK365" s="62"/>
      <c r="AL365" s="67">
        <f t="shared" si="1777"/>
        <v>0</v>
      </c>
      <c r="AM365" s="62"/>
      <c r="AN365" s="67">
        <f t="shared" si="1778"/>
        <v>0</v>
      </c>
      <c r="AO365" s="62"/>
      <c r="AP365" s="67">
        <f t="shared" si="1779"/>
        <v>0</v>
      </c>
      <c r="AQ365" s="62"/>
      <c r="AR365" s="67">
        <f t="shared" si="1780"/>
        <v>0</v>
      </c>
      <c r="AS365" s="62"/>
      <c r="AT365" s="67">
        <f t="shared" si="1781"/>
        <v>0</v>
      </c>
      <c r="AU365" s="62"/>
      <c r="AV365" s="67">
        <f t="shared" si="1782"/>
        <v>0</v>
      </c>
      <c r="AW365" s="62"/>
      <c r="AX365" s="67">
        <f t="shared" si="1783"/>
        <v>0</v>
      </c>
      <c r="AY365" s="62"/>
      <c r="AZ365" s="67">
        <f t="shared" si="1784"/>
        <v>0</v>
      </c>
      <c r="BA365" s="57"/>
      <c r="BB365" s="64">
        <f t="shared" si="1742"/>
        <v>0</v>
      </c>
      <c r="BC365" s="64">
        <f t="shared" si="1711"/>
        <v>0</v>
      </c>
      <c r="BD365" s="4"/>
      <c r="BE365" s="4"/>
      <c r="BF365" s="4"/>
      <c r="BG365" s="236">
        <f t="shared" si="1743"/>
        <v>0</v>
      </c>
      <c r="BH365" s="236">
        <f t="shared" si="1744"/>
        <v>0</v>
      </c>
      <c r="BI365" s="4"/>
      <c r="BJ365" s="4"/>
      <c r="BK365" s="236">
        <f t="shared" si="1745"/>
        <v>0</v>
      </c>
      <c r="BL365" s="236">
        <f t="shared" si="1746"/>
        <v>0</v>
      </c>
      <c r="BM365" s="4"/>
      <c r="BN365" s="4"/>
      <c r="BO365" s="236">
        <f t="shared" si="1712"/>
        <v>0</v>
      </c>
      <c r="BP365" s="236">
        <f t="shared" si="1713"/>
        <v>0</v>
      </c>
      <c r="BQ365" s="4"/>
      <c r="BR365" s="4"/>
      <c r="BS365" s="236">
        <f t="shared" si="1747"/>
        <v>0</v>
      </c>
      <c r="BT365" s="236">
        <f t="shared" si="1748"/>
        <v>0</v>
      </c>
      <c r="BU365" s="4"/>
      <c r="BV365" s="4"/>
      <c r="BW365" s="236">
        <f t="shared" si="1749"/>
        <v>0</v>
      </c>
      <c r="BX365" s="236">
        <f t="shared" si="1750"/>
        <v>0</v>
      </c>
      <c r="BY365" s="4"/>
      <c r="BZ365" s="4"/>
      <c r="CA365" s="236">
        <f t="shared" si="1751"/>
        <v>0</v>
      </c>
      <c r="CB365" s="236">
        <f t="shared" si="1752"/>
        <v>0</v>
      </c>
      <c r="CC365" s="4"/>
      <c r="CD365" s="4"/>
      <c r="CE365" s="236">
        <f t="shared" si="1715"/>
        <v>0</v>
      </c>
      <c r="CF365" s="236">
        <f t="shared" si="1753"/>
        <v>0</v>
      </c>
      <c r="CG365" s="4"/>
      <c r="CH365" s="4">
        <f t="shared" si="1754"/>
        <v>0</v>
      </c>
      <c r="CI365" s="236">
        <f t="shared" si="1755"/>
        <v>0</v>
      </c>
      <c r="CJ365" s="236">
        <f t="shared" si="1756"/>
        <v>0</v>
      </c>
      <c r="CK365" s="4"/>
      <c r="CL365" s="4"/>
      <c r="CM365" s="236">
        <f t="shared" si="1757"/>
        <v>0</v>
      </c>
      <c r="CN365" s="236">
        <f t="shared" si="1758"/>
        <v>0</v>
      </c>
      <c r="CO365" s="4"/>
      <c r="CP365" s="4">
        <f t="shared" si="1759"/>
        <v>0</v>
      </c>
      <c r="CQ365" s="236">
        <f t="shared" si="1760"/>
        <v>0</v>
      </c>
      <c r="CR365" s="236">
        <f t="shared" si="1761"/>
        <v>0</v>
      </c>
      <c r="CS365" s="4"/>
      <c r="CT365" s="4"/>
      <c r="CU365" s="236">
        <f t="shared" si="1762"/>
        <v>0</v>
      </c>
      <c r="CV365" s="236">
        <f t="shared" si="1763"/>
        <v>0</v>
      </c>
      <c r="CW365" s="4"/>
      <c r="CX365" s="4"/>
      <c r="CY365" s="4"/>
      <c r="CZ365" s="4"/>
      <c r="DA365" s="4">
        <f t="shared" si="1716"/>
        <v>0</v>
      </c>
      <c r="DB365" s="4">
        <f t="shared" si="1717"/>
        <v>0</v>
      </c>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row>
    <row r="366" spans="1:196" s="5" customFormat="1">
      <c r="A366" s="60"/>
      <c r="B366" s="60"/>
      <c r="C366" s="60" t="s">
        <v>9</v>
      </c>
      <c r="D366" s="60">
        <v>60</v>
      </c>
      <c r="E366" s="6"/>
      <c r="F366" s="67">
        <f t="shared" si="1718"/>
        <v>0</v>
      </c>
      <c r="G366" s="6"/>
      <c r="H366" s="67">
        <f t="shared" si="1719"/>
        <v>0</v>
      </c>
      <c r="I366" s="6"/>
      <c r="J366" s="67">
        <f t="shared" si="1720"/>
        <v>0</v>
      </c>
      <c r="K366" s="6"/>
      <c r="L366" s="67">
        <f t="shared" si="1764"/>
        <v>0</v>
      </c>
      <c r="M366" s="6"/>
      <c r="N366" s="67">
        <f t="shared" si="1765"/>
        <v>0</v>
      </c>
      <c r="O366" s="6"/>
      <c r="P366" s="67">
        <f t="shared" si="1766"/>
        <v>0</v>
      </c>
      <c r="Q366" s="6"/>
      <c r="R366" s="67">
        <f t="shared" si="1767"/>
        <v>0</v>
      </c>
      <c r="S366" s="6"/>
      <c r="T366" s="67">
        <f t="shared" si="1768"/>
        <v>0</v>
      </c>
      <c r="U366" s="6"/>
      <c r="V366" s="67">
        <f t="shared" si="1769"/>
        <v>0</v>
      </c>
      <c r="W366" s="6"/>
      <c r="X366" s="67">
        <f t="shared" si="1770"/>
        <v>0</v>
      </c>
      <c r="Y366" s="6"/>
      <c r="Z366" s="67">
        <f t="shared" si="1771"/>
        <v>0</v>
      </c>
      <c r="AA366" s="6"/>
      <c r="AB366" s="67">
        <f t="shared" si="1772"/>
        <v>0</v>
      </c>
      <c r="AC366" s="62"/>
      <c r="AD366" s="67">
        <f t="shared" si="1773"/>
        <v>0</v>
      </c>
      <c r="AE366" s="62"/>
      <c r="AF366" s="67">
        <f t="shared" si="1774"/>
        <v>0</v>
      </c>
      <c r="AG366" s="62"/>
      <c r="AH366" s="67">
        <f t="shared" si="1775"/>
        <v>0</v>
      </c>
      <c r="AI366" s="62"/>
      <c r="AJ366" s="67">
        <f t="shared" si="1776"/>
        <v>0</v>
      </c>
      <c r="AK366" s="62"/>
      <c r="AL366" s="67">
        <f t="shared" si="1777"/>
        <v>0</v>
      </c>
      <c r="AM366" s="62"/>
      <c r="AN366" s="67">
        <f t="shared" si="1778"/>
        <v>0</v>
      </c>
      <c r="AO366" s="62"/>
      <c r="AP366" s="67">
        <f t="shared" si="1779"/>
        <v>0</v>
      </c>
      <c r="AQ366" s="62"/>
      <c r="AR366" s="67">
        <f t="shared" si="1780"/>
        <v>0</v>
      </c>
      <c r="AS366" s="62"/>
      <c r="AT366" s="67">
        <f t="shared" si="1781"/>
        <v>0</v>
      </c>
      <c r="AU366" s="62"/>
      <c r="AV366" s="67">
        <f t="shared" si="1782"/>
        <v>0</v>
      </c>
      <c r="AW366" s="62"/>
      <c r="AX366" s="67">
        <f t="shared" si="1783"/>
        <v>0</v>
      </c>
      <c r="AY366" s="62"/>
      <c r="AZ366" s="67">
        <f t="shared" si="1784"/>
        <v>0</v>
      </c>
      <c r="BA366" s="57"/>
      <c r="BB366" s="64">
        <f t="shared" si="1742"/>
        <v>0</v>
      </c>
      <c r="BC366" s="64">
        <f t="shared" si="1711"/>
        <v>0</v>
      </c>
      <c r="BD366" s="4"/>
      <c r="BE366" s="4"/>
      <c r="BF366" s="4"/>
      <c r="BG366" s="236">
        <f t="shared" si="1743"/>
        <v>0</v>
      </c>
      <c r="BH366" s="236">
        <f t="shared" si="1744"/>
        <v>0</v>
      </c>
      <c r="BI366" s="4"/>
      <c r="BJ366" s="4"/>
      <c r="BK366" s="236">
        <f t="shared" si="1745"/>
        <v>0</v>
      </c>
      <c r="BL366" s="236">
        <f t="shared" si="1746"/>
        <v>0</v>
      </c>
      <c r="BM366" s="4"/>
      <c r="BN366" s="4"/>
      <c r="BO366" s="236">
        <f t="shared" si="1712"/>
        <v>0</v>
      </c>
      <c r="BP366" s="236">
        <f t="shared" si="1713"/>
        <v>0</v>
      </c>
      <c r="BQ366" s="4"/>
      <c r="BR366" s="4"/>
      <c r="BS366" s="236">
        <f t="shared" si="1747"/>
        <v>0</v>
      </c>
      <c r="BT366" s="236">
        <f t="shared" si="1748"/>
        <v>0</v>
      </c>
      <c r="BU366" s="4"/>
      <c r="BV366" s="4"/>
      <c r="BW366" s="236">
        <f t="shared" si="1749"/>
        <v>0</v>
      </c>
      <c r="BX366" s="236">
        <f t="shared" si="1750"/>
        <v>0</v>
      </c>
      <c r="BY366" s="4"/>
      <c r="BZ366" s="4"/>
      <c r="CA366" s="236">
        <f t="shared" si="1751"/>
        <v>0</v>
      </c>
      <c r="CB366" s="236">
        <f t="shared" si="1752"/>
        <v>0</v>
      </c>
      <c r="CC366" s="4"/>
      <c r="CD366" s="4"/>
      <c r="CE366" s="236">
        <f t="shared" si="1715"/>
        <v>0</v>
      </c>
      <c r="CF366" s="236">
        <f t="shared" si="1753"/>
        <v>0</v>
      </c>
      <c r="CG366" s="4"/>
      <c r="CH366" s="4">
        <f t="shared" si="1754"/>
        <v>0</v>
      </c>
      <c r="CI366" s="236">
        <f t="shared" si="1755"/>
        <v>0</v>
      </c>
      <c r="CJ366" s="236">
        <f t="shared" si="1756"/>
        <v>0</v>
      </c>
      <c r="CK366" s="4"/>
      <c r="CL366" s="4"/>
      <c r="CM366" s="236">
        <f t="shared" si="1757"/>
        <v>0</v>
      </c>
      <c r="CN366" s="236">
        <f t="shared" si="1758"/>
        <v>0</v>
      </c>
      <c r="CO366" s="4"/>
      <c r="CP366" s="4">
        <f t="shared" si="1759"/>
        <v>0</v>
      </c>
      <c r="CQ366" s="236">
        <f t="shared" si="1760"/>
        <v>0</v>
      </c>
      <c r="CR366" s="236">
        <f t="shared" si="1761"/>
        <v>0</v>
      </c>
      <c r="CS366" s="4"/>
      <c r="CT366" s="4"/>
      <c r="CU366" s="236">
        <f t="shared" si="1762"/>
        <v>0</v>
      </c>
      <c r="CV366" s="236">
        <f t="shared" si="1763"/>
        <v>0</v>
      </c>
      <c r="CW366" s="4"/>
      <c r="CX366" s="4"/>
      <c r="CY366" s="4"/>
      <c r="CZ366" s="4"/>
      <c r="DA366" s="4">
        <f t="shared" si="1716"/>
        <v>0</v>
      </c>
      <c r="DB366" s="4">
        <f t="shared" si="1717"/>
        <v>0</v>
      </c>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row>
    <row r="367" spans="1:196" s="5" customFormat="1">
      <c r="A367" s="60" t="s">
        <v>174</v>
      </c>
      <c r="B367" s="60" t="s">
        <v>175</v>
      </c>
      <c r="C367" s="60" t="s">
        <v>10</v>
      </c>
      <c r="D367" s="60">
        <v>35</v>
      </c>
      <c r="E367" s="6"/>
      <c r="F367" s="67">
        <f t="shared" si="1718"/>
        <v>0</v>
      </c>
      <c r="G367" s="6">
        <v>12.75</v>
      </c>
      <c r="H367" s="67">
        <f t="shared" si="1719"/>
        <v>446.25</v>
      </c>
      <c r="I367" s="6"/>
      <c r="J367" s="67">
        <f t="shared" si="1720"/>
        <v>0</v>
      </c>
      <c r="K367" s="6"/>
      <c r="L367" s="67">
        <f t="shared" si="1764"/>
        <v>0</v>
      </c>
      <c r="M367" s="6"/>
      <c r="N367" s="67">
        <f t="shared" si="1765"/>
        <v>0</v>
      </c>
      <c r="O367" s="6"/>
      <c r="P367" s="67">
        <f t="shared" si="1766"/>
        <v>0</v>
      </c>
      <c r="Q367" s="6"/>
      <c r="R367" s="67">
        <f t="shared" si="1767"/>
        <v>0</v>
      </c>
      <c r="S367" s="6"/>
      <c r="T367" s="67">
        <f t="shared" si="1768"/>
        <v>0</v>
      </c>
      <c r="U367" s="6"/>
      <c r="V367" s="67">
        <f t="shared" si="1769"/>
        <v>0</v>
      </c>
      <c r="W367" s="6"/>
      <c r="X367" s="67">
        <f t="shared" si="1770"/>
        <v>0</v>
      </c>
      <c r="Y367" s="6"/>
      <c r="Z367" s="67">
        <f t="shared" si="1771"/>
        <v>0</v>
      </c>
      <c r="AA367" s="6"/>
      <c r="AB367" s="67">
        <f t="shared" si="1772"/>
        <v>0</v>
      </c>
      <c r="AC367" s="62"/>
      <c r="AD367" s="67">
        <f t="shared" si="1773"/>
        <v>0</v>
      </c>
      <c r="AE367" s="62"/>
      <c r="AF367" s="67">
        <f t="shared" si="1774"/>
        <v>0</v>
      </c>
      <c r="AG367" s="62"/>
      <c r="AH367" s="67">
        <f t="shared" si="1775"/>
        <v>0</v>
      </c>
      <c r="AI367" s="62"/>
      <c r="AJ367" s="67">
        <f t="shared" si="1776"/>
        <v>0</v>
      </c>
      <c r="AK367" s="62"/>
      <c r="AL367" s="67">
        <f t="shared" si="1777"/>
        <v>0</v>
      </c>
      <c r="AM367" s="62"/>
      <c r="AN367" s="67">
        <f t="shared" si="1778"/>
        <v>0</v>
      </c>
      <c r="AO367" s="62"/>
      <c r="AP367" s="67">
        <f t="shared" si="1779"/>
        <v>0</v>
      </c>
      <c r="AQ367" s="62"/>
      <c r="AR367" s="67">
        <f t="shared" si="1780"/>
        <v>0</v>
      </c>
      <c r="AS367" s="62"/>
      <c r="AT367" s="67">
        <f t="shared" si="1781"/>
        <v>0</v>
      </c>
      <c r="AU367" s="62"/>
      <c r="AV367" s="67">
        <f t="shared" si="1782"/>
        <v>0</v>
      </c>
      <c r="AW367" s="62"/>
      <c r="AX367" s="67">
        <f t="shared" si="1783"/>
        <v>0</v>
      </c>
      <c r="AY367" s="62"/>
      <c r="AZ367" s="67">
        <f t="shared" si="1784"/>
        <v>0</v>
      </c>
      <c r="BA367" s="57"/>
      <c r="BB367" s="64">
        <f t="shared" si="1742"/>
        <v>12.75</v>
      </c>
      <c r="BC367" s="64">
        <f t="shared" si="1711"/>
        <v>446.25</v>
      </c>
      <c r="BD367" s="4"/>
      <c r="BE367" s="4"/>
      <c r="BF367" s="4"/>
      <c r="BG367" s="236">
        <f t="shared" si="1743"/>
        <v>0</v>
      </c>
      <c r="BH367" s="236">
        <f t="shared" si="1744"/>
        <v>0</v>
      </c>
      <c r="BI367" s="4"/>
      <c r="BJ367" s="4"/>
      <c r="BK367" s="236">
        <f t="shared" si="1745"/>
        <v>12.75</v>
      </c>
      <c r="BL367" s="236">
        <f t="shared" si="1746"/>
        <v>446.25</v>
      </c>
      <c r="BM367" s="4"/>
      <c r="BN367" s="4"/>
      <c r="BO367" s="236">
        <f t="shared" si="1712"/>
        <v>0</v>
      </c>
      <c r="BP367" s="236">
        <f t="shared" si="1713"/>
        <v>0</v>
      </c>
      <c r="BQ367" s="4"/>
      <c r="BR367" s="4"/>
      <c r="BS367" s="236">
        <f t="shared" si="1747"/>
        <v>0</v>
      </c>
      <c r="BT367" s="236">
        <f t="shared" si="1748"/>
        <v>0</v>
      </c>
      <c r="BU367" s="4"/>
      <c r="BV367" s="4"/>
      <c r="BW367" s="236">
        <f t="shared" si="1749"/>
        <v>0</v>
      </c>
      <c r="BX367" s="236">
        <f t="shared" si="1750"/>
        <v>0</v>
      </c>
      <c r="BY367" s="4"/>
      <c r="BZ367" s="4"/>
      <c r="CA367" s="236">
        <f t="shared" si="1751"/>
        <v>0</v>
      </c>
      <c r="CB367" s="236">
        <f t="shared" si="1752"/>
        <v>0</v>
      </c>
      <c r="CC367" s="4"/>
      <c r="CD367" s="4"/>
      <c r="CE367" s="236">
        <f t="shared" si="1715"/>
        <v>0</v>
      </c>
      <c r="CF367" s="236">
        <f t="shared" si="1753"/>
        <v>0</v>
      </c>
      <c r="CG367" s="4"/>
      <c r="CH367" s="4">
        <f t="shared" si="1754"/>
        <v>0</v>
      </c>
      <c r="CI367" s="236">
        <f t="shared" si="1755"/>
        <v>0</v>
      </c>
      <c r="CJ367" s="236">
        <f t="shared" si="1756"/>
        <v>0</v>
      </c>
      <c r="CK367" s="4"/>
      <c r="CL367" s="4"/>
      <c r="CM367" s="236">
        <f t="shared" si="1757"/>
        <v>0</v>
      </c>
      <c r="CN367" s="236">
        <f t="shared" si="1758"/>
        <v>0</v>
      </c>
      <c r="CO367" s="4"/>
      <c r="CP367" s="4">
        <f t="shared" si="1759"/>
        <v>0</v>
      </c>
      <c r="CQ367" s="236">
        <f t="shared" si="1760"/>
        <v>0</v>
      </c>
      <c r="CR367" s="236">
        <f t="shared" si="1761"/>
        <v>0</v>
      </c>
      <c r="CS367" s="4"/>
      <c r="CT367" s="4"/>
      <c r="CU367" s="236">
        <f t="shared" si="1762"/>
        <v>0</v>
      </c>
      <c r="CV367" s="236">
        <f t="shared" si="1763"/>
        <v>0</v>
      </c>
      <c r="CW367" s="4"/>
      <c r="CX367" s="4"/>
      <c r="CY367" s="4"/>
      <c r="CZ367" s="4"/>
      <c r="DA367" s="4">
        <f t="shared" si="1716"/>
        <v>0</v>
      </c>
      <c r="DB367" s="4">
        <f t="shared" si="1717"/>
        <v>0</v>
      </c>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row>
    <row r="368" spans="1:196" s="5" customFormat="1">
      <c r="A368" s="60" t="s">
        <v>235</v>
      </c>
      <c r="B368" s="60" t="s">
        <v>104</v>
      </c>
      <c r="C368" s="60" t="s">
        <v>10</v>
      </c>
      <c r="D368" s="60">
        <v>35</v>
      </c>
      <c r="E368" s="6"/>
      <c r="F368" s="67">
        <f t="shared" si="1718"/>
        <v>0</v>
      </c>
      <c r="G368" s="6"/>
      <c r="H368" s="67">
        <f t="shared" si="1719"/>
        <v>0</v>
      </c>
      <c r="I368" s="6"/>
      <c r="J368" s="67">
        <f t="shared" si="1720"/>
        <v>0</v>
      </c>
      <c r="K368" s="6"/>
      <c r="L368" s="67">
        <f t="shared" si="1764"/>
        <v>0</v>
      </c>
      <c r="M368" s="6"/>
      <c r="N368" s="67">
        <f t="shared" si="1765"/>
        <v>0</v>
      </c>
      <c r="O368" s="6"/>
      <c r="P368" s="67">
        <f t="shared" si="1766"/>
        <v>0</v>
      </c>
      <c r="Q368" s="6"/>
      <c r="R368" s="67">
        <f t="shared" si="1767"/>
        <v>0</v>
      </c>
      <c r="S368" s="6">
        <v>10.25</v>
      </c>
      <c r="T368" s="67">
        <f t="shared" si="1768"/>
        <v>358.75</v>
      </c>
      <c r="U368" s="6"/>
      <c r="V368" s="67">
        <f t="shared" si="1769"/>
        <v>0</v>
      </c>
      <c r="W368" s="6"/>
      <c r="X368" s="67">
        <f t="shared" si="1770"/>
        <v>0</v>
      </c>
      <c r="Y368" s="6"/>
      <c r="Z368" s="67">
        <f t="shared" si="1771"/>
        <v>0</v>
      </c>
      <c r="AA368" s="6"/>
      <c r="AB368" s="67">
        <f t="shared" si="1772"/>
        <v>0</v>
      </c>
      <c r="AC368" s="62"/>
      <c r="AD368" s="67">
        <f t="shared" si="1773"/>
        <v>0</v>
      </c>
      <c r="AE368" s="62"/>
      <c r="AF368" s="67">
        <f t="shared" si="1774"/>
        <v>0</v>
      </c>
      <c r="AG368" s="62"/>
      <c r="AH368" s="67">
        <f t="shared" si="1775"/>
        <v>0</v>
      </c>
      <c r="AI368" s="62"/>
      <c r="AJ368" s="67">
        <f t="shared" si="1776"/>
        <v>0</v>
      </c>
      <c r="AK368" s="62"/>
      <c r="AL368" s="67">
        <f t="shared" si="1777"/>
        <v>0</v>
      </c>
      <c r="AM368" s="62"/>
      <c r="AN368" s="67">
        <f t="shared" si="1778"/>
        <v>0</v>
      </c>
      <c r="AO368" s="62"/>
      <c r="AP368" s="67">
        <f t="shared" si="1779"/>
        <v>0</v>
      </c>
      <c r="AQ368" s="62"/>
      <c r="AR368" s="67">
        <f t="shared" si="1780"/>
        <v>0</v>
      </c>
      <c r="AS368" s="62"/>
      <c r="AT368" s="67">
        <f t="shared" si="1781"/>
        <v>0</v>
      </c>
      <c r="AU368" s="62"/>
      <c r="AV368" s="67">
        <f t="shared" si="1782"/>
        <v>0</v>
      </c>
      <c r="AW368" s="62"/>
      <c r="AX368" s="67">
        <f t="shared" si="1783"/>
        <v>0</v>
      </c>
      <c r="AY368" s="62"/>
      <c r="AZ368" s="67">
        <f t="shared" si="1784"/>
        <v>0</v>
      </c>
      <c r="BA368" s="57"/>
      <c r="BB368" s="64">
        <f t="shared" si="1742"/>
        <v>10.25</v>
      </c>
      <c r="BC368" s="64">
        <f t="shared" si="1711"/>
        <v>358.75</v>
      </c>
      <c r="BD368" s="4"/>
      <c r="BE368" s="4"/>
      <c r="BF368" s="4"/>
      <c r="BG368" s="236">
        <f t="shared" si="1743"/>
        <v>0</v>
      </c>
      <c r="BH368" s="236">
        <f t="shared" si="1744"/>
        <v>0</v>
      </c>
      <c r="BI368" s="4"/>
      <c r="BJ368" s="4"/>
      <c r="BK368" s="236">
        <f t="shared" si="1745"/>
        <v>0</v>
      </c>
      <c r="BL368" s="236">
        <f t="shared" si="1746"/>
        <v>0</v>
      </c>
      <c r="BM368" s="4"/>
      <c r="BN368" s="4"/>
      <c r="BO368" s="236">
        <f t="shared" si="1712"/>
        <v>0</v>
      </c>
      <c r="BP368" s="236">
        <f t="shared" si="1713"/>
        <v>0</v>
      </c>
      <c r="BQ368" s="4"/>
      <c r="BR368" s="4"/>
      <c r="BS368" s="236">
        <f t="shared" si="1747"/>
        <v>0</v>
      </c>
      <c r="BT368" s="236">
        <f t="shared" si="1748"/>
        <v>0</v>
      </c>
      <c r="BU368" s="4"/>
      <c r="BV368" s="4"/>
      <c r="BW368" s="236">
        <f t="shared" si="1749"/>
        <v>0</v>
      </c>
      <c r="BX368" s="236">
        <f t="shared" si="1750"/>
        <v>0</v>
      </c>
      <c r="BY368" s="4"/>
      <c r="BZ368" s="4"/>
      <c r="CA368" s="236">
        <f t="shared" si="1751"/>
        <v>0</v>
      </c>
      <c r="CB368" s="236">
        <f t="shared" si="1752"/>
        <v>0</v>
      </c>
      <c r="CC368" s="4"/>
      <c r="CD368" s="4"/>
      <c r="CE368" s="236">
        <f t="shared" si="1715"/>
        <v>0</v>
      </c>
      <c r="CF368" s="236">
        <f t="shared" si="1753"/>
        <v>0</v>
      </c>
      <c r="CG368" s="4"/>
      <c r="CH368" s="4">
        <f t="shared" si="1754"/>
        <v>0</v>
      </c>
      <c r="CI368" s="236">
        <f t="shared" si="1755"/>
        <v>10.25</v>
      </c>
      <c r="CJ368" s="236">
        <f t="shared" si="1756"/>
        <v>358.75</v>
      </c>
      <c r="CK368" s="4"/>
      <c r="CL368" s="4"/>
      <c r="CM368" s="236">
        <f t="shared" si="1757"/>
        <v>0</v>
      </c>
      <c r="CN368" s="236">
        <f t="shared" si="1758"/>
        <v>0</v>
      </c>
      <c r="CO368" s="4"/>
      <c r="CP368" s="4">
        <f t="shared" si="1759"/>
        <v>0</v>
      </c>
      <c r="CQ368" s="236">
        <f t="shared" si="1760"/>
        <v>0</v>
      </c>
      <c r="CR368" s="236">
        <f t="shared" si="1761"/>
        <v>0</v>
      </c>
      <c r="CS368" s="4"/>
      <c r="CT368" s="4"/>
      <c r="CU368" s="236">
        <f t="shared" si="1762"/>
        <v>0</v>
      </c>
      <c r="CV368" s="236">
        <f t="shared" si="1763"/>
        <v>0</v>
      </c>
      <c r="CW368" s="4"/>
      <c r="CX368" s="4"/>
      <c r="CY368" s="4"/>
      <c r="CZ368" s="4"/>
      <c r="DA368" s="4">
        <f t="shared" si="1716"/>
        <v>0</v>
      </c>
      <c r="DB368" s="4">
        <f t="shared" si="1717"/>
        <v>0</v>
      </c>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row>
    <row r="369" spans="1:196" s="5" customFormat="1">
      <c r="A369" s="60"/>
      <c r="B369" s="60"/>
      <c r="C369" s="60" t="s">
        <v>10</v>
      </c>
      <c r="D369" s="60">
        <v>35</v>
      </c>
      <c r="E369" s="6"/>
      <c r="F369" s="67">
        <f t="shared" si="1718"/>
        <v>0</v>
      </c>
      <c r="G369" s="6"/>
      <c r="H369" s="67">
        <f t="shared" si="1719"/>
        <v>0</v>
      </c>
      <c r="I369" s="6"/>
      <c r="J369" s="67">
        <f t="shared" si="1720"/>
        <v>0</v>
      </c>
      <c r="K369" s="6"/>
      <c r="L369" s="67">
        <f t="shared" si="1764"/>
        <v>0</v>
      </c>
      <c r="M369" s="6"/>
      <c r="N369" s="67">
        <f t="shared" si="1765"/>
        <v>0</v>
      </c>
      <c r="O369" s="6"/>
      <c r="P369" s="67">
        <f t="shared" si="1766"/>
        <v>0</v>
      </c>
      <c r="Q369" s="6"/>
      <c r="R369" s="67">
        <f t="shared" si="1767"/>
        <v>0</v>
      </c>
      <c r="S369" s="6"/>
      <c r="T369" s="67">
        <f t="shared" si="1768"/>
        <v>0</v>
      </c>
      <c r="U369" s="6"/>
      <c r="V369" s="67">
        <f t="shared" si="1769"/>
        <v>0</v>
      </c>
      <c r="W369" s="6"/>
      <c r="X369" s="67">
        <f t="shared" si="1770"/>
        <v>0</v>
      </c>
      <c r="Y369" s="6"/>
      <c r="Z369" s="67">
        <f t="shared" si="1771"/>
        <v>0</v>
      </c>
      <c r="AA369" s="6"/>
      <c r="AB369" s="67">
        <f t="shared" si="1772"/>
        <v>0</v>
      </c>
      <c r="AC369" s="62"/>
      <c r="AD369" s="67">
        <f t="shared" si="1773"/>
        <v>0</v>
      </c>
      <c r="AE369" s="62"/>
      <c r="AF369" s="67">
        <f t="shared" si="1774"/>
        <v>0</v>
      </c>
      <c r="AG369" s="62"/>
      <c r="AH369" s="67">
        <f t="shared" si="1775"/>
        <v>0</v>
      </c>
      <c r="AI369" s="62"/>
      <c r="AJ369" s="67">
        <f t="shared" si="1776"/>
        <v>0</v>
      </c>
      <c r="AK369" s="62"/>
      <c r="AL369" s="67">
        <f t="shared" si="1777"/>
        <v>0</v>
      </c>
      <c r="AM369" s="62"/>
      <c r="AN369" s="67">
        <f t="shared" si="1778"/>
        <v>0</v>
      </c>
      <c r="AO369" s="62"/>
      <c r="AP369" s="67">
        <f t="shared" si="1779"/>
        <v>0</v>
      </c>
      <c r="AQ369" s="62"/>
      <c r="AR369" s="67">
        <f t="shared" si="1780"/>
        <v>0</v>
      </c>
      <c r="AS369" s="62"/>
      <c r="AT369" s="67">
        <f t="shared" si="1781"/>
        <v>0</v>
      </c>
      <c r="AU369" s="62"/>
      <c r="AV369" s="67">
        <f t="shared" si="1782"/>
        <v>0</v>
      </c>
      <c r="AW369" s="62"/>
      <c r="AX369" s="67">
        <f t="shared" si="1783"/>
        <v>0</v>
      </c>
      <c r="AY369" s="62"/>
      <c r="AZ369" s="67">
        <f t="shared" si="1784"/>
        <v>0</v>
      </c>
      <c r="BA369" s="57"/>
      <c r="BB369" s="64">
        <f t="shared" si="1742"/>
        <v>0</v>
      </c>
      <c r="BC369" s="64">
        <f t="shared" si="1711"/>
        <v>0</v>
      </c>
      <c r="BD369" s="4"/>
      <c r="BE369" s="4"/>
      <c r="BF369" s="4"/>
      <c r="BG369" s="236">
        <f t="shared" si="1743"/>
        <v>0</v>
      </c>
      <c r="BH369" s="236">
        <f t="shared" si="1744"/>
        <v>0</v>
      </c>
      <c r="BI369" s="4"/>
      <c r="BJ369" s="4"/>
      <c r="BK369" s="236">
        <f t="shared" si="1745"/>
        <v>0</v>
      </c>
      <c r="BL369" s="236">
        <f t="shared" si="1746"/>
        <v>0</v>
      </c>
      <c r="BM369" s="4"/>
      <c r="BN369" s="4"/>
      <c r="BO369" s="236">
        <f t="shared" si="1712"/>
        <v>0</v>
      </c>
      <c r="BP369" s="236">
        <f t="shared" si="1713"/>
        <v>0</v>
      </c>
      <c r="BQ369" s="4"/>
      <c r="BR369" s="4"/>
      <c r="BS369" s="236">
        <f t="shared" si="1747"/>
        <v>0</v>
      </c>
      <c r="BT369" s="236">
        <f t="shared" si="1748"/>
        <v>0</v>
      </c>
      <c r="BU369" s="4"/>
      <c r="BV369" s="4"/>
      <c r="BW369" s="236">
        <f t="shared" si="1749"/>
        <v>0</v>
      </c>
      <c r="BX369" s="236">
        <f t="shared" si="1750"/>
        <v>0</v>
      </c>
      <c r="BY369" s="4"/>
      <c r="BZ369" s="4"/>
      <c r="CA369" s="236">
        <f t="shared" si="1751"/>
        <v>0</v>
      </c>
      <c r="CB369" s="236">
        <f t="shared" si="1752"/>
        <v>0</v>
      </c>
      <c r="CC369" s="4"/>
      <c r="CD369" s="4"/>
      <c r="CE369" s="236">
        <f t="shared" si="1715"/>
        <v>0</v>
      </c>
      <c r="CF369" s="236">
        <f t="shared" si="1753"/>
        <v>0</v>
      </c>
      <c r="CG369" s="4"/>
      <c r="CH369" s="4">
        <f t="shared" si="1754"/>
        <v>0</v>
      </c>
      <c r="CI369" s="236">
        <f t="shared" si="1755"/>
        <v>0</v>
      </c>
      <c r="CJ369" s="236">
        <f t="shared" si="1756"/>
        <v>0</v>
      </c>
      <c r="CK369" s="4"/>
      <c r="CL369" s="4"/>
      <c r="CM369" s="236">
        <f t="shared" si="1757"/>
        <v>0</v>
      </c>
      <c r="CN369" s="236">
        <f t="shared" si="1758"/>
        <v>0</v>
      </c>
      <c r="CO369" s="4"/>
      <c r="CP369" s="4">
        <f t="shared" si="1759"/>
        <v>0</v>
      </c>
      <c r="CQ369" s="236">
        <f t="shared" si="1760"/>
        <v>0</v>
      </c>
      <c r="CR369" s="236">
        <f t="shared" si="1761"/>
        <v>0</v>
      </c>
      <c r="CS369" s="4"/>
      <c r="CT369" s="4"/>
      <c r="CU369" s="236">
        <f t="shared" si="1762"/>
        <v>0</v>
      </c>
      <c r="CV369" s="236">
        <f t="shared" si="1763"/>
        <v>0</v>
      </c>
      <c r="CW369" s="4"/>
      <c r="CX369" s="4"/>
      <c r="CY369" s="4"/>
      <c r="CZ369" s="4"/>
      <c r="DA369" s="4">
        <f t="shared" si="1716"/>
        <v>0</v>
      </c>
      <c r="DB369" s="4">
        <f t="shared" si="1717"/>
        <v>0</v>
      </c>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row>
    <row r="370" spans="1:196" s="5" customFormat="1">
      <c r="A370" s="60"/>
      <c r="B370" s="60"/>
      <c r="C370" s="60" t="s">
        <v>10</v>
      </c>
      <c r="D370" s="60">
        <v>35</v>
      </c>
      <c r="E370" s="6"/>
      <c r="F370" s="67">
        <f t="shared" si="1718"/>
        <v>0</v>
      </c>
      <c r="G370" s="6"/>
      <c r="H370" s="67">
        <f>SUM(G370*$D370)</f>
        <v>0</v>
      </c>
      <c r="I370" s="6"/>
      <c r="J370" s="67">
        <f t="shared" si="1720"/>
        <v>0</v>
      </c>
      <c r="K370" s="6"/>
      <c r="L370" s="67">
        <f t="shared" si="1764"/>
        <v>0</v>
      </c>
      <c r="M370" s="6"/>
      <c r="N370" s="67">
        <f t="shared" si="1765"/>
        <v>0</v>
      </c>
      <c r="O370" s="6"/>
      <c r="P370" s="67">
        <f t="shared" si="1766"/>
        <v>0</v>
      </c>
      <c r="Q370" s="6"/>
      <c r="R370" s="67">
        <f t="shared" si="1767"/>
        <v>0</v>
      </c>
      <c r="S370" s="6"/>
      <c r="T370" s="67">
        <f t="shared" si="1768"/>
        <v>0</v>
      </c>
      <c r="U370" s="6"/>
      <c r="V370" s="67">
        <f t="shared" si="1769"/>
        <v>0</v>
      </c>
      <c r="W370" s="6"/>
      <c r="X370" s="67">
        <f t="shared" si="1770"/>
        <v>0</v>
      </c>
      <c r="Y370" s="6"/>
      <c r="Z370" s="67">
        <f t="shared" si="1771"/>
        <v>0</v>
      </c>
      <c r="AA370" s="6"/>
      <c r="AB370" s="67">
        <f t="shared" si="1772"/>
        <v>0</v>
      </c>
      <c r="AC370" s="62"/>
      <c r="AD370" s="67">
        <f t="shared" si="1773"/>
        <v>0</v>
      </c>
      <c r="AE370" s="62"/>
      <c r="AF370" s="67">
        <f t="shared" si="1774"/>
        <v>0</v>
      </c>
      <c r="AG370" s="62"/>
      <c r="AH370" s="67">
        <f t="shared" si="1775"/>
        <v>0</v>
      </c>
      <c r="AI370" s="62"/>
      <c r="AJ370" s="67">
        <f t="shared" si="1776"/>
        <v>0</v>
      </c>
      <c r="AK370" s="62"/>
      <c r="AL370" s="67">
        <f t="shared" si="1777"/>
        <v>0</v>
      </c>
      <c r="AM370" s="62"/>
      <c r="AN370" s="67">
        <f t="shared" si="1778"/>
        <v>0</v>
      </c>
      <c r="AO370" s="62"/>
      <c r="AP370" s="67">
        <f t="shared" si="1779"/>
        <v>0</v>
      </c>
      <c r="AQ370" s="62"/>
      <c r="AR370" s="67">
        <f t="shared" si="1780"/>
        <v>0</v>
      </c>
      <c r="AS370" s="62"/>
      <c r="AT370" s="67">
        <f t="shared" si="1781"/>
        <v>0</v>
      </c>
      <c r="AU370" s="62"/>
      <c r="AV370" s="67">
        <f t="shared" si="1782"/>
        <v>0</v>
      </c>
      <c r="AW370" s="62"/>
      <c r="AX370" s="67">
        <f t="shared" si="1783"/>
        <v>0</v>
      </c>
      <c r="AY370" s="62"/>
      <c r="AZ370" s="67">
        <f t="shared" si="1784"/>
        <v>0</v>
      </c>
      <c r="BA370" s="57"/>
      <c r="BB370" s="64">
        <f t="shared" si="1742"/>
        <v>0</v>
      </c>
      <c r="BC370" s="64">
        <f t="shared" si="1711"/>
        <v>0</v>
      </c>
      <c r="BD370" s="4"/>
      <c r="BE370" s="4"/>
      <c r="BF370" s="4"/>
      <c r="BG370" s="236">
        <f t="shared" si="1743"/>
        <v>0</v>
      </c>
      <c r="BH370" s="236">
        <f t="shared" si="1744"/>
        <v>0</v>
      </c>
      <c r="BI370" s="4"/>
      <c r="BJ370" s="4"/>
      <c r="BK370" s="236">
        <f t="shared" si="1745"/>
        <v>0</v>
      </c>
      <c r="BL370" s="236">
        <f t="shared" si="1746"/>
        <v>0</v>
      </c>
      <c r="BM370" s="4"/>
      <c r="BN370" s="4"/>
      <c r="BO370" s="236">
        <f t="shared" si="1712"/>
        <v>0</v>
      </c>
      <c r="BP370" s="236">
        <f t="shared" si="1713"/>
        <v>0</v>
      </c>
      <c r="BQ370" s="4"/>
      <c r="BR370" s="4"/>
      <c r="BS370" s="236">
        <f t="shared" si="1747"/>
        <v>0</v>
      </c>
      <c r="BT370" s="236">
        <f t="shared" si="1748"/>
        <v>0</v>
      </c>
      <c r="BU370" s="4"/>
      <c r="BV370" s="4"/>
      <c r="BW370" s="236">
        <f t="shared" si="1749"/>
        <v>0</v>
      </c>
      <c r="BX370" s="236">
        <f t="shared" si="1750"/>
        <v>0</v>
      </c>
      <c r="BY370" s="4"/>
      <c r="BZ370" s="4"/>
      <c r="CA370" s="236">
        <f t="shared" si="1751"/>
        <v>0</v>
      </c>
      <c r="CB370" s="236">
        <f t="shared" si="1752"/>
        <v>0</v>
      </c>
      <c r="CC370" s="4"/>
      <c r="CD370" s="4"/>
      <c r="CE370" s="236">
        <f t="shared" si="1715"/>
        <v>0</v>
      </c>
      <c r="CF370" s="236">
        <f t="shared" si="1753"/>
        <v>0</v>
      </c>
      <c r="CG370" s="4"/>
      <c r="CH370" s="4">
        <f t="shared" si="1754"/>
        <v>0</v>
      </c>
      <c r="CI370" s="236">
        <f t="shared" si="1755"/>
        <v>0</v>
      </c>
      <c r="CJ370" s="236">
        <f t="shared" si="1756"/>
        <v>0</v>
      </c>
      <c r="CK370" s="4"/>
      <c r="CL370" s="4"/>
      <c r="CM370" s="236">
        <f t="shared" si="1757"/>
        <v>0</v>
      </c>
      <c r="CN370" s="236">
        <f t="shared" si="1758"/>
        <v>0</v>
      </c>
      <c r="CO370" s="4"/>
      <c r="CP370" s="4">
        <f t="shared" si="1759"/>
        <v>0</v>
      </c>
      <c r="CQ370" s="236">
        <f t="shared" si="1760"/>
        <v>0</v>
      </c>
      <c r="CR370" s="236">
        <f t="shared" si="1761"/>
        <v>0</v>
      </c>
      <c r="CS370" s="4"/>
      <c r="CT370" s="4"/>
      <c r="CU370" s="236">
        <f t="shared" si="1762"/>
        <v>0</v>
      </c>
      <c r="CV370" s="236">
        <f t="shared" si="1763"/>
        <v>0</v>
      </c>
      <c r="CW370" s="4"/>
      <c r="CX370" s="4"/>
      <c r="CY370" s="4"/>
      <c r="CZ370" s="4"/>
      <c r="DA370" s="4">
        <f t="shared" si="1716"/>
        <v>0</v>
      </c>
      <c r="DB370" s="4">
        <f t="shared" si="1717"/>
        <v>0</v>
      </c>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row>
    <row r="371" spans="1:196" s="5" customFormat="1">
      <c r="A371" s="19"/>
      <c r="B371" s="19"/>
      <c r="C371" s="19"/>
      <c r="D371" s="19"/>
      <c r="E371" s="19"/>
      <c r="F371" s="19"/>
      <c r="G371" s="19"/>
      <c r="H371" s="19"/>
      <c r="I371" s="19"/>
      <c r="J371" s="19"/>
      <c r="K371" s="58"/>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58"/>
      <c r="AJ371" s="19"/>
      <c r="AK371" s="19"/>
      <c r="AL371" s="19"/>
      <c r="AM371" s="19"/>
      <c r="AN371" s="19"/>
      <c r="AO371" s="19"/>
      <c r="AP371" s="19"/>
      <c r="AQ371" s="19"/>
      <c r="AR371" s="19"/>
      <c r="AS371" s="19"/>
      <c r="AT371" s="19"/>
      <c r="AU371" s="19"/>
      <c r="AV371" s="19"/>
      <c r="AW371" s="19"/>
      <c r="AX371" s="19"/>
      <c r="AY371" s="19"/>
      <c r="AZ371" s="19"/>
      <c r="BA371" s="19"/>
      <c r="BB371" s="17"/>
      <c r="BC371" s="17"/>
      <c r="BD371" s="4"/>
      <c r="BE371" s="4"/>
      <c r="BF371" s="4"/>
      <c r="BG371" s="236">
        <f t="shared" si="1743"/>
        <v>0</v>
      </c>
      <c r="BH371" s="236">
        <f t="shared" si="1744"/>
        <v>0</v>
      </c>
      <c r="BI371" s="4"/>
      <c r="BJ371" s="4"/>
      <c r="BK371" s="236">
        <f t="shared" si="1745"/>
        <v>0</v>
      </c>
      <c r="BL371" s="236">
        <f t="shared" si="1746"/>
        <v>0</v>
      </c>
      <c r="BM371" s="4"/>
      <c r="BN371" s="4"/>
      <c r="BO371" s="236">
        <f t="shared" si="1712"/>
        <v>0</v>
      </c>
      <c r="BP371" s="236">
        <f t="shared" si="1713"/>
        <v>0</v>
      </c>
      <c r="BQ371" s="4"/>
      <c r="BR371" s="4"/>
      <c r="BS371" s="236">
        <f t="shared" si="1747"/>
        <v>0</v>
      </c>
      <c r="BT371" s="236">
        <f t="shared" si="1748"/>
        <v>0</v>
      </c>
      <c r="BU371" s="4"/>
      <c r="BV371" s="4"/>
      <c r="BW371" s="236">
        <f t="shared" si="1749"/>
        <v>0</v>
      </c>
      <c r="BX371" s="236">
        <f t="shared" si="1750"/>
        <v>0</v>
      </c>
      <c r="BY371" s="4"/>
      <c r="BZ371" s="4"/>
      <c r="CA371" s="236">
        <f t="shared" si="1751"/>
        <v>0</v>
      </c>
      <c r="CB371" s="236">
        <f t="shared" si="1752"/>
        <v>0</v>
      </c>
      <c r="CC371" s="4"/>
      <c r="CD371" s="4"/>
      <c r="CE371" s="236">
        <f t="shared" si="1715"/>
        <v>0</v>
      </c>
      <c r="CF371" s="236">
        <f t="shared" si="1753"/>
        <v>0</v>
      </c>
      <c r="CG371" s="4"/>
      <c r="CH371" s="4">
        <f t="shared" si="1754"/>
        <v>0</v>
      </c>
      <c r="CI371" s="236">
        <f t="shared" si="1755"/>
        <v>0</v>
      </c>
      <c r="CJ371" s="236">
        <f t="shared" si="1756"/>
        <v>0</v>
      </c>
      <c r="CK371" s="4"/>
      <c r="CL371" s="4"/>
      <c r="CM371" s="236">
        <f t="shared" si="1757"/>
        <v>0</v>
      </c>
      <c r="CN371" s="236">
        <f t="shared" si="1758"/>
        <v>0</v>
      </c>
      <c r="CO371" s="4"/>
      <c r="CP371" s="4">
        <f t="shared" si="1759"/>
        <v>0</v>
      </c>
      <c r="CQ371" s="236">
        <f t="shared" si="1760"/>
        <v>0</v>
      </c>
      <c r="CR371" s="236">
        <f t="shared" si="1761"/>
        <v>0</v>
      </c>
      <c r="CS371" s="4"/>
      <c r="CT371" s="4"/>
      <c r="CU371" s="236">
        <f t="shared" si="1762"/>
        <v>0</v>
      </c>
      <c r="CV371" s="236">
        <f t="shared" si="1763"/>
        <v>0</v>
      </c>
      <c r="CW371" s="4"/>
      <c r="CX371" s="4"/>
      <c r="CY371" s="4"/>
      <c r="CZ371" s="4"/>
      <c r="DA371" s="4">
        <f t="shared" si="1716"/>
        <v>0</v>
      </c>
      <c r="DB371" s="4">
        <f t="shared" si="1717"/>
        <v>0</v>
      </c>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row>
    <row r="372" spans="1:196" s="5" customForma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59"/>
      <c r="AD372" s="19"/>
      <c r="AE372" s="59"/>
      <c r="AF372" s="19"/>
      <c r="AG372" s="59"/>
      <c r="AH372" s="19"/>
      <c r="AI372" s="59"/>
      <c r="AJ372" s="19"/>
      <c r="AK372" s="59"/>
      <c r="AL372" s="19"/>
      <c r="AM372" s="59"/>
      <c r="AN372" s="19"/>
      <c r="AO372" s="59"/>
      <c r="AP372" s="19"/>
      <c r="AQ372" s="59"/>
      <c r="AR372" s="19"/>
      <c r="AS372" s="59"/>
      <c r="AT372" s="19"/>
      <c r="AU372" s="59"/>
      <c r="AV372" s="19"/>
      <c r="AW372" s="59"/>
      <c r="AX372" s="19"/>
      <c r="AY372" s="59"/>
      <c r="AZ372" s="19"/>
      <c r="BA372" s="19"/>
      <c r="BB372" s="17"/>
      <c r="BC372" s="17"/>
      <c r="BD372" s="66"/>
      <c r="BE372" s="4"/>
      <c r="BF372" s="4"/>
      <c r="BG372" s="236">
        <f t="shared" si="1743"/>
        <v>0</v>
      </c>
      <c r="BH372" s="236">
        <f t="shared" si="1744"/>
        <v>0</v>
      </c>
      <c r="BI372" s="4"/>
      <c r="BJ372" s="4"/>
      <c r="BK372" s="236">
        <f t="shared" si="1745"/>
        <v>0</v>
      </c>
      <c r="BL372" s="236">
        <f t="shared" si="1746"/>
        <v>0</v>
      </c>
      <c r="BM372" s="4"/>
      <c r="BN372" s="4"/>
      <c r="BO372" s="236">
        <f t="shared" si="1712"/>
        <v>0</v>
      </c>
      <c r="BP372" s="236">
        <f t="shared" si="1713"/>
        <v>0</v>
      </c>
      <c r="BQ372" s="4"/>
      <c r="BR372" s="4"/>
      <c r="BS372" s="236">
        <f t="shared" si="1747"/>
        <v>0</v>
      </c>
      <c r="BT372" s="236">
        <f t="shared" si="1748"/>
        <v>0</v>
      </c>
      <c r="BU372" s="4"/>
      <c r="BV372" s="4"/>
      <c r="BW372" s="236">
        <f t="shared" si="1749"/>
        <v>0</v>
      </c>
      <c r="BX372" s="236">
        <f t="shared" si="1750"/>
        <v>0</v>
      </c>
      <c r="BY372" s="4"/>
      <c r="BZ372" s="4"/>
      <c r="CA372" s="236">
        <f t="shared" si="1751"/>
        <v>0</v>
      </c>
      <c r="CB372" s="236">
        <f t="shared" si="1752"/>
        <v>0</v>
      </c>
      <c r="CC372" s="4"/>
      <c r="CD372" s="4"/>
      <c r="CE372" s="236">
        <f t="shared" si="1715"/>
        <v>0</v>
      </c>
      <c r="CF372" s="236">
        <f t="shared" si="1753"/>
        <v>0</v>
      </c>
      <c r="CG372" s="4"/>
      <c r="CH372" s="4">
        <f t="shared" si="1754"/>
        <v>0</v>
      </c>
      <c r="CI372" s="236">
        <f t="shared" si="1755"/>
        <v>0</v>
      </c>
      <c r="CJ372" s="236">
        <f t="shared" si="1756"/>
        <v>0</v>
      </c>
      <c r="CK372" s="4"/>
      <c r="CL372" s="4"/>
      <c r="CM372" s="236">
        <f t="shared" si="1757"/>
        <v>0</v>
      </c>
      <c r="CN372" s="236">
        <f t="shared" si="1758"/>
        <v>0</v>
      </c>
      <c r="CO372" s="4"/>
      <c r="CP372" s="4">
        <f t="shared" si="1759"/>
        <v>0</v>
      </c>
      <c r="CQ372" s="236">
        <f t="shared" si="1760"/>
        <v>0</v>
      </c>
      <c r="CR372" s="236">
        <f t="shared" si="1761"/>
        <v>0</v>
      </c>
      <c r="CS372" s="4"/>
      <c r="CT372" s="4"/>
      <c r="CU372" s="236">
        <f t="shared" si="1762"/>
        <v>0</v>
      </c>
      <c r="CV372" s="236">
        <f t="shared" si="1763"/>
        <v>0</v>
      </c>
      <c r="CW372" s="4"/>
      <c r="CX372" s="4"/>
      <c r="CY372" s="4"/>
      <c r="CZ372" s="4"/>
      <c r="DA372" s="4">
        <f t="shared" si="1716"/>
        <v>0</v>
      </c>
      <c r="DB372" s="4">
        <f t="shared" si="1717"/>
        <v>0</v>
      </c>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row>
    <row r="373" spans="1:196" s="14" customFormat="1" ht="48">
      <c r="A373" s="68"/>
      <c r="B373" s="68" t="s">
        <v>80</v>
      </c>
      <c r="C373" s="68"/>
      <c r="D373" s="68"/>
      <c r="E373" s="68">
        <f t="shared" ref="E373:AZ373" si="1808">SUM(E339:E370)</f>
        <v>13.75</v>
      </c>
      <c r="F373" s="247">
        <f t="shared" si="1808"/>
        <v>1579.5</v>
      </c>
      <c r="G373" s="68">
        <f t="shared" si="1808"/>
        <v>69.25</v>
      </c>
      <c r="H373" s="247">
        <f t="shared" si="1808"/>
        <v>6143.75</v>
      </c>
      <c r="I373" s="68">
        <f t="shared" si="1808"/>
        <v>29.25</v>
      </c>
      <c r="J373" s="247">
        <f t="shared" si="1808"/>
        <v>3074.75</v>
      </c>
      <c r="K373" s="68">
        <f t="shared" si="1808"/>
        <v>7</v>
      </c>
      <c r="L373" s="247">
        <f t="shared" si="1808"/>
        <v>826</v>
      </c>
      <c r="M373" s="68">
        <f t="shared" si="1808"/>
        <v>18.5</v>
      </c>
      <c r="N373" s="153">
        <f t="shared" si="1808"/>
        <v>2093.25</v>
      </c>
      <c r="O373" s="68">
        <f t="shared" si="1808"/>
        <v>46.25</v>
      </c>
      <c r="P373" s="153">
        <f t="shared" si="1808"/>
        <v>4886</v>
      </c>
      <c r="Q373" s="68">
        <f t="shared" si="1808"/>
        <v>40</v>
      </c>
      <c r="R373" s="153">
        <f t="shared" si="1808"/>
        <v>4184.25</v>
      </c>
      <c r="S373" s="68">
        <f t="shared" si="1808"/>
        <v>80.5</v>
      </c>
      <c r="T373" s="153">
        <f t="shared" si="1808"/>
        <v>7918.25</v>
      </c>
      <c r="U373" s="68">
        <f t="shared" si="1808"/>
        <v>134.75</v>
      </c>
      <c r="V373" s="153">
        <f t="shared" si="1808"/>
        <v>13825</v>
      </c>
      <c r="W373" s="68">
        <f t="shared" si="1808"/>
        <v>174.75</v>
      </c>
      <c r="X373" s="153">
        <f t="shared" si="1808"/>
        <v>19242</v>
      </c>
      <c r="Y373" s="68">
        <f t="shared" si="1808"/>
        <v>109.75</v>
      </c>
      <c r="Z373" s="153">
        <f t="shared" si="1808"/>
        <v>11874.75</v>
      </c>
      <c r="AA373" s="68">
        <f t="shared" si="1808"/>
        <v>0</v>
      </c>
      <c r="AB373" s="68">
        <f t="shared" si="1808"/>
        <v>0</v>
      </c>
      <c r="AC373" s="68">
        <f t="shared" si="1808"/>
        <v>0</v>
      </c>
      <c r="AD373" s="68">
        <f t="shared" si="1808"/>
        <v>0</v>
      </c>
      <c r="AE373" s="68">
        <f t="shared" si="1808"/>
        <v>0</v>
      </c>
      <c r="AF373" s="68">
        <f t="shared" si="1808"/>
        <v>0</v>
      </c>
      <c r="AG373" s="68">
        <f t="shared" si="1808"/>
        <v>0</v>
      </c>
      <c r="AH373" s="68">
        <f t="shared" si="1808"/>
        <v>0</v>
      </c>
      <c r="AI373" s="68">
        <f t="shared" si="1808"/>
        <v>0</v>
      </c>
      <c r="AJ373" s="68">
        <f t="shared" si="1808"/>
        <v>0</v>
      </c>
      <c r="AK373" s="68">
        <f t="shared" si="1808"/>
        <v>0</v>
      </c>
      <c r="AL373" s="68">
        <f t="shared" si="1808"/>
        <v>0</v>
      </c>
      <c r="AM373" s="68">
        <f t="shared" si="1808"/>
        <v>0</v>
      </c>
      <c r="AN373" s="68">
        <f t="shared" si="1808"/>
        <v>0</v>
      </c>
      <c r="AO373" s="68">
        <f t="shared" si="1808"/>
        <v>0</v>
      </c>
      <c r="AP373" s="68">
        <f t="shared" si="1808"/>
        <v>0</v>
      </c>
      <c r="AQ373" s="68">
        <f t="shared" si="1808"/>
        <v>0</v>
      </c>
      <c r="AR373" s="68">
        <f t="shared" si="1808"/>
        <v>0</v>
      </c>
      <c r="AS373" s="68">
        <f t="shared" si="1808"/>
        <v>0</v>
      </c>
      <c r="AT373" s="68">
        <f t="shared" si="1808"/>
        <v>0</v>
      </c>
      <c r="AU373" s="68">
        <f t="shared" si="1808"/>
        <v>0</v>
      </c>
      <c r="AV373" s="68">
        <f t="shared" si="1808"/>
        <v>0</v>
      </c>
      <c r="AW373" s="68">
        <f t="shared" si="1808"/>
        <v>0</v>
      </c>
      <c r="AX373" s="68">
        <f t="shared" si="1808"/>
        <v>0</v>
      </c>
      <c r="AY373" s="68">
        <f t="shared" si="1808"/>
        <v>0</v>
      </c>
      <c r="AZ373" s="68">
        <f t="shared" si="1808"/>
        <v>0</v>
      </c>
      <c r="BA373" s="68"/>
      <c r="BB373" s="69">
        <f>SUM(BB339:BB370)</f>
        <v>723.75</v>
      </c>
      <c r="BC373" s="69">
        <f>SUM(BC339:BC370)</f>
        <v>75647.5</v>
      </c>
      <c r="BD373" s="70" t="s">
        <v>80</v>
      </c>
      <c r="BE373" s="153">
        <f>SUM(BE339:BE372)</f>
        <v>0</v>
      </c>
      <c r="BF373" s="153">
        <f t="shared" ref="BF373:CZ373" si="1809">SUM(BF339:BF372)</f>
        <v>0</v>
      </c>
      <c r="BG373" s="153">
        <f>SUM(BG339:BG372)</f>
        <v>13.75</v>
      </c>
      <c r="BH373" s="153">
        <f>SUM(BH339:BH372)</f>
        <v>1579.5</v>
      </c>
      <c r="BI373" s="153">
        <f t="shared" si="1809"/>
        <v>0</v>
      </c>
      <c r="BJ373" s="153">
        <f t="shared" si="1809"/>
        <v>0</v>
      </c>
      <c r="BK373" s="153">
        <f>SUM(BK339:BK372)</f>
        <v>69.25</v>
      </c>
      <c r="BL373" s="153">
        <f>SUM(BL339:BL372)</f>
        <v>6143.75</v>
      </c>
      <c r="BM373" s="153">
        <f t="shared" si="1809"/>
        <v>0</v>
      </c>
      <c r="BN373" s="153">
        <f t="shared" si="1809"/>
        <v>0</v>
      </c>
      <c r="BO373" s="153">
        <f>SUM(BO339:BO372)</f>
        <v>29.25</v>
      </c>
      <c r="BP373" s="153">
        <f>SUM(BP339:BP372)</f>
        <v>3074.75</v>
      </c>
      <c r="BQ373" s="153">
        <f t="shared" si="1809"/>
        <v>0</v>
      </c>
      <c r="BR373" s="153">
        <f t="shared" si="1809"/>
        <v>0</v>
      </c>
      <c r="BS373" s="153">
        <f>SUM(BS339:BS372)</f>
        <v>7</v>
      </c>
      <c r="BT373" s="153">
        <f>SUM(BT339:BT372)</f>
        <v>826</v>
      </c>
      <c r="BU373" s="153">
        <f t="shared" si="1809"/>
        <v>0</v>
      </c>
      <c r="BV373" s="153">
        <f t="shared" si="1809"/>
        <v>0</v>
      </c>
      <c r="BW373" s="153">
        <f>SUM(BW339:BW372)</f>
        <v>18.5</v>
      </c>
      <c r="BX373" s="153">
        <f>SUM(BX339:BX372)</f>
        <v>2093.25</v>
      </c>
      <c r="BY373" s="153">
        <f t="shared" si="1809"/>
        <v>0</v>
      </c>
      <c r="BZ373" s="153">
        <f t="shared" si="1809"/>
        <v>0</v>
      </c>
      <c r="CA373" s="153">
        <f>SUM(CA339:CA372)</f>
        <v>46.25</v>
      </c>
      <c r="CB373" s="153">
        <f>SUM(CB339:CB372)</f>
        <v>4886</v>
      </c>
      <c r="CC373" s="153">
        <f t="shared" si="1809"/>
        <v>0</v>
      </c>
      <c r="CD373" s="153">
        <f t="shared" si="1809"/>
        <v>0</v>
      </c>
      <c r="CE373" s="153">
        <f>SUM(CE339:CE372)</f>
        <v>40</v>
      </c>
      <c r="CF373" s="153">
        <f>SUM(CF339:CF372)</f>
        <v>4184.25</v>
      </c>
      <c r="CG373" s="153">
        <f t="shared" si="1809"/>
        <v>0</v>
      </c>
      <c r="CH373" s="153">
        <f t="shared" si="1809"/>
        <v>0</v>
      </c>
      <c r="CI373" s="153">
        <f>SUM(CI339:CI372)</f>
        <v>80.5</v>
      </c>
      <c r="CJ373" s="153">
        <f>SUM(CJ339:CJ372)</f>
        <v>7918.25</v>
      </c>
      <c r="CK373" s="153">
        <f t="shared" si="1809"/>
        <v>0</v>
      </c>
      <c r="CL373" s="153">
        <f t="shared" si="1809"/>
        <v>0</v>
      </c>
      <c r="CM373" s="153">
        <f>SUM(CM339:CM372)</f>
        <v>134.75</v>
      </c>
      <c r="CN373" s="153">
        <f>SUM(CN339:CN372)</f>
        <v>13825</v>
      </c>
      <c r="CO373" s="153">
        <f t="shared" si="1809"/>
        <v>0</v>
      </c>
      <c r="CP373" s="153">
        <f t="shared" si="1809"/>
        <v>0</v>
      </c>
      <c r="CQ373" s="153">
        <f>SUM(CQ339:CQ372)</f>
        <v>174.75</v>
      </c>
      <c r="CR373" s="153">
        <f>SUM(CR339:CR372)</f>
        <v>19242</v>
      </c>
      <c r="CS373" s="153">
        <f t="shared" si="1809"/>
        <v>0</v>
      </c>
      <c r="CT373" s="153">
        <f t="shared" si="1809"/>
        <v>0</v>
      </c>
      <c r="CU373" s="153">
        <f>SUM(CU339:CU372)</f>
        <v>109.75</v>
      </c>
      <c r="CV373" s="153">
        <f>SUM(CV339:CV372)</f>
        <v>11874.75</v>
      </c>
      <c r="CW373" s="153">
        <f t="shared" si="1809"/>
        <v>0</v>
      </c>
      <c r="CX373" s="153">
        <f t="shared" si="1809"/>
        <v>0</v>
      </c>
      <c r="CY373" s="153">
        <f t="shared" si="1809"/>
        <v>0</v>
      </c>
      <c r="CZ373" s="153">
        <f t="shared" si="1809"/>
        <v>0</v>
      </c>
      <c r="DA373" s="69">
        <f>SUM(DA340:DA370)</f>
        <v>0</v>
      </c>
      <c r="DB373" s="69">
        <f>SUM(DB340:DB370)</f>
        <v>0</v>
      </c>
      <c r="DC373" s="70" t="s">
        <v>80</v>
      </c>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row>
    <row r="374" spans="1:196" ht="24">
      <c r="A374" s="68"/>
      <c r="B374" s="68" t="s">
        <v>81</v>
      </c>
      <c r="C374" s="68"/>
      <c r="D374" s="68"/>
      <c r="E374" s="273">
        <f>F373/E373</f>
        <v>114.87272727272727</v>
      </c>
      <c r="F374" s="273"/>
      <c r="G374" s="273">
        <f>H373/G373</f>
        <v>88.718411552346566</v>
      </c>
      <c r="H374" s="273"/>
      <c r="I374" s="273">
        <f>J373/I373</f>
        <v>105.11965811965813</v>
      </c>
      <c r="J374" s="273"/>
      <c r="K374" s="273">
        <f>L373/K373</f>
        <v>118</v>
      </c>
      <c r="L374" s="273"/>
      <c r="M374" s="273">
        <f>N373/M373</f>
        <v>113.14864864864865</v>
      </c>
      <c r="N374" s="273"/>
      <c r="O374" s="273">
        <f>P373/O373</f>
        <v>105.64324324324325</v>
      </c>
      <c r="P374" s="273"/>
      <c r="Q374" s="273">
        <f>R373/Q373</f>
        <v>104.60625</v>
      </c>
      <c r="R374" s="273"/>
      <c r="S374" s="273">
        <f>T373/S373</f>
        <v>98.363354037267086</v>
      </c>
      <c r="T374" s="273"/>
      <c r="U374" s="273">
        <f>V373/U373</f>
        <v>102.59740259740259</v>
      </c>
      <c r="V374" s="273"/>
      <c r="W374" s="273">
        <f>X373/W373</f>
        <v>110.11158798283262</v>
      </c>
      <c r="X374" s="273"/>
      <c r="Y374" s="273">
        <f>Z373/Y373</f>
        <v>108.19817767653758</v>
      </c>
      <c r="Z374" s="273"/>
      <c r="AA374" s="273" t="e">
        <f>AB373/AA373</f>
        <v>#DIV/0!</v>
      </c>
      <c r="AB374" s="273"/>
      <c r="AC374" s="273" t="e">
        <f>AD373/AC373</f>
        <v>#DIV/0!</v>
      </c>
      <c r="AD374" s="273"/>
      <c r="AE374" s="273" t="e">
        <f>AF373/AE373</f>
        <v>#DIV/0!</v>
      </c>
      <c r="AF374" s="273"/>
      <c r="AG374" s="273" t="e">
        <f>AH373/AG373</f>
        <v>#DIV/0!</v>
      </c>
      <c r="AH374" s="273"/>
      <c r="AI374" s="273" t="e">
        <f>AJ373/AI373</f>
        <v>#DIV/0!</v>
      </c>
      <c r="AJ374" s="273"/>
      <c r="AK374" s="273" t="e">
        <f>AL373/AK373</f>
        <v>#DIV/0!</v>
      </c>
      <c r="AL374" s="273"/>
      <c r="AM374" s="273" t="e">
        <f>AN373/AM373</f>
        <v>#DIV/0!</v>
      </c>
      <c r="AN374" s="273"/>
      <c r="AO374" s="273" t="e">
        <f>AP373/AO373</f>
        <v>#DIV/0!</v>
      </c>
      <c r="AP374" s="273"/>
      <c r="AQ374" s="273" t="e">
        <f>AR373/AQ373</f>
        <v>#DIV/0!</v>
      </c>
      <c r="AR374" s="273"/>
      <c r="AS374" s="273" t="e">
        <f>AT373/AS373</f>
        <v>#DIV/0!</v>
      </c>
      <c r="AT374" s="273"/>
      <c r="AU374" s="273" t="e">
        <f>AV373/AU373</f>
        <v>#DIV/0!</v>
      </c>
      <c r="AV374" s="273"/>
      <c r="AW374" s="273" t="e">
        <f>AX373/AW373</f>
        <v>#DIV/0!</v>
      </c>
      <c r="AX374" s="273"/>
      <c r="AY374" s="273" t="e">
        <f>AZ373/AY373</f>
        <v>#DIV/0!</v>
      </c>
      <c r="AZ374" s="273"/>
      <c r="BA374" s="73"/>
      <c r="BB374" s="274">
        <f>BC373/BB373</f>
        <v>104.52158894645942</v>
      </c>
      <c r="BC374" s="274"/>
      <c r="BD374" s="71" t="s">
        <v>82</v>
      </c>
      <c r="BE374" s="273"/>
      <c r="BF374" s="273"/>
      <c r="BG374" s="234"/>
      <c r="BH374" s="234"/>
      <c r="BI374" s="273"/>
      <c r="BJ374" s="273"/>
      <c r="BK374" s="234"/>
      <c r="BL374" s="234"/>
      <c r="BM374" s="273"/>
      <c r="BN374" s="273"/>
      <c r="BO374" s="234"/>
      <c r="BP374" s="234"/>
      <c r="BQ374" s="273"/>
      <c r="BR374" s="273"/>
      <c r="BS374" s="244"/>
      <c r="BT374" s="244"/>
      <c r="BU374" s="273"/>
      <c r="BV374" s="273"/>
      <c r="BW374" s="248"/>
      <c r="BX374" s="248"/>
      <c r="BY374" s="273"/>
      <c r="BZ374" s="273"/>
      <c r="CA374" s="248"/>
      <c r="CB374" s="248"/>
      <c r="CC374" s="273"/>
      <c r="CD374" s="273"/>
      <c r="CE374" s="249"/>
      <c r="CF374" s="249"/>
      <c r="CG374" s="273"/>
      <c r="CH374" s="273"/>
      <c r="CI374" s="251"/>
      <c r="CJ374" s="251"/>
      <c r="CK374" s="273"/>
      <c r="CL374" s="273"/>
      <c r="CM374" s="252"/>
      <c r="CN374" s="252"/>
      <c r="CO374" s="273"/>
      <c r="CP374" s="273"/>
      <c r="CQ374" s="253"/>
      <c r="CR374" s="253"/>
      <c r="CS374" s="273"/>
      <c r="CT374" s="273"/>
      <c r="CU374" s="254"/>
      <c r="CV374" s="254"/>
      <c r="CW374" s="273"/>
      <c r="CX374" s="273"/>
      <c r="CY374" s="234"/>
      <c r="CZ374" s="181"/>
      <c r="DA374" s="274" t="e">
        <f>DB373/DA373</f>
        <v>#DIV/0!</v>
      </c>
      <c r="DB374" s="274"/>
      <c r="DC374" s="71" t="s">
        <v>82</v>
      </c>
      <c r="GK374" s="4"/>
      <c r="GL374" s="4"/>
      <c r="GM374" s="4"/>
      <c r="GN374" s="4"/>
    </row>
    <row r="375" spans="1:196">
      <c r="GK375" s="4"/>
      <c r="GL375" s="4"/>
      <c r="GM375" s="4"/>
      <c r="GN375" s="4"/>
    </row>
    <row r="376" spans="1:196">
      <c r="GK376" s="4"/>
      <c r="GL376" s="4"/>
      <c r="GM376" s="4"/>
      <c r="GN376" s="4"/>
    </row>
    <row r="377" spans="1:196" s="4" customFormat="1" ht="12.75" customHeight="1">
      <c r="A377" s="52"/>
      <c r="B377" s="52"/>
      <c r="C377" s="53"/>
      <c r="D377" s="53"/>
      <c r="E377" s="277">
        <v>2016</v>
      </c>
      <c r="F377" s="278"/>
      <c r="G377" s="278"/>
      <c r="H377" s="278"/>
      <c r="I377" s="278"/>
      <c r="J377" s="278"/>
      <c r="K377" s="278"/>
      <c r="L377" s="278"/>
      <c r="M377" s="278"/>
      <c r="N377" s="278"/>
      <c r="O377" s="278"/>
      <c r="P377" s="278"/>
      <c r="Q377" s="278"/>
      <c r="R377" s="278"/>
      <c r="S377" s="278"/>
      <c r="T377" s="278"/>
      <c r="U377" s="278"/>
      <c r="V377" s="278"/>
      <c r="W377" s="278"/>
      <c r="X377" s="278"/>
      <c r="Y377" s="278"/>
      <c r="Z377" s="278"/>
      <c r="AA377" s="278"/>
      <c r="AB377" s="279"/>
      <c r="AC377" s="283">
        <v>2017</v>
      </c>
      <c r="AD377" s="284"/>
      <c r="AE377" s="284"/>
      <c r="AF377" s="284"/>
      <c r="AG377" s="284"/>
      <c r="AH377" s="284"/>
      <c r="AI377" s="284"/>
      <c r="AJ377" s="284"/>
      <c r="AK377" s="284"/>
      <c r="AL377" s="284"/>
      <c r="AM377" s="284"/>
      <c r="AN377" s="284"/>
      <c r="AO377" s="284"/>
      <c r="AP377" s="284"/>
      <c r="AQ377" s="284"/>
      <c r="AR377" s="284"/>
      <c r="AS377" s="284"/>
      <c r="AT377" s="284"/>
      <c r="AU377" s="284"/>
      <c r="AV377" s="284"/>
      <c r="AW377" s="284"/>
      <c r="AX377" s="284"/>
      <c r="AY377" s="284"/>
      <c r="AZ377" s="285"/>
      <c r="BA377" s="65"/>
      <c r="BB377" s="17"/>
      <c r="BC377" s="17"/>
    </row>
    <row r="378" spans="1:196" s="5" customFormat="1" ht="15.75">
      <c r="A378" s="72"/>
      <c r="B378" s="72" t="str">
        <f>'Stundenverteilung INGE'!S5</f>
        <v>Reserve</v>
      </c>
      <c r="C378" s="289" t="str">
        <f>'Stundenverteilung INGE'!S7</f>
        <v>offen</v>
      </c>
      <c r="D378" s="290"/>
      <c r="E378" s="280"/>
      <c r="F378" s="281"/>
      <c r="G378" s="281"/>
      <c r="H378" s="281"/>
      <c r="I378" s="281"/>
      <c r="J378" s="281"/>
      <c r="K378" s="281"/>
      <c r="L378" s="281"/>
      <c r="M378" s="281"/>
      <c r="N378" s="281"/>
      <c r="O378" s="281"/>
      <c r="P378" s="281"/>
      <c r="Q378" s="281"/>
      <c r="R378" s="281"/>
      <c r="S378" s="281"/>
      <c r="T378" s="281"/>
      <c r="U378" s="281"/>
      <c r="V378" s="281"/>
      <c r="W378" s="281"/>
      <c r="X378" s="281"/>
      <c r="Y378" s="281"/>
      <c r="Z378" s="281"/>
      <c r="AA378" s="281"/>
      <c r="AB378" s="282"/>
      <c r="AC378" s="286"/>
      <c r="AD378" s="287"/>
      <c r="AE378" s="287"/>
      <c r="AF378" s="287"/>
      <c r="AG378" s="287"/>
      <c r="AH378" s="287"/>
      <c r="AI378" s="287"/>
      <c r="AJ378" s="287"/>
      <c r="AK378" s="287"/>
      <c r="AL378" s="287"/>
      <c r="AM378" s="287"/>
      <c r="AN378" s="287"/>
      <c r="AO378" s="287"/>
      <c r="AP378" s="287"/>
      <c r="AQ378" s="287"/>
      <c r="AR378" s="287"/>
      <c r="AS378" s="287"/>
      <c r="AT378" s="287"/>
      <c r="AU378" s="287"/>
      <c r="AV378" s="287"/>
      <c r="AW378" s="287"/>
      <c r="AX378" s="287"/>
      <c r="AY378" s="287"/>
      <c r="AZ378" s="288"/>
      <c r="BA378" s="65"/>
      <c r="BB378" s="16"/>
      <c r="BC378" s="16"/>
      <c r="BD378" s="4"/>
      <c r="BE378" s="183" t="s">
        <v>176</v>
      </c>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row>
    <row r="379" spans="1:196" s="5" customFormat="1" ht="24">
      <c r="A379" s="54" t="s">
        <v>0</v>
      </c>
      <c r="B379" s="54" t="s">
        <v>103</v>
      </c>
      <c r="C379" s="55" t="s">
        <v>1</v>
      </c>
      <c r="D379" s="55" t="s">
        <v>6</v>
      </c>
      <c r="E379" s="56" t="s">
        <v>13</v>
      </c>
      <c r="F379" s="56" t="s">
        <v>14</v>
      </c>
      <c r="G379" s="56" t="s">
        <v>15</v>
      </c>
      <c r="H379" s="56" t="s">
        <v>16</v>
      </c>
      <c r="I379" s="56" t="s">
        <v>17</v>
      </c>
      <c r="J379" s="56" t="s">
        <v>18</v>
      </c>
      <c r="K379" s="56" t="s">
        <v>19</v>
      </c>
      <c r="L379" s="56" t="s">
        <v>20</v>
      </c>
      <c r="M379" s="56" t="s">
        <v>21</v>
      </c>
      <c r="N379" s="56" t="s">
        <v>22</v>
      </c>
      <c r="O379" s="56" t="s">
        <v>23</v>
      </c>
      <c r="P379" s="56" t="s">
        <v>24</v>
      </c>
      <c r="Q379" s="56" t="s">
        <v>25</v>
      </c>
      <c r="R379" s="56" t="s">
        <v>26</v>
      </c>
      <c r="S379" s="56" t="s">
        <v>27</v>
      </c>
      <c r="T379" s="56" t="s">
        <v>28</v>
      </c>
      <c r="U379" s="56" t="s">
        <v>29</v>
      </c>
      <c r="V379" s="56" t="s">
        <v>30</v>
      </c>
      <c r="W379" s="56" t="s">
        <v>31</v>
      </c>
      <c r="X379" s="56" t="s">
        <v>32</v>
      </c>
      <c r="Y379" s="56" t="s">
        <v>33</v>
      </c>
      <c r="Z379" s="56" t="s">
        <v>36</v>
      </c>
      <c r="AA379" s="56" t="s">
        <v>34</v>
      </c>
      <c r="AB379" s="56" t="s">
        <v>35</v>
      </c>
      <c r="AC379" s="61" t="s">
        <v>13</v>
      </c>
      <c r="AD379" s="61" t="s">
        <v>14</v>
      </c>
      <c r="AE379" s="61" t="s">
        <v>15</v>
      </c>
      <c r="AF379" s="61" t="s">
        <v>16</v>
      </c>
      <c r="AG379" s="61" t="s">
        <v>17</v>
      </c>
      <c r="AH379" s="61" t="s">
        <v>18</v>
      </c>
      <c r="AI379" s="61" t="s">
        <v>19</v>
      </c>
      <c r="AJ379" s="61" t="s">
        <v>20</v>
      </c>
      <c r="AK379" s="61" t="s">
        <v>21</v>
      </c>
      <c r="AL379" s="61" t="s">
        <v>22</v>
      </c>
      <c r="AM379" s="61" t="s">
        <v>23</v>
      </c>
      <c r="AN379" s="61" t="s">
        <v>24</v>
      </c>
      <c r="AO379" s="61" t="s">
        <v>25</v>
      </c>
      <c r="AP379" s="61" t="s">
        <v>26</v>
      </c>
      <c r="AQ379" s="61" t="s">
        <v>27</v>
      </c>
      <c r="AR379" s="61" t="s">
        <v>28</v>
      </c>
      <c r="AS379" s="61" t="s">
        <v>29</v>
      </c>
      <c r="AT379" s="61" t="s">
        <v>30</v>
      </c>
      <c r="AU379" s="61" t="s">
        <v>31</v>
      </c>
      <c r="AV379" s="61" t="s">
        <v>32</v>
      </c>
      <c r="AW379" s="61" t="s">
        <v>33</v>
      </c>
      <c r="AX379" s="61" t="s">
        <v>36</v>
      </c>
      <c r="AY379" s="61" t="s">
        <v>34</v>
      </c>
      <c r="AZ379" s="61" t="s">
        <v>35</v>
      </c>
      <c r="BA379" s="61"/>
      <c r="BB379" s="63" t="s">
        <v>4</v>
      </c>
      <c r="BC379" s="63" t="s">
        <v>5</v>
      </c>
      <c r="BD379" s="4"/>
      <c r="BE379" s="56" t="s">
        <v>13</v>
      </c>
      <c r="BF379" s="56" t="s">
        <v>14</v>
      </c>
      <c r="BG379" s="235" t="s">
        <v>200</v>
      </c>
      <c r="BH379" s="235" t="s">
        <v>201</v>
      </c>
      <c r="BI379" s="56" t="s">
        <v>15</v>
      </c>
      <c r="BJ379" s="56" t="s">
        <v>16</v>
      </c>
      <c r="BK379" s="235" t="s">
        <v>200</v>
      </c>
      <c r="BL379" s="235" t="s">
        <v>201</v>
      </c>
      <c r="BM379" s="56" t="s">
        <v>17</v>
      </c>
      <c r="BN379" s="56" t="s">
        <v>18</v>
      </c>
      <c r="BO379" s="235" t="s">
        <v>200</v>
      </c>
      <c r="BP379" s="235" t="s">
        <v>201</v>
      </c>
      <c r="BQ379" s="56" t="s">
        <v>19</v>
      </c>
      <c r="BR379" s="56" t="s">
        <v>20</v>
      </c>
      <c r="BS379" s="235" t="s">
        <v>200</v>
      </c>
      <c r="BT379" s="235" t="s">
        <v>201</v>
      </c>
      <c r="BU379" s="56" t="s">
        <v>21</v>
      </c>
      <c r="BV379" s="56" t="s">
        <v>22</v>
      </c>
      <c r="BW379" s="235" t="s">
        <v>200</v>
      </c>
      <c r="BX379" s="235" t="s">
        <v>201</v>
      </c>
      <c r="BY379" s="56" t="s">
        <v>23</v>
      </c>
      <c r="BZ379" s="56" t="s">
        <v>24</v>
      </c>
      <c r="CA379" s="235" t="s">
        <v>200</v>
      </c>
      <c r="CB379" s="235" t="s">
        <v>201</v>
      </c>
      <c r="CC379" s="56" t="s">
        <v>25</v>
      </c>
      <c r="CD379" s="56" t="s">
        <v>26</v>
      </c>
      <c r="CE379" s="235" t="s">
        <v>200</v>
      </c>
      <c r="CF379" s="235" t="s">
        <v>201</v>
      </c>
      <c r="CG379" s="56" t="s">
        <v>27</v>
      </c>
      <c r="CH379" s="56" t="s">
        <v>28</v>
      </c>
      <c r="CI379" s="235" t="s">
        <v>200</v>
      </c>
      <c r="CJ379" s="235" t="s">
        <v>201</v>
      </c>
      <c r="CK379" s="56" t="s">
        <v>29</v>
      </c>
      <c r="CL379" s="56" t="s">
        <v>30</v>
      </c>
      <c r="CM379" s="235" t="s">
        <v>200</v>
      </c>
      <c r="CN379" s="235" t="s">
        <v>201</v>
      </c>
      <c r="CO379" s="56" t="s">
        <v>31</v>
      </c>
      <c r="CP379" s="56" t="s">
        <v>32</v>
      </c>
      <c r="CQ379" s="235" t="s">
        <v>200</v>
      </c>
      <c r="CR379" s="235" t="s">
        <v>201</v>
      </c>
      <c r="CS379" s="56" t="s">
        <v>33</v>
      </c>
      <c r="CT379" s="56" t="s">
        <v>36</v>
      </c>
      <c r="CU379" s="235" t="s">
        <v>200</v>
      </c>
      <c r="CV379" s="235" t="s">
        <v>201</v>
      </c>
      <c r="CW379" s="56" t="s">
        <v>34</v>
      </c>
      <c r="CX379" s="56" t="s">
        <v>35</v>
      </c>
      <c r="CY379" s="61" t="s">
        <v>13</v>
      </c>
      <c r="CZ379" s="61"/>
      <c r="DA379" s="63" t="s">
        <v>4</v>
      </c>
      <c r="DB379" s="63" t="s">
        <v>5</v>
      </c>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row>
    <row r="380" spans="1:196" s="5" customFormat="1">
      <c r="A380" s="60"/>
      <c r="B380" s="60"/>
      <c r="C380" s="60" t="s">
        <v>2</v>
      </c>
      <c r="D380" s="60">
        <v>140</v>
      </c>
      <c r="E380" s="6"/>
      <c r="F380" s="67">
        <f>SUM(E380*$D380)</f>
        <v>0</v>
      </c>
      <c r="G380" s="6"/>
      <c r="H380" s="67">
        <f>SUM(G380*$D380)</f>
        <v>0</v>
      </c>
      <c r="I380" s="6"/>
      <c r="J380" s="67">
        <f>SUM(I380*$D380)</f>
        <v>0</v>
      </c>
      <c r="K380" s="6"/>
      <c r="L380" s="67">
        <f>SUM(K380*$D380)</f>
        <v>0</v>
      </c>
      <c r="M380" s="6"/>
      <c r="N380" s="67">
        <f>SUM(M380*$D380)</f>
        <v>0</v>
      </c>
      <c r="O380" s="6"/>
      <c r="P380" s="67">
        <f>SUM(O380*$D380)</f>
        <v>0</v>
      </c>
      <c r="Q380" s="6"/>
      <c r="R380" s="67">
        <f>SUM(Q380*$D380)</f>
        <v>0</v>
      </c>
      <c r="S380" s="6"/>
      <c r="T380" s="67">
        <f>SUM(S380*$D380)</f>
        <v>0</v>
      </c>
      <c r="U380" s="6"/>
      <c r="V380" s="67">
        <f>SUM(U380*$D380)</f>
        <v>0</v>
      </c>
      <c r="W380" s="6"/>
      <c r="X380" s="67">
        <f>SUM(W380*$D380)</f>
        <v>0</v>
      </c>
      <c r="Y380" s="6"/>
      <c r="Z380" s="67">
        <f>SUM(Y380*$D380)</f>
        <v>0</v>
      </c>
      <c r="AA380" s="6"/>
      <c r="AB380" s="67">
        <f>SUM(AA380*$D380)</f>
        <v>0</v>
      </c>
      <c r="AC380" s="62"/>
      <c r="AD380" s="67">
        <f>SUM(AC380*$D380)</f>
        <v>0</v>
      </c>
      <c r="AE380" s="62"/>
      <c r="AF380" s="67">
        <f>SUM(AE380*$D380)</f>
        <v>0</v>
      </c>
      <c r="AG380" s="62"/>
      <c r="AH380" s="67">
        <f>SUM(AG380*$D380)</f>
        <v>0</v>
      </c>
      <c r="AI380" s="62"/>
      <c r="AJ380" s="67">
        <f>SUM(AI380*$D380)</f>
        <v>0</v>
      </c>
      <c r="AK380" s="62"/>
      <c r="AL380" s="67">
        <f>SUM(AK380*$D380)</f>
        <v>0</v>
      </c>
      <c r="AM380" s="62"/>
      <c r="AN380" s="67">
        <f>SUM(AM380*$D380)</f>
        <v>0</v>
      </c>
      <c r="AO380" s="62"/>
      <c r="AP380" s="67">
        <f>SUM(AO380*$D380)</f>
        <v>0</v>
      </c>
      <c r="AQ380" s="62"/>
      <c r="AR380" s="67">
        <f>SUM(AQ380*$D380)</f>
        <v>0</v>
      </c>
      <c r="AS380" s="62"/>
      <c r="AT380" s="67">
        <f>SUM(AS380*$D380)</f>
        <v>0</v>
      </c>
      <c r="AU380" s="62"/>
      <c r="AV380" s="67">
        <f>SUM(AU380*$D380)</f>
        <v>0</v>
      </c>
      <c r="AW380" s="62"/>
      <c r="AX380" s="67">
        <f>SUM(AW380*$D380)</f>
        <v>0</v>
      </c>
      <c r="AY380" s="62"/>
      <c r="AZ380" s="67">
        <f>SUM(AY380*$D380)</f>
        <v>0</v>
      </c>
      <c r="BA380" s="57"/>
      <c r="BB380" s="64">
        <f>SUM(E380+G380+I380+K380+M380+O380+Q380+S380+U380+W380+Y380+AA380+AC380+AE380+AG380+AI380+AK380+AM380+AO380+AQ380+AS380+AU380+AW380+AY380)</f>
        <v>0</v>
      </c>
      <c r="BC380" s="64">
        <f t="shared" ref="BC380:BC410" si="1810">ROUND(BB380*D380*2,1)/2</f>
        <v>0</v>
      </c>
      <c r="BD380" s="4"/>
      <c r="BE380" s="4"/>
      <c r="BF380" s="4"/>
      <c r="BG380" s="236">
        <f t="shared" ref="BG380:BG412" si="1811">BE380+A380</f>
        <v>0</v>
      </c>
      <c r="BH380" s="239">
        <f t="shared" ref="BH380:BH412" si="1812">BF380+B380</f>
        <v>0</v>
      </c>
      <c r="BI380" s="4"/>
      <c r="BJ380" s="4"/>
      <c r="BK380" s="236">
        <f t="shared" ref="BK380:BK412" si="1813">BI380+E380</f>
        <v>0</v>
      </c>
      <c r="BL380" s="239">
        <f t="shared" ref="BL380:BL412" si="1814">BJ380+F380</f>
        <v>0</v>
      </c>
      <c r="BM380" s="4"/>
      <c r="BN380" s="4"/>
      <c r="BO380" s="236">
        <f>BM380+I380</f>
        <v>0</v>
      </c>
      <c r="BP380" s="239">
        <f t="shared" ref="BP380:BP395" si="1815">BN380+J380</f>
        <v>0</v>
      </c>
      <c r="BQ380" s="4"/>
      <c r="BR380" s="4"/>
      <c r="BS380" s="236">
        <f>SUM(BQ380+K380)</f>
        <v>0</v>
      </c>
      <c r="BT380" s="239">
        <f>SUM(BR380+L380)</f>
        <v>0</v>
      </c>
      <c r="BU380" s="4"/>
      <c r="BV380" s="4"/>
      <c r="BW380" s="236">
        <f t="shared" ref="BW380:BW412" si="1816">BU380+Q380</f>
        <v>0</v>
      </c>
      <c r="BX380" s="239">
        <f t="shared" ref="BX380:BX412" si="1817">BV380+R380</f>
        <v>0</v>
      </c>
      <c r="BY380" s="4"/>
      <c r="BZ380" s="4"/>
      <c r="CA380" s="236">
        <f t="shared" ref="CA380:CA412" si="1818">BY380+U380</f>
        <v>0</v>
      </c>
      <c r="CB380" s="239">
        <f t="shared" ref="CB380:CB412" si="1819">BZ380+V380</f>
        <v>0</v>
      </c>
      <c r="CC380" s="4"/>
      <c r="CD380" s="4"/>
      <c r="CE380" s="236">
        <f t="shared" ref="CE380:CE412" si="1820">SUM(CC380+Q380)</f>
        <v>0</v>
      </c>
      <c r="CF380" s="239">
        <f>SUM(CE380*D380)</f>
        <v>0</v>
      </c>
      <c r="CG380" s="4"/>
      <c r="CH380" s="4">
        <f>SUM(CG380*D380)</f>
        <v>0</v>
      </c>
      <c r="CI380" s="236">
        <f t="shared" ref="CI380:CI412" si="1821">SUM(CG380+U380)</f>
        <v>0</v>
      </c>
      <c r="CJ380" s="239">
        <f>SUM(CI380*H380)</f>
        <v>0</v>
      </c>
      <c r="CK380" s="4"/>
      <c r="CL380" s="4"/>
      <c r="CM380" s="236">
        <f t="shared" ref="CM380:CM412" si="1822">SUM(CK380+Y380)</f>
        <v>0</v>
      </c>
      <c r="CN380" s="239">
        <f>SUM(CM380*D380)</f>
        <v>0</v>
      </c>
      <c r="CO380" s="4"/>
      <c r="CP380" s="4"/>
      <c r="CQ380" s="236">
        <f t="shared" ref="CQ380:CQ412" si="1823">SUM(CO380+AC380)</f>
        <v>0</v>
      </c>
      <c r="CR380" s="239">
        <f>SUM(CQ380*H380)</f>
        <v>0</v>
      </c>
      <c r="CS380" s="4"/>
      <c r="CT380" s="4"/>
      <c r="CU380" s="236">
        <f t="shared" ref="CU380:CU412" si="1824">SUM(CS380+AG380)</f>
        <v>0</v>
      </c>
      <c r="CV380" s="239">
        <f>SUM(CU380*L380)</f>
        <v>0</v>
      </c>
      <c r="CW380" s="4"/>
      <c r="CX380" s="4"/>
      <c r="CY380" s="4"/>
      <c r="CZ380" s="4"/>
      <c r="DA380" s="4">
        <f t="shared" ref="DA380:DA412" si="1825">SUM(BE380+BI380+BM380+BQ380+BU380+BY380+CC380+CG380+CK380+CO380+CS380+CW380)</f>
        <v>0</v>
      </c>
      <c r="DB380" s="4">
        <f t="shared" ref="DB380:DB412" si="1826">SUM(BF380+BJ380+BN380+BR380+BV380+BZ380+CD380+CH380+CL380+CP380+CT380+CX380)</f>
        <v>0</v>
      </c>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row>
    <row r="381" spans="1:196" s="5" customFormat="1">
      <c r="A381" s="60"/>
      <c r="B381" s="60"/>
      <c r="C381" s="60" t="s">
        <v>2</v>
      </c>
      <c r="D381" s="60">
        <v>140</v>
      </c>
      <c r="E381" s="6"/>
      <c r="F381" s="67">
        <f t="shared" ref="F381:F410" si="1827">SUM(E381*$D381)</f>
        <v>0</v>
      </c>
      <c r="G381" s="6"/>
      <c r="H381" s="67">
        <f t="shared" ref="H381:H393" si="1828">SUM(G381*$D381)</f>
        <v>0</v>
      </c>
      <c r="I381" s="6"/>
      <c r="J381" s="67">
        <f t="shared" ref="J381" si="1829">SUM(I381*$D381)</f>
        <v>0</v>
      </c>
      <c r="K381" s="6"/>
      <c r="L381" s="67">
        <f t="shared" ref="L381:L393" si="1830">SUM(K381*$D381)</f>
        <v>0</v>
      </c>
      <c r="M381" s="6"/>
      <c r="N381" s="67">
        <f t="shared" ref="N381:N393" si="1831">SUM(M381*$D381)</f>
        <v>0</v>
      </c>
      <c r="O381" s="6"/>
      <c r="P381" s="67">
        <f t="shared" ref="P381:P393" si="1832">SUM(O381*$D381)</f>
        <v>0</v>
      </c>
      <c r="Q381" s="6"/>
      <c r="R381" s="67">
        <f t="shared" ref="R381:R393" si="1833">SUM(Q381*$D381)</f>
        <v>0</v>
      </c>
      <c r="S381" s="6"/>
      <c r="T381" s="67">
        <f t="shared" ref="T381:T393" si="1834">SUM(S381*$D381)</f>
        <v>0</v>
      </c>
      <c r="U381" s="6"/>
      <c r="V381" s="67">
        <f t="shared" ref="V381:V393" si="1835">SUM(U381*$D381)</f>
        <v>0</v>
      </c>
      <c r="W381" s="6"/>
      <c r="X381" s="67">
        <f t="shared" ref="X381:X393" si="1836">SUM(W381*$D381)</f>
        <v>0</v>
      </c>
      <c r="Y381" s="6"/>
      <c r="Z381" s="67">
        <f t="shared" ref="Z381:Z393" si="1837">SUM(Y381*$D381)</f>
        <v>0</v>
      </c>
      <c r="AA381" s="6"/>
      <c r="AB381" s="67">
        <f t="shared" ref="AB381:AB393" si="1838">SUM(AA381*$D381)</f>
        <v>0</v>
      </c>
      <c r="AC381" s="62"/>
      <c r="AD381" s="67">
        <f t="shared" ref="AD381:AD393" si="1839">SUM(AC381*$D381)</f>
        <v>0</v>
      </c>
      <c r="AE381" s="62"/>
      <c r="AF381" s="67">
        <f t="shared" ref="AF381:AF393" si="1840">SUM(AE381*$D381)</f>
        <v>0</v>
      </c>
      <c r="AG381" s="62"/>
      <c r="AH381" s="67">
        <f t="shared" ref="AH381:AH393" si="1841">SUM(AG381*$D381)</f>
        <v>0</v>
      </c>
      <c r="AI381" s="62"/>
      <c r="AJ381" s="67">
        <f t="shared" ref="AJ381:AJ393" si="1842">SUM(AI381*$D381)</f>
        <v>0</v>
      </c>
      <c r="AK381" s="62"/>
      <c r="AL381" s="67">
        <f t="shared" ref="AL381:AL393" si="1843">SUM(AK381*$D381)</f>
        <v>0</v>
      </c>
      <c r="AM381" s="62"/>
      <c r="AN381" s="67">
        <f t="shared" ref="AN381:AN393" si="1844">SUM(AM381*$D381)</f>
        <v>0</v>
      </c>
      <c r="AO381" s="62"/>
      <c r="AP381" s="67">
        <f t="shared" ref="AP381:AP393" si="1845">SUM(AO381*$D381)</f>
        <v>0</v>
      </c>
      <c r="AQ381" s="62"/>
      <c r="AR381" s="67">
        <f t="shared" ref="AR381:AR393" si="1846">SUM(AQ381*$D381)</f>
        <v>0</v>
      </c>
      <c r="AS381" s="62"/>
      <c r="AT381" s="67">
        <f t="shared" ref="AT381:AT393" si="1847">SUM(AS381*$D381)</f>
        <v>0</v>
      </c>
      <c r="AU381" s="62"/>
      <c r="AV381" s="67">
        <f t="shared" ref="AV381:AV393" si="1848">SUM(AU381*$D381)</f>
        <v>0</v>
      </c>
      <c r="AW381" s="62"/>
      <c r="AX381" s="67">
        <f t="shared" ref="AX381:AX393" si="1849">SUM(AW381*$D381)</f>
        <v>0</v>
      </c>
      <c r="AY381" s="62"/>
      <c r="AZ381" s="67">
        <f t="shared" ref="AZ381:AZ393" si="1850">SUM(AY381*$D381)</f>
        <v>0</v>
      </c>
      <c r="BA381" s="57"/>
      <c r="BB381" s="64">
        <f t="shared" ref="BB381:BB410" si="1851">SUM(E381+G381+I381+K381+M381+O381+Q381+S381+U381+W381+Y381+AA381+AC381+AE381+AG381+AI381+AK381+AM381+AO381+AQ381+AS381+AU381+AW381+AY381)</f>
        <v>0</v>
      </c>
      <c r="BC381" s="64">
        <f t="shared" si="1810"/>
        <v>0</v>
      </c>
      <c r="BD381" s="4"/>
      <c r="BE381" s="4"/>
      <c r="BF381" s="4"/>
      <c r="BG381" s="236">
        <f t="shared" si="1811"/>
        <v>0</v>
      </c>
      <c r="BH381" s="239">
        <f t="shared" si="1812"/>
        <v>0</v>
      </c>
      <c r="BI381" s="4"/>
      <c r="BJ381" s="4"/>
      <c r="BK381" s="236">
        <f t="shared" si="1813"/>
        <v>0</v>
      </c>
      <c r="BL381" s="239">
        <f t="shared" si="1814"/>
        <v>0</v>
      </c>
      <c r="BM381" s="4"/>
      <c r="BN381" s="4"/>
      <c r="BO381" s="236">
        <f t="shared" ref="BO381:BP412" si="1852">BM381+I381</f>
        <v>0</v>
      </c>
      <c r="BP381" s="239">
        <f t="shared" si="1815"/>
        <v>0</v>
      </c>
      <c r="BQ381" s="4"/>
      <c r="BR381" s="4"/>
      <c r="BS381" s="236">
        <f t="shared" ref="BS381:BS412" si="1853">SUM(BQ381+K381)</f>
        <v>0</v>
      </c>
      <c r="BT381" s="239">
        <f t="shared" ref="BT381:BT412" si="1854">SUM(BR381+L381)</f>
        <v>0</v>
      </c>
      <c r="BU381" s="4"/>
      <c r="BV381" s="4"/>
      <c r="BW381" s="236">
        <f t="shared" si="1816"/>
        <v>0</v>
      </c>
      <c r="BX381" s="239">
        <f t="shared" si="1817"/>
        <v>0</v>
      </c>
      <c r="BY381" s="4"/>
      <c r="BZ381" s="4"/>
      <c r="CA381" s="236">
        <f t="shared" si="1818"/>
        <v>0</v>
      </c>
      <c r="CB381" s="239">
        <f t="shared" si="1819"/>
        <v>0</v>
      </c>
      <c r="CC381" s="4"/>
      <c r="CD381" s="4"/>
      <c r="CE381" s="236">
        <f t="shared" si="1820"/>
        <v>0</v>
      </c>
      <c r="CF381" s="239">
        <f t="shared" ref="CF381:CF412" si="1855">SUM(CE381*D381)</f>
        <v>0</v>
      </c>
      <c r="CG381" s="4"/>
      <c r="CH381" s="4">
        <f t="shared" ref="CH381:CH412" si="1856">SUM(CG381*D381)</f>
        <v>0</v>
      </c>
      <c r="CI381" s="236">
        <f t="shared" si="1821"/>
        <v>0</v>
      </c>
      <c r="CJ381" s="239">
        <f t="shared" ref="CJ381:CJ412" si="1857">SUM(CI381*H381)</f>
        <v>0</v>
      </c>
      <c r="CK381" s="4"/>
      <c r="CL381" s="4"/>
      <c r="CM381" s="236">
        <f t="shared" si="1822"/>
        <v>0</v>
      </c>
      <c r="CN381" s="239">
        <f t="shared" ref="CN381:CN412" si="1858">SUM(CM381*D381)</f>
        <v>0</v>
      </c>
      <c r="CO381" s="4"/>
      <c r="CP381" s="4"/>
      <c r="CQ381" s="236">
        <f t="shared" si="1823"/>
        <v>0</v>
      </c>
      <c r="CR381" s="239">
        <f t="shared" ref="CR381:CR412" si="1859">SUM(CQ381*H381)</f>
        <v>0</v>
      </c>
      <c r="CS381" s="4"/>
      <c r="CT381" s="4"/>
      <c r="CU381" s="236">
        <f t="shared" si="1824"/>
        <v>0</v>
      </c>
      <c r="CV381" s="239">
        <f t="shared" ref="CV381:CV412" si="1860">SUM(CU381*L381)</f>
        <v>0</v>
      </c>
      <c r="CW381" s="4"/>
      <c r="CX381" s="4"/>
      <c r="CY381" s="4"/>
      <c r="CZ381" s="4"/>
      <c r="DA381" s="4">
        <f t="shared" si="1825"/>
        <v>0</v>
      </c>
      <c r="DB381" s="4">
        <f t="shared" si="1826"/>
        <v>0</v>
      </c>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row>
    <row r="382" spans="1:196" s="5" customFormat="1">
      <c r="A382" s="60"/>
      <c r="B382" s="60"/>
      <c r="C382" s="60" t="s">
        <v>2</v>
      </c>
      <c r="D382" s="60">
        <v>140</v>
      </c>
      <c r="E382" s="6"/>
      <c r="F382" s="67">
        <f t="shared" si="1827"/>
        <v>0</v>
      </c>
      <c r="G382" s="6"/>
      <c r="H382" s="67">
        <f t="shared" si="1828"/>
        <v>0</v>
      </c>
      <c r="I382" s="6"/>
      <c r="J382" s="67">
        <f t="shared" ref="J382" si="1861">SUM(I382*$D382)</f>
        <v>0</v>
      </c>
      <c r="K382" s="6"/>
      <c r="L382" s="67">
        <f t="shared" si="1830"/>
        <v>0</v>
      </c>
      <c r="M382" s="6"/>
      <c r="N382" s="67">
        <f t="shared" si="1831"/>
        <v>0</v>
      </c>
      <c r="O382" s="6"/>
      <c r="P382" s="67">
        <f t="shared" si="1832"/>
        <v>0</v>
      </c>
      <c r="Q382" s="6"/>
      <c r="R382" s="67">
        <f t="shared" si="1833"/>
        <v>0</v>
      </c>
      <c r="S382" s="6"/>
      <c r="T382" s="67">
        <f t="shared" si="1834"/>
        <v>0</v>
      </c>
      <c r="U382" s="6"/>
      <c r="V382" s="67">
        <f t="shared" si="1835"/>
        <v>0</v>
      </c>
      <c r="W382" s="6"/>
      <c r="X382" s="67">
        <f t="shared" si="1836"/>
        <v>0</v>
      </c>
      <c r="Y382" s="6"/>
      <c r="Z382" s="67">
        <f t="shared" si="1837"/>
        <v>0</v>
      </c>
      <c r="AA382" s="6"/>
      <c r="AB382" s="67">
        <f t="shared" si="1838"/>
        <v>0</v>
      </c>
      <c r="AC382" s="62"/>
      <c r="AD382" s="67">
        <f t="shared" si="1839"/>
        <v>0</v>
      </c>
      <c r="AE382" s="62"/>
      <c r="AF382" s="67">
        <f t="shared" si="1840"/>
        <v>0</v>
      </c>
      <c r="AG382" s="62"/>
      <c r="AH382" s="67">
        <f t="shared" si="1841"/>
        <v>0</v>
      </c>
      <c r="AI382" s="62"/>
      <c r="AJ382" s="67">
        <f t="shared" si="1842"/>
        <v>0</v>
      </c>
      <c r="AK382" s="62"/>
      <c r="AL382" s="67">
        <f t="shared" si="1843"/>
        <v>0</v>
      </c>
      <c r="AM382" s="62"/>
      <c r="AN382" s="67">
        <f t="shared" si="1844"/>
        <v>0</v>
      </c>
      <c r="AO382" s="62"/>
      <c r="AP382" s="67">
        <f t="shared" si="1845"/>
        <v>0</v>
      </c>
      <c r="AQ382" s="62"/>
      <c r="AR382" s="67">
        <f t="shared" si="1846"/>
        <v>0</v>
      </c>
      <c r="AS382" s="62"/>
      <c r="AT382" s="67">
        <f t="shared" si="1847"/>
        <v>0</v>
      </c>
      <c r="AU382" s="62"/>
      <c r="AV382" s="67">
        <f t="shared" si="1848"/>
        <v>0</v>
      </c>
      <c r="AW382" s="62"/>
      <c r="AX382" s="67">
        <f t="shared" si="1849"/>
        <v>0</v>
      </c>
      <c r="AY382" s="62"/>
      <c r="AZ382" s="67">
        <f t="shared" si="1850"/>
        <v>0</v>
      </c>
      <c r="BA382" s="57"/>
      <c r="BB382" s="64">
        <f t="shared" si="1851"/>
        <v>0</v>
      </c>
      <c r="BC382" s="64">
        <f t="shared" si="1810"/>
        <v>0</v>
      </c>
      <c r="BD382" s="4"/>
      <c r="BE382" s="4"/>
      <c r="BF382" s="4"/>
      <c r="BG382" s="236">
        <f t="shared" si="1811"/>
        <v>0</v>
      </c>
      <c r="BH382" s="239">
        <f t="shared" si="1812"/>
        <v>0</v>
      </c>
      <c r="BI382" s="4"/>
      <c r="BJ382" s="4"/>
      <c r="BK382" s="236">
        <f t="shared" si="1813"/>
        <v>0</v>
      </c>
      <c r="BL382" s="239">
        <f t="shared" si="1814"/>
        <v>0</v>
      </c>
      <c r="BM382" s="4"/>
      <c r="BN382" s="4"/>
      <c r="BO382" s="236">
        <f t="shared" si="1852"/>
        <v>0</v>
      </c>
      <c r="BP382" s="239">
        <f t="shared" si="1815"/>
        <v>0</v>
      </c>
      <c r="BQ382" s="4"/>
      <c r="BR382" s="4"/>
      <c r="BS382" s="236">
        <f t="shared" si="1853"/>
        <v>0</v>
      </c>
      <c r="BT382" s="239">
        <f t="shared" si="1854"/>
        <v>0</v>
      </c>
      <c r="BU382" s="4"/>
      <c r="BV382" s="4"/>
      <c r="BW382" s="236">
        <f t="shared" si="1816"/>
        <v>0</v>
      </c>
      <c r="BX382" s="239">
        <f t="shared" si="1817"/>
        <v>0</v>
      </c>
      <c r="BY382" s="4"/>
      <c r="BZ382" s="4"/>
      <c r="CA382" s="236">
        <f t="shared" si="1818"/>
        <v>0</v>
      </c>
      <c r="CB382" s="239">
        <f t="shared" si="1819"/>
        <v>0</v>
      </c>
      <c r="CC382" s="4"/>
      <c r="CD382" s="4"/>
      <c r="CE382" s="236">
        <f t="shared" si="1820"/>
        <v>0</v>
      </c>
      <c r="CF382" s="239">
        <f t="shared" si="1855"/>
        <v>0</v>
      </c>
      <c r="CG382" s="4"/>
      <c r="CH382" s="4">
        <f t="shared" si="1856"/>
        <v>0</v>
      </c>
      <c r="CI382" s="236">
        <f t="shared" si="1821"/>
        <v>0</v>
      </c>
      <c r="CJ382" s="239">
        <f t="shared" si="1857"/>
        <v>0</v>
      </c>
      <c r="CK382" s="4"/>
      <c r="CL382" s="4"/>
      <c r="CM382" s="236">
        <f t="shared" si="1822"/>
        <v>0</v>
      </c>
      <c r="CN382" s="239">
        <f t="shared" si="1858"/>
        <v>0</v>
      </c>
      <c r="CO382" s="4"/>
      <c r="CP382" s="4"/>
      <c r="CQ382" s="236">
        <f t="shared" si="1823"/>
        <v>0</v>
      </c>
      <c r="CR382" s="239">
        <f t="shared" si="1859"/>
        <v>0</v>
      </c>
      <c r="CS382" s="4"/>
      <c r="CT382" s="4"/>
      <c r="CU382" s="236">
        <f t="shared" si="1824"/>
        <v>0</v>
      </c>
      <c r="CV382" s="239">
        <f t="shared" si="1860"/>
        <v>0</v>
      </c>
      <c r="CW382" s="4"/>
      <c r="CX382" s="4"/>
      <c r="CY382" s="4"/>
      <c r="CZ382" s="4"/>
      <c r="DA382" s="4">
        <f t="shared" si="1825"/>
        <v>0</v>
      </c>
      <c r="DB382" s="4">
        <f t="shared" si="1826"/>
        <v>0</v>
      </c>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row>
    <row r="383" spans="1:196" s="5" customFormat="1">
      <c r="A383" s="60"/>
      <c r="B383" s="60"/>
      <c r="C383" s="60" t="s">
        <v>2</v>
      </c>
      <c r="D383" s="60">
        <v>140</v>
      </c>
      <c r="E383" s="6"/>
      <c r="F383" s="67">
        <f t="shared" si="1827"/>
        <v>0</v>
      </c>
      <c r="G383" s="6"/>
      <c r="H383" s="67">
        <f t="shared" si="1828"/>
        <v>0</v>
      </c>
      <c r="I383" s="6"/>
      <c r="J383" s="67">
        <f t="shared" ref="J383" si="1862">SUM(I383*$D383)</f>
        <v>0</v>
      </c>
      <c r="K383" s="6"/>
      <c r="L383" s="67">
        <f t="shared" si="1830"/>
        <v>0</v>
      </c>
      <c r="M383" s="6"/>
      <c r="N383" s="67">
        <f t="shared" si="1831"/>
        <v>0</v>
      </c>
      <c r="O383" s="6"/>
      <c r="P383" s="67">
        <f t="shared" si="1832"/>
        <v>0</v>
      </c>
      <c r="Q383" s="6"/>
      <c r="R383" s="67">
        <f t="shared" si="1833"/>
        <v>0</v>
      </c>
      <c r="S383" s="6"/>
      <c r="T383" s="67">
        <f t="shared" si="1834"/>
        <v>0</v>
      </c>
      <c r="U383" s="6"/>
      <c r="V383" s="67">
        <f t="shared" si="1835"/>
        <v>0</v>
      </c>
      <c r="W383" s="6"/>
      <c r="X383" s="67">
        <f t="shared" si="1836"/>
        <v>0</v>
      </c>
      <c r="Y383" s="6"/>
      <c r="Z383" s="67">
        <f t="shared" si="1837"/>
        <v>0</v>
      </c>
      <c r="AA383" s="6"/>
      <c r="AB383" s="67">
        <f t="shared" si="1838"/>
        <v>0</v>
      </c>
      <c r="AC383" s="62"/>
      <c r="AD383" s="67">
        <f t="shared" si="1839"/>
        <v>0</v>
      </c>
      <c r="AE383" s="62"/>
      <c r="AF383" s="67">
        <f t="shared" si="1840"/>
        <v>0</v>
      </c>
      <c r="AG383" s="62"/>
      <c r="AH383" s="67">
        <f t="shared" si="1841"/>
        <v>0</v>
      </c>
      <c r="AI383" s="62"/>
      <c r="AJ383" s="67">
        <f t="shared" si="1842"/>
        <v>0</v>
      </c>
      <c r="AK383" s="62"/>
      <c r="AL383" s="67">
        <f t="shared" si="1843"/>
        <v>0</v>
      </c>
      <c r="AM383" s="62"/>
      <c r="AN383" s="67">
        <f t="shared" si="1844"/>
        <v>0</v>
      </c>
      <c r="AO383" s="62"/>
      <c r="AP383" s="67">
        <f t="shared" si="1845"/>
        <v>0</v>
      </c>
      <c r="AQ383" s="62"/>
      <c r="AR383" s="67">
        <f t="shared" si="1846"/>
        <v>0</v>
      </c>
      <c r="AS383" s="62"/>
      <c r="AT383" s="67">
        <f t="shared" si="1847"/>
        <v>0</v>
      </c>
      <c r="AU383" s="62"/>
      <c r="AV383" s="67">
        <f t="shared" si="1848"/>
        <v>0</v>
      </c>
      <c r="AW383" s="62"/>
      <c r="AX383" s="67">
        <f t="shared" si="1849"/>
        <v>0</v>
      </c>
      <c r="AY383" s="62"/>
      <c r="AZ383" s="67">
        <f t="shared" si="1850"/>
        <v>0</v>
      </c>
      <c r="BA383" s="57"/>
      <c r="BB383" s="64">
        <f t="shared" si="1851"/>
        <v>0</v>
      </c>
      <c r="BC383" s="64">
        <f t="shared" si="1810"/>
        <v>0</v>
      </c>
      <c r="BD383" s="4"/>
      <c r="BE383" s="4"/>
      <c r="BF383" s="4"/>
      <c r="BG383" s="236">
        <f t="shared" si="1811"/>
        <v>0</v>
      </c>
      <c r="BH383" s="239">
        <f t="shared" si="1812"/>
        <v>0</v>
      </c>
      <c r="BI383" s="4"/>
      <c r="BJ383" s="4"/>
      <c r="BK383" s="236">
        <f t="shared" si="1813"/>
        <v>0</v>
      </c>
      <c r="BL383" s="239">
        <f t="shared" si="1814"/>
        <v>0</v>
      </c>
      <c r="BM383" s="4"/>
      <c r="BN383" s="4"/>
      <c r="BO383" s="236">
        <f t="shared" si="1852"/>
        <v>0</v>
      </c>
      <c r="BP383" s="239">
        <f t="shared" si="1815"/>
        <v>0</v>
      </c>
      <c r="BQ383" s="4"/>
      <c r="BR383" s="4"/>
      <c r="BS383" s="236">
        <f t="shared" si="1853"/>
        <v>0</v>
      </c>
      <c r="BT383" s="239">
        <f t="shared" si="1854"/>
        <v>0</v>
      </c>
      <c r="BU383" s="4"/>
      <c r="BV383" s="4"/>
      <c r="BW383" s="236">
        <f t="shared" si="1816"/>
        <v>0</v>
      </c>
      <c r="BX383" s="239">
        <f t="shared" si="1817"/>
        <v>0</v>
      </c>
      <c r="BY383" s="4"/>
      <c r="BZ383" s="4"/>
      <c r="CA383" s="236">
        <f t="shared" si="1818"/>
        <v>0</v>
      </c>
      <c r="CB383" s="239">
        <f t="shared" si="1819"/>
        <v>0</v>
      </c>
      <c r="CC383" s="4"/>
      <c r="CD383" s="4"/>
      <c r="CE383" s="236">
        <f t="shared" si="1820"/>
        <v>0</v>
      </c>
      <c r="CF383" s="239">
        <f t="shared" si="1855"/>
        <v>0</v>
      </c>
      <c r="CG383" s="4"/>
      <c r="CH383" s="4">
        <f t="shared" si="1856"/>
        <v>0</v>
      </c>
      <c r="CI383" s="236">
        <f t="shared" si="1821"/>
        <v>0</v>
      </c>
      <c r="CJ383" s="239">
        <f t="shared" si="1857"/>
        <v>0</v>
      </c>
      <c r="CK383" s="4"/>
      <c r="CL383" s="4"/>
      <c r="CM383" s="236">
        <f t="shared" si="1822"/>
        <v>0</v>
      </c>
      <c r="CN383" s="239">
        <f t="shared" si="1858"/>
        <v>0</v>
      </c>
      <c r="CO383" s="4"/>
      <c r="CP383" s="4"/>
      <c r="CQ383" s="236">
        <f t="shared" si="1823"/>
        <v>0</v>
      </c>
      <c r="CR383" s="239">
        <f t="shared" si="1859"/>
        <v>0</v>
      </c>
      <c r="CS383" s="4"/>
      <c r="CT383" s="4"/>
      <c r="CU383" s="236">
        <f t="shared" si="1824"/>
        <v>0</v>
      </c>
      <c r="CV383" s="239">
        <f t="shared" si="1860"/>
        <v>0</v>
      </c>
      <c r="CW383" s="4"/>
      <c r="CX383" s="4"/>
      <c r="CY383" s="4"/>
      <c r="CZ383" s="4"/>
      <c r="DA383" s="4">
        <f t="shared" si="1825"/>
        <v>0</v>
      </c>
      <c r="DB383" s="4">
        <f t="shared" si="1826"/>
        <v>0</v>
      </c>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row>
    <row r="384" spans="1:196" s="5" customFormat="1">
      <c r="A384" s="60"/>
      <c r="B384" s="60"/>
      <c r="C384" s="60" t="s">
        <v>2</v>
      </c>
      <c r="D384" s="60">
        <v>140</v>
      </c>
      <c r="E384" s="6"/>
      <c r="F384" s="67">
        <f t="shared" si="1827"/>
        <v>0</v>
      </c>
      <c r="G384" s="6"/>
      <c r="H384" s="67">
        <f t="shared" si="1828"/>
        <v>0</v>
      </c>
      <c r="I384" s="6"/>
      <c r="J384" s="67">
        <f t="shared" ref="J384" si="1863">SUM(I384*$D384)</f>
        <v>0</v>
      </c>
      <c r="K384" s="6"/>
      <c r="L384" s="67">
        <f t="shared" si="1830"/>
        <v>0</v>
      </c>
      <c r="M384" s="6"/>
      <c r="N384" s="67">
        <f t="shared" si="1831"/>
        <v>0</v>
      </c>
      <c r="O384" s="6"/>
      <c r="P384" s="67">
        <f t="shared" si="1832"/>
        <v>0</v>
      </c>
      <c r="Q384" s="6"/>
      <c r="R384" s="67">
        <f t="shared" si="1833"/>
        <v>0</v>
      </c>
      <c r="S384" s="6"/>
      <c r="T384" s="67">
        <f t="shared" si="1834"/>
        <v>0</v>
      </c>
      <c r="U384" s="6"/>
      <c r="V384" s="67">
        <f t="shared" si="1835"/>
        <v>0</v>
      </c>
      <c r="W384" s="6"/>
      <c r="X384" s="67">
        <f t="shared" si="1836"/>
        <v>0</v>
      </c>
      <c r="Y384" s="6"/>
      <c r="Z384" s="67">
        <f t="shared" si="1837"/>
        <v>0</v>
      </c>
      <c r="AA384" s="6"/>
      <c r="AB384" s="67">
        <f t="shared" si="1838"/>
        <v>0</v>
      </c>
      <c r="AC384" s="62"/>
      <c r="AD384" s="67">
        <f t="shared" si="1839"/>
        <v>0</v>
      </c>
      <c r="AE384" s="62"/>
      <c r="AF384" s="67">
        <f t="shared" si="1840"/>
        <v>0</v>
      </c>
      <c r="AG384" s="62"/>
      <c r="AH384" s="67">
        <f t="shared" si="1841"/>
        <v>0</v>
      </c>
      <c r="AI384" s="62"/>
      <c r="AJ384" s="67">
        <f t="shared" si="1842"/>
        <v>0</v>
      </c>
      <c r="AK384" s="62"/>
      <c r="AL384" s="67">
        <f t="shared" si="1843"/>
        <v>0</v>
      </c>
      <c r="AM384" s="62"/>
      <c r="AN384" s="67">
        <f t="shared" si="1844"/>
        <v>0</v>
      </c>
      <c r="AO384" s="62"/>
      <c r="AP384" s="67">
        <f t="shared" si="1845"/>
        <v>0</v>
      </c>
      <c r="AQ384" s="62"/>
      <c r="AR384" s="67">
        <f t="shared" si="1846"/>
        <v>0</v>
      </c>
      <c r="AS384" s="62"/>
      <c r="AT384" s="67">
        <f t="shared" si="1847"/>
        <v>0</v>
      </c>
      <c r="AU384" s="62"/>
      <c r="AV384" s="67">
        <f t="shared" si="1848"/>
        <v>0</v>
      </c>
      <c r="AW384" s="62"/>
      <c r="AX384" s="67">
        <f t="shared" si="1849"/>
        <v>0</v>
      </c>
      <c r="AY384" s="62"/>
      <c r="AZ384" s="67">
        <f t="shared" si="1850"/>
        <v>0</v>
      </c>
      <c r="BA384" s="57"/>
      <c r="BB384" s="64">
        <f t="shared" si="1851"/>
        <v>0</v>
      </c>
      <c r="BC384" s="64">
        <f t="shared" si="1810"/>
        <v>0</v>
      </c>
      <c r="BD384" s="4"/>
      <c r="BE384" s="4"/>
      <c r="BF384" s="4"/>
      <c r="BG384" s="236">
        <f t="shared" si="1811"/>
        <v>0</v>
      </c>
      <c r="BH384" s="239">
        <f t="shared" si="1812"/>
        <v>0</v>
      </c>
      <c r="BI384" s="4"/>
      <c r="BJ384" s="4"/>
      <c r="BK384" s="236">
        <f t="shared" si="1813"/>
        <v>0</v>
      </c>
      <c r="BL384" s="239">
        <f t="shared" si="1814"/>
        <v>0</v>
      </c>
      <c r="BM384" s="4"/>
      <c r="BN384" s="4"/>
      <c r="BO384" s="236">
        <f t="shared" si="1852"/>
        <v>0</v>
      </c>
      <c r="BP384" s="239">
        <f t="shared" si="1815"/>
        <v>0</v>
      </c>
      <c r="BQ384" s="4"/>
      <c r="BR384" s="4"/>
      <c r="BS384" s="236">
        <f t="shared" si="1853"/>
        <v>0</v>
      </c>
      <c r="BT384" s="239">
        <f t="shared" si="1854"/>
        <v>0</v>
      </c>
      <c r="BU384" s="4"/>
      <c r="BV384" s="4"/>
      <c r="BW384" s="236">
        <f t="shared" si="1816"/>
        <v>0</v>
      </c>
      <c r="BX384" s="239">
        <f t="shared" si="1817"/>
        <v>0</v>
      </c>
      <c r="BY384" s="4"/>
      <c r="BZ384" s="4"/>
      <c r="CA384" s="236">
        <f t="shared" si="1818"/>
        <v>0</v>
      </c>
      <c r="CB384" s="239">
        <f t="shared" si="1819"/>
        <v>0</v>
      </c>
      <c r="CC384" s="4"/>
      <c r="CD384" s="4"/>
      <c r="CE384" s="236">
        <f t="shared" si="1820"/>
        <v>0</v>
      </c>
      <c r="CF384" s="239">
        <f t="shared" si="1855"/>
        <v>0</v>
      </c>
      <c r="CG384" s="4"/>
      <c r="CH384" s="4">
        <f t="shared" si="1856"/>
        <v>0</v>
      </c>
      <c r="CI384" s="236">
        <f t="shared" si="1821"/>
        <v>0</v>
      </c>
      <c r="CJ384" s="239">
        <f t="shared" si="1857"/>
        <v>0</v>
      </c>
      <c r="CK384" s="4"/>
      <c r="CL384" s="4"/>
      <c r="CM384" s="236">
        <f t="shared" si="1822"/>
        <v>0</v>
      </c>
      <c r="CN384" s="239">
        <f t="shared" si="1858"/>
        <v>0</v>
      </c>
      <c r="CO384" s="4"/>
      <c r="CP384" s="4"/>
      <c r="CQ384" s="236">
        <f t="shared" si="1823"/>
        <v>0</v>
      </c>
      <c r="CR384" s="239">
        <f t="shared" si="1859"/>
        <v>0</v>
      </c>
      <c r="CS384" s="4"/>
      <c r="CT384" s="4"/>
      <c r="CU384" s="236">
        <f t="shared" si="1824"/>
        <v>0</v>
      </c>
      <c r="CV384" s="239">
        <f t="shared" si="1860"/>
        <v>0</v>
      </c>
      <c r="CW384" s="4"/>
      <c r="CX384" s="4"/>
      <c r="CY384" s="4"/>
      <c r="CZ384" s="4"/>
      <c r="DA384" s="4">
        <f t="shared" si="1825"/>
        <v>0</v>
      </c>
      <c r="DB384" s="4">
        <f t="shared" si="1826"/>
        <v>0</v>
      </c>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row>
    <row r="385" spans="1:196" s="5" customFormat="1">
      <c r="A385" s="60"/>
      <c r="B385" s="60"/>
      <c r="C385" s="60" t="s">
        <v>7</v>
      </c>
      <c r="D385" s="60">
        <v>118</v>
      </c>
      <c r="E385" s="6"/>
      <c r="F385" s="67">
        <f t="shared" si="1827"/>
        <v>0</v>
      </c>
      <c r="G385" s="6"/>
      <c r="H385" s="67">
        <f t="shared" si="1828"/>
        <v>0</v>
      </c>
      <c r="I385" s="6"/>
      <c r="J385" s="67">
        <f t="shared" ref="J385" si="1864">SUM(I385*$D385)</f>
        <v>0</v>
      </c>
      <c r="K385" s="6"/>
      <c r="L385" s="67">
        <f t="shared" si="1830"/>
        <v>0</v>
      </c>
      <c r="M385" s="6"/>
      <c r="N385" s="67">
        <f t="shared" si="1831"/>
        <v>0</v>
      </c>
      <c r="O385" s="6"/>
      <c r="P385" s="67">
        <f t="shared" si="1832"/>
        <v>0</v>
      </c>
      <c r="Q385" s="6"/>
      <c r="R385" s="67">
        <f t="shared" si="1833"/>
        <v>0</v>
      </c>
      <c r="S385" s="6"/>
      <c r="T385" s="67">
        <f t="shared" si="1834"/>
        <v>0</v>
      </c>
      <c r="U385" s="6"/>
      <c r="V385" s="67">
        <f t="shared" si="1835"/>
        <v>0</v>
      </c>
      <c r="W385" s="6"/>
      <c r="X385" s="67">
        <f t="shared" si="1836"/>
        <v>0</v>
      </c>
      <c r="Y385" s="6"/>
      <c r="Z385" s="67">
        <f t="shared" si="1837"/>
        <v>0</v>
      </c>
      <c r="AA385" s="6"/>
      <c r="AB385" s="67">
        <f t="shared" si="1838"/>
        <v>0</v>
      </c>
      <c r="AC385" s="62"/>
      <c r="AD385" s="67">
        <f t="shared" si="1839"/>
        <v>0</v>
      </c>
      <c r="AE385" s="62"/>
      <c r="AF385" s="67">
        <f t="shared" si="1840"/>
        <v>0</v>
      </c>
      <c r="AG385" s="62"/>
      <c r="AH385" s="67">
        <f t="shared" si="1841"/>
        <v>0</v>
      </c>
      <c r="AI385" s="62"/>
      <c r="AJ385" s="67">
        <f t="shared" si="1842"/>
        <v>0</v>
      </c>
      <c r="AK385" s="62"/>
      <c r="AL385" s="67">
        <f t="shared" si="1843"/>
        <v>0</v>
      </c>
      <c r="AM385" s="62"/>
      <c r="AN385" s="67">
        <f t="shared" si="1844"/>
        <v>0</v>
      </c>
      <c r="AO385" s="62"/>
      <c r="AP385" s="67">
        <f t="shared" si="1845"/>
        <v>0</v>
      </c>
      <c r="AQ385" s="62"/>
      <c r="AR385" s="67">
        <f t="shared" si="1846"/>
        <v>0</v>
      </c>
      <c r="AS385" s="62"/>
      <c r="AT385" s="67">
        <f t="shared" si="1847"/>
        <v>0</v>
      </c>
      <c r="AU385" s="62"/>
      <c r="AV385" s="67">
        <f t="shared" si="1848"/>
        <v>0</v>
      </c>
      <c r="AW385" s="62"/>
      <c r="AX385" s="67">
        <f t="shared" si="1849"/>
        <v>0</v>
      </c>
      <c r="AY385" s="62"/>
      <c r="AZ385" s="67">
        <f t="shared" si="1850"/>
        <v>0</v>
      </c>
      <c r="BA385" s="57"/>
      <c r="BB385" s="64">
        <f t="shared" si="1851"/>
        <v>0</v>
      </c>
      <c r="BC385" s="64">
        <f t="shared" si="1810"/>
        <v>0</v>
      </c>
      <c r="BD385" s="4"/>
      <c r="BE385" s="4"/>
      <c r="BF385" s="4"/>
      <c r="BG385" s="236">
        <f t="shared" si="1811"/>
        <v>0</v>
      </c>
      <c r="BH385" s="239">
        <f t="shared" si="1812"/>
        <v>0</v>
      </c>
      <c r="BI385" s="4"/>
      <c r="BJ385" s="4"/>
      <c r="BK385" s="236">
        <f t="shared" si="1813"/>
        <v>0</v>
      </c>
      <c r="BL385" s="239">
        <f t="shared" si="1814"/>
        <v>0</v>
      </c>
      <c r="BM385" s="4"/>
      <c r="BN385" s="4"/>
      <c r="BO385" s="236">
        <f t="shared" si="1852"/>
        <v>0</v>
      </c>
      <c r="BP385" s="239">
        <f t="shared" si="1815"/>
        <v>0</v>
      </c>
      <c r="BQ385" s="4"/>
      <c r="BR385" s="4"/>
      <c r="BS385" s="236">
        <f t="shared" si="1853"/>
        <v>0</v>
      </c>
      <c r="BT385" s="239">
        <f t="shared" si="1854"/>
        <v>0</v>
      </c>
      <c r="BU385" s="4"/>
      <c r="BV385" s="4"/>
      <c r="BW385" s="236">
        <f t="shared" si="1816"/>
        <v>0</v>
      </c>
      <c r="BX385" s="239">
        <f t="shared" si="1817"/>
        <v>0</v>
      </c>
      <c r="BY385" s="4"/>
      <c r="BZ385" s="4"/>
      <c r="CA385" s="236">
        <f t="shared" si="1818"/>
        <v>0</v>
      </c>
      <c r="CB385" s="239">
        <f t="shared" si="1819"/>
        <v>0</v>
      </c>
      <c r="CC385" s="4"/>
      <c r="CD385" s="4"/>
      <c r="CE385" s="236">
        <f t="shared" si="1820"/>
        <v>0</v>
      </c>
      <c r="CF385" s="239">
        <f t="shared" si="1855"/>
        <v>0</v>
      </c>
      <c r="CG385" s="4"/>
      <c r="CH385" s="4">
        <f t="shared" si="1856"/>
        <v>0</v>
      </c>
      <c r="CI385" s="236">
        <f t="shared" si="1821"/>
        <v>0</v>
      </c>
      <c r="CJ385" s="239">
        <f t="shared" si="1857"/>
        <v>0</v>
      </c>
      <c r="CK385" s="4"/>
      <c r="CL385" s="4"/>
      <c r="CM385" s="236">
        <f t="shared" si="1822"/>
        <v>0</v>
      </c>
      <c r="CN385" s="239">
        <f t="shared" si="1858"/>
        <v>0</v>
      </c>
      <c r="CO385" s="4"/>
      <c r="CP385" s="4"/>
      <c r="CQ385" s="236">
        <f t="shared" si="1823"/>
        <v>0</v>
      </c>
      <c r="CR385" s="239">
        <f t="shared" si="1859"/>
        <v>0</v>
      </c>
      <c r="CS385" s="4"/>
      <c r="CT385" s="4"/>
      <c r="CU385" s="236">
        <f t="shared" si="1824"/>
        <v>0</v>
      </c>
      <c r="CV385" s="239">
        <f t="shared" si="1860"/>
        <v>0</v>
      </c>
      <c r="CW385" s="4"/>
      <c r="CX385" s="4"/>
      <c r="CY385" s="4"/>
      <c r="CZ385" s="4"/>
      <c r="DA385" s="4">
        <f t="shared" si="1825"/>
        <v>0</v>
      </c>
      <c r="DB385" s="4">
        <f t="shared" si="1826"/>
        <v>0</v>
      </c>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row>
    <row r="386" spans="1:196" s="5" customFormat="1">
      <c r="A386" s="60"/>
      <c r="B386" s="60"/>
      <c r="C386" s="60" t="s">
        <v>7</v>
      </c>
      <c r="D386" s="60">
        <v>118</v>
      </c>
      <c r="E386" s="6"/>
      <c r="F386" s="67">
        <f t="shared" si="1827"/>
        <v>0</v>
      </c>
      <c r="G386" s="6"/>
      <c r="H386" s="67">
        <f t="shared" si="1828"/>
        <v>0</v>
      </c>
      <c r="I386" s="6"/>
      <c r="J386" s="67">
        <f t="shared" ref="J386" si="1865">SUM(I386*$D386)</f>
        <v>0</v>
      </c>
      <c r="K386" s="6"/>
      <c r="L386" s="67">
        <f t="shared" si="1830"/>
        <v>0</v>
      </c>
      <c r="M386" s="6"/>
      <c r="N386" s="67">
        <f t="shared" si="1831"/>
        <v>0</v>
      </c>
      <c r="O386" s="6"/>
      <c r="P386" s="67">
        <f t="shared" si="1832"/>
        <v>0</v>
      </c>
      <c r="Q386" s="6"/>
      <c r="R386" s="67">
        <f t="shared" si="1833"/>
        <v>0</v>
      </c>
      <c r="S386" s="6"/>
      <c r="T386" s="67">
        <f t="shared" si="1834"/>
        <v>0</v>
      </c>
      <c r="U386" s="6"/>
      <c r="V386" s="67">
        <f t="shared" si="1835"/>
        <v>0</v>
      </c>
      <c r="W386" s="6"/>
      <c r="X386" s="67">
        <f t="shared" si="1836"/>
        <v>0</v>
      </c>
      <c r="Y386" s="6"/>
      <c r="Z386" s="67">
        <f t="shared" si="1837"/>
        <v>0</v>
      </c>
      <c r="AA386" s="6"/>
      <c r="AB386" s="67">
        <f t="shared" si="1838"/>
        <v>0</v>
      </c>
      <c r="AC386" s="62"/>
      <c r="AD386" s="67">
        <f t="shared" si="1839"/>
        <v>0</v>
      </c>
      <c r="AE386" s="62"/>
      <c r="AF386" s="67">
        <f t="shared" si="1840"/>
        <v>0</v>
      </c>
      <c r="AG386" s="62"/>
      <c r="AH386" s="67">
        <f t="shared" si="1841"/>
        <v>0</v>
      </c>
      <c r="AI386" s="62"/>
      <c r="AJ386" s="67">
        <f t="shared" si="1842"/>
        <v>0</v>
      </c>
      <c r="AK386" s="62"/>
      <c r="AL386" s="67">
        <f t="shared" si="1843"/>
        <v>0</v>
      </c>
      <c r="AM386" s="62"/>
      <c r="AN386" s="67">
        <f t="shared" si="1844"/>
        <v>0</v>
      </c>
      <c r="AO386" s="62"/>
      <c r="AP386" s="67">
        <f t="shared" si="1845"/>
        <v>0</v>
      </c>
      <c r="AQ386" s="62"/>
      <c r="AR386" s="67">
        <f t="shared" si="1846"/>
        <v>0</v>
      </c>
      <c r="AS386" s="62"/>
      <c r="AT386" s="67">
        <f t="shared" si="1847"/>
        <v>0</v>
      </c>
      <c r="AU386" s="62"/>
      <c r="AV386" s="67">
        <f t="shared" si="1848"/>
        <v>0</v>
      </c>
      <c r="AW386" s="62"/>
      <c r="AX386" s="67">
        <f t="shared" si="1849"/>
        <v>0</v>
      </c>
      <c r="AY386" s="62"/>
      <c r="AZ386" s="67">
        <f t="shared" si="1850"/>
        <v>0</v>
      </c>
      <c r="BA386" s="57"/>
      <c r="BB386" s="64">
        <f t="shared" si="1851"/>
        <v>0</v>
      </c>
      <c r="BC386" s="64">
        <f t="shared" si="1810"/>
        <v>0</v>
      </c>
      <c r="BD386" s="4"/>
      <c r="BE386" s="4"/>
      <c r="BF386" s="4"/>
      <c r="BG386" s="236">
        <f t="shared" si="1811"/>
        <v>0</v>
      </c>
      <c r="BH386" s="239">
        <f t="shared" si="1812"/>
        <v>0</v>
      </c>
      <c r="BI386" s="4"/>
      <c r="BJ386" s="4"/>
      <c r="BK386" s="236">
        <f t="shared" si="1813"/>
        <v>0</v>
      </c>
      <c r="BL386" s="239">
        <f t="shared" si="1814"/>
        <v>0</v>
      </c>
      <c r="BM386" s="4"/>
      <c r="BN386" s="4"/>
      <c r="BO386" s="236">
        <f t="shared" si="1852"/>
        <v>0</v>
      </c>
      <c r="BP386" s="239">
        <f t="shared" si="1815"/>
        <v>0</v>
      </c>
      <c r="BQ386" s="4"/>
      <c r="BR386" s="4"/>
      <c r="BS386" s="236">
        <f t="shared" si="1853"/>
        <v>0</v>
      </c>
      <c r="BT386" s="239">
        <f t="shared" si="1854"/>
        <v>0</v>
      </c>
      <c r="BU386" s="4"/>
      <c r="BV386" s="4"/>
      <c r="BW386" s="236">
        <f t="shared" si="1816"/>
        <v>0</v>
      </c>
      <c r="BX386" s="239">
        <f t="shared" si="1817"/>
        <v>0</v>
      </c>
      <c r="BY386" s="4"/>
      <c r="BZ386" s="4"/>
      <c r="CA386" s="236">
        <f t="shared" si="1818"/>
        <v>0</v>
      </c>
      <c r="CB386" s="239">
        <f t="shared" si="1819"/>
        <v>0</v>
      </c>
      <c r="CC386" s="4"/>
      <c r="CD386" s="4"/>
      <c r="CE386" s="236">
        <f t="shared" si="1820"/>
        <v>0</v>
      </c>
      <c r="CF386" s="239">
        <f t="shared" si="1855"/>
        <v>0</v>
      </c>
      <c r="CG386" s="4"/>
      <c r="CH386" s="4">
        <f t="shared" si="1856"/>
        <v>0</v>
      </c>
      <c r="CI386" s="236">
        <f t="shared" si="1821"/>
        <v>0</v>
      </c>
      <c r="CJ386" s="239">
        <f t="shared" si="1857"/>
        <v>0</v>
      </c>
      <c r="CK386" s="4"/>
      <c r="CL386" s="4"/>
      <c r="CM386" s="236">
        <f t="shared" si="1822"/>
        <v>0</v>
      </c>
      <c r="CN386" s="239">
        <f t="shared" si="1858"/>
        <v>0</v>
      </c>
      <c r="CO386" s="4"/>
      <c r="CP386" s="4"/>
      <c r="CQ386" s="236">
        <f t="shared" si="1823"/>
        <v>0</v>
      </c>
      <c r="CR386" s="239">
        <f t="shared" si="1859"/>
        <v>0</v>
      </c>
      <c r="CS386" s="4"/>
      <c r="CT386" s="4"/>
      <c r="CU386" s="236">
        <f t="shared" si="1824"/>
        <v>0</v>
      </c>
      <c r="CV386" s="239">
        <f t="shared" si="1860"/>
        <v>0</v>
      </c>
      <c r="CW386" s="4"/>
      <c r="CX386" s="4"/>
      <c r="CY386" s="4"/>
      <c r="CZ386" s="4"/>
      <c r="DA386" s="4">
        <f t="shared" si="1825"/>
        <v>0</v>
      </c>
      <c r="DB386" s="4">
        <f t="shared" si="1826"/>
        <v>0</v>
      </c>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row>
    <row r="387" spans="1:196" s="5" customFormat="1">
      <c r="A387" s="60"/>
      <c r="B387" s="60"/>
      <c r="C387" s="60" t="s">
        <v>7</v>
      </c>
      <c r="D387" s="60">
        <v>118</v>
      </c>
      <c r="E387" s="6"/>
      <c r="F387" s="67">
        <f t="shared" si="1827"/>
        <v>0</v>
      </c>
      <c r="G387" s="6"/>
      <c r="H387" s="67">
        <f t="shared" si="1828"/>
        <v>0</v>
      </c>
      <c r="I387" s="6"/>
      <c r="J387" s="67">
        <f t="shared" ref="J387" si="1866">SUM(I387*$D387)</f>
        <v>0</v>
      </c>
      <c r="K387" s="6"/>
      <c r="L387" s="67">
        <f t="shared" si="1830"/>
        <v>0</v>
      </c>
      <c r="M387" s="6"/>
      <c r="N387" s="67">
        <f t="shared" si="1831"/>
        <v>0</v>
      </c>
      <c r="O387" s="6"/>
      <c r="P387" s="67">
        <f t="shared" si="1832"/>
        <v>0</v>
      </c>
      <c r="Q387" s="6"/>
      <c r="R387" s="67">
        <f t="shared" si="1833"/>
        <v>0</v>
      </c>
      <c r="S387" s="6"/>
      <c r="T387" s="67">
        <f t="shared" si="1834"/>
        <v>0</v>
      </c>
      <c r="U387" s="6"/>
      <c r="V387" s="67">
        <f t="shared" si="1835"/>
        <v>0</v>
      </c>
      <c r="W387" s="6"/>
      <c r="X387" s="67">
        <f t="shared" si="1836"/>
        <v>0</v>
      </c>
      <c r="Y387" s="6"/>
      <c r="Z387" s="67">
        <f t="shared" si="1837"/>
        <v>0</v>
      </c>
      <c r="AA387" s="6"/>
      <c r="AB387" s="67">
        <f t="shared" si="1838"/>
        <v>0</v>
      </c>
      <c r="AC387" s="62"/>
      <c r="AD387" s="67">
        <f t="shared" si="1839"/>
        <v>0</v>
      </c>
      <c r="AE387" s="62"/>
      <c r="AF387" s="67">
        <f t="shared" si="1840"/>
        <v>0</v>
      </c>
      <c r="AG387" s="62"/>
      <c r="AH387" s="67">
        <f t="shared" si="1841"/>
        <v>0</v>
      </c>
      <c r="AI387" s="62"/>
      <c r="AJ387" s="67">
        <f t="shared" si="1842"/>
        <v>0</v>
      </c>
      <c r="AK387" s="62"/>
      <c r="AL387" s="67">
        <f t="shared" si="1843"/>
        <v>0</v>
      </c>
      <c r="AM387" s="62"/>
      <c r="AN387" s="67">
        <f t="shared" si="1844"/>
        <v>0</v>
      </c>
      <c r="AO387" s="62"/>
      <c r="AP387" s="67">
        <f t="shared" si="1845"/>
        <v>0</v>
      </c>
      <c r="AQ387" s="62"/>
      <c r="AR387" s="67">
        <f t="shared" si="1846"/>
        <v>0</v>
      </c>
      <c r="AS387" s="62"/>
      <c r="AT387" s="67">
        <f t="shared" si="1847"/>
        <v>0</v>
      </c>
      <c r="AU387" s="62"/>
      <c r="AV387" s="67">
        <f t="shared" si="1848"/>
        <v>0</v>
      </c>
      <c r="AW387" s="62"/>
      <c r="AX387" s="67">
        <f t="shared" si="1849"/>
        <v>0</v>
      </c>
      <c r="AY387" s="62"/>
      <c r="AZ387" s="67">
        <f t="shared" si="1850"/>
        <v>0</v>
      </c>
      <c r="BA387" s="57"/>
      <c r="BB387" s="64">
        <f t="shared" si="1851"/>
        <v>0</v>
      </c>
      <c r="BC387" s="64">
        <f t="shared" si="1810"/>
        <v>0</v>
      </c>
      <c r="BD387" s="4"/>
      <c r="BE387" s="4"/>
      <c r="BF387" s="4"/>
      <c r="BG387" s="236">
        <f t="shared" si="1811"/>
        <v>0</v>
      </c>
      <c r="BH387" s="239">
        <f t="shared" si="1812"/>
        <v>0</v>
      </c>
      <c r="BI387" s="4"/>
      <c r="BJ387" s="4"/>
      <c r="BK387" s="236">
        <f t="shared" si="1813"/>
        <v>0</v>
      </c>
      <c r="BL387" s="239">
        <f t="shared" si="1814"/>
        <v>0</v>
      </c>
      <c r="BM387" s="4"/>
      <c r="BN387" s="4"/>
      <c r="BO387" s="236">
        <f t="shared" si="1852"/>
        <v>0</v>
      </c>
      <c r="BP387" s="239">
        <f t="shared" si="1815"/>
        <v>0</v>
      </c>
      <c r="BQ387" s="4"/>
      <c r="BR387" s="4"/>
      <c r="BS387" s="236">
        <f t="shared" si="1853"/>
        <v>0</v>
      </c>
      <c r="BT387" s="239">
        <f t="shared" si="1854"/>
        <v>0</v>
      </c>
      <c r="BU387" s="4"/>
      <c r="BV387" s="4"/>
      <c r="BW387" s="236">
        <f t="shared" si="1816"/>
        <v>0</v>
      </c>
      <c r="BX387" s="239">
        <f t="shared" si="1817"/>
        <v>0</v>
      </c>
      <c r="BY387" s="4"/>
      <c r="BZ387" s="4"/>
      <c r="CA387" s="236">
        <f t="shared" si="1818"/>
        <v>0</v>
      </c>
      <c r="CB387" s="239">
        <f t="shared" si="1819"/>
        <v>0</v>
      </c>
      <c r="CC387" s="4"/>
      <c r="CD387" s="4"/>
      <c r="CE387" s="236">
        <f t="shared" si="1820"/>
        <v>0</v>
      </c>
      <c r="CF387" s="239">
        <f t="shared" si="1855"/>
        <v>0</v>
      </c>
      <c r="CG387" s="4"/>
      <c r="CH387" s="4">
        <f t="shared" si="1856"/>
        <v>0</v>
      </c>
      <c r="CI387" s="236">
        <f t="shared" si="1821"/>
        <v>0</v>
      </c>
      <c r="CJ387" s="239">
        <f t="shared" si="1857"/>
        <v>0</v>
      </c>
      <c r="CK387" s="4"/>
      <c r="CL387" s="4"/>
      <c r="CM387" s="236">
        <f t="shared" si="1822"/>
        <v>0</v>
      </c>
      <c r="CN387" s="239">
        <f t="shared" si="1858"/>
        <v>0</v>
      </c>
      <c r="CO387" s="4"/>
      <c r="CP387" s="4"/>
      <c r="CQ387" s="236">
        <f t="shared" si="1823"/>
        <v>0</v>
      </c>
      <c r="CR387" s="239">
        <f t="shared" si="1859"/>
        <v>0</v>
      </c>
      <c r="CS387" s="4"/>
      <c r="CT387" s="4"/>
      <c r="CU387" s="236">
        <f t="shared" si="1824"/>
        <v>0</v>
      </c>
      <c r="CV387" s="239">
        <f t="shared" si="1860"/>
        <v>0</v>
      </c>
      <c r="CW387" s="4"/>
      <c r="CX387" s="4"/>
      <c r="CY387" s="4"/>
      <c r="CZ387" s="4"/>
      <c r="DA387" s="4">
        <f t="shared" si="1825"/>
        <v>0</v>
      </c>
      <c r="DB387" s="4">
        <f t="shared" si="1826"/>
        <v>0</v>
      </c>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row>
    <row r="388" spans="1:196" s="5" customFormat="1">
      <c r="A388" s="60"/>
      <c r="B388" s="60"/>
      <c r="C388" s="60" t="s">
        <v>7</v>
      </c>
      <c r="D388" s="60">
        <v>118</v>
      </c>
      <c r="E388" s="6"/>
      <c r="F388" s="67">
        <f t="shared" si="1827"/>
        <v>0</v>
      </c>
      <c r="G388" s="6"/>
      <c r="H388" s="67">
        <f t="shared" si="1828"/>
        <v>0</v>
      </c>
      <c r="I388" s="6"/>
      <c r="J388" s="67">
        <f t="shared" ref="J388" si="1867">SUM(I388*$D388)</f>
        <v>0</v>
      </c>
      <c r="K388" s="6"/>
      <c r="L388" s="67">
        <f t="shared" si="1830"/>
        <v>0</v>
      </c>
      <c r="M388" s="6"/>
      <c r="N388" s="67">
        <f t="shared" si="1831"/>
        <v>0</v>
      </c>
      <c r="O388" s="6"/>
      <c r="P388" s="67">
        <f t="shared" si="1832"/>
        <v>0</v>
      </c>
      <c r="Q388" s="6"/>
      <c r="R388" s="67">
        <f t="shared" si="1833"/>
        <v>0</v>
      </c>
      <c r="S388" s="6"/>
      <c r="T388" s="67">
        <f t="shared" si="1834"/>
        <v>0</v>
      </c>
      <c r="U388" s="6"/>
      <c r="V388" s="67">
        <f t="shared" si="1835"/>
        <v>0</v>
      </c>
      <c r="W388" s="6"/>
      <c r="X388" s="67">
        <f t="shared" si="1836"/>
        <v>0</v>
      </c>
      <c r="Y388" s="6"/>
      <c r="Z388" s="67">
        <f t="shared" si="1837"/>
        <v>0</v>
      </c>
      <c r="AA388" s="6"/>
      <c r="AB388" s="67">
        <f t="shared" si="1838"/>
        <v>0</v>
      </c>
      <c r="AC388" s="62"/>
      <c r="AD388" s="67">
        <f t="shared" si="1839"/>
        <v>0</v>
      </c>
      <c r="AE388" s="62"/>
      <c r="AF388" s="67">
        <f t="shared" si="1840"/>
        <v>0</v>
      </c>
      <c r="AG388" s="62"/>
      <c r="AH388" s="67">
        <f t="shared" si="1841"/>
        <v>0</v>
      </c>
      <c r="AI388" s="62"/>
      <c r="AJ388" s="67">
        <f t="shared" si="1842"/>
        <v>0</v>
      </c>
      <c r="AK388" s="62"/>
      <c r="AL388" s="67">
        <f t="shared" si="1843"/>
        <v>0</v>
      </c>
      <c r="AM388" s="62"/>
      <c r="AN388" s="67">
        <f t="shared" si="1844"/>
        <v>0</v>
      </c>
      <c r="AO388" s="62"/>
      <c r="AP388" s="67">
        <f t="shared" si="1845"/>
        <v>0</v>
      </c>
      <c r="AQ388" s="62"/>
      <c r="AR388" s="67">
        <f t="shared" si="1846"/>
        <v>0</v>
      </c>
      <c r="AS388" s="62"/>
      <c r="AT388" s="67">
        <f t="shared" si="1847"/>
        <v>0</v>
      </c>
      <c r="AU388" s="62"/>
      <c r="AV388" s="67">
        <f t="shared" si="1848"/>
        <v>0</v>
      </c>
      <c r="AW388" s="62"/>
      <c r="AX388" s="67">
        <f t="shared" si="1849"/>
        <v>0</v>
      </c>
      <c r="AY388" s="62"/>
      <c r="AZ388" s="67">
        <f t="shared" si="1850"/>
        <v>0</v>
      </c>
      <c r="BA388" s="57"/>
      <c r="BB388" s="64">
        <f t="shared" si="1851"/>
        <v>0</v>
      </c>
      <c r="BC388" s="64">
        <f t="shared" si="1810"/>
        <v>0</v>
      </c>
      <c r="BD388" s="4"/>
      <c r="BE388" s="4"/>
      <c r="BF388" s="4"/>
      <c r="BG388" s="236">
        <f t="shared" si="1811"/>
        <v>0</v>
      </c>
      <c r="BH388" s="239">
        <f t="shared" si="1812"/>
        <v>0</v>
      </c>
      <c r="BI388" s="4"/>
      <c r="BJ388" s="4"/>
      <c r="BK388" s="236">
        <f t="shared" si="1813"/>
        <v>0</v>
      </c>
      <c r="BL388" s="239">
        <f t="shared" si="1814"/>
        <v>0</v>
      </c>
      <c r="BM388" s="4"/>
      <c r="BN388" s="4"/>
      <c r="BO388" s="236">
        <f t="shared" si="1852"/>
        <v>0</v>
      </c>
      <c r="BP388" s="239">
        <f t="shared" si="1815"/>
        <v>0</v>
      </c>
      <c r="BQ388" s="4"/>
      <c r="BR388" s="4"/>
      <c r="BS388" s="236">
        <f t="shared" si="1853"/>
        <v>0</v>
      </c>
      <c r="BT388" s="239">
        <f t="shared" si="1854"/>
        <v>0</v>
      </c>
      <c r="BU388" s="4"/>
      <c r="BV388" s="4"/>
      <c r="BW388" s="236">
        <f t="shared" si="1816"/>
        <v>0</v>
      </c>
      <c r="BX388" s="239">
        <f t="shared" si="1817"/>
        <v>0</v>
      </c>
      <c r="BY388" s="4"/>
      <c r="BZ388" s="4"/>
      <c r="CA388" s="236">
        <f t="shared" si="1818"/>
        <v>0</v>
      </c>
      <c r="CB388" s="239">
        <f t="shared" si="1819"/>
        <v>0</v>
      </c>
      <c r="CC388" s="4"/>
      <c r="CD388" s="4"/>
      <c r="CE388" s="236">
        <f t="shared" si="1820"/>
        <v>0</v>
      </c>
      <c r="CF388" s="239">
        <f t="shared" si="1855"/>
        <v>0</v>
      </c>
      <c r="CG388" s="4"/>
      <c r="CH388" s="4">
        <f t="shared" si="1856"/>
        <v>0</v>
      </c>
      <c r="CI388" s="236">
        <f t="shared" si="1821"/>
        <v>0</v>
      </c>
      <c r="CJ388" s="239">
        <f t="shared" si="1857"/>
        <v>0</v>
      </c>
      <c r="CK388" s="4"/>
      <c r="CL388" s="4"/>
      <c r="CM388" s="236">
        <f t="shared" si="1822"/>
        <v>0</v>
      </c>
      <c r="CN388" s="239">
        <f t="shared" si="1858"/>
        <v>0</v>
      </c>
      <c r="CO388" s="4"/>
      <c r="CP388" s="4"/>
      <c r="CQ388" s="236">
        <f t="shared" si="1823"/>
        <v>0</v>
      </c>
      <c r="CR388" s="239">
        <f t="shared" si="1859"/>
        <v>0</v>
      </c>
      <c r="CS388" s="4"/>
      <c r="CT388" s="4"/>
      <c r="CU388" s="236">
        <f t="shared" si="1824"/>
        <v>0</v>
      </c>
      <c r="CV388" s="239">
        <f t="shared" si="1860"/>
        <v>0</v>
      </c>
      <c r="CW388" s="4"/>
      <c r="CX388" s="4"/>
      <c r="CY388" s="4"/>
      <c r="CZ388" s="4"/>
      <c r="DA388" s="4">
        <f t="shared" si="1825"/>
        <v>0</v>
      </c>
      <c r="DB388" s="4">
        <f t="shared" si="1826"/>
        <v>0</v>
      </c>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row>
    <row r="389" spans="1:196" s="5" customFormat="1">
      <c r="A389" s="60"/>
      <c r="B389" s="60"/>
      <c r="C389" s="60" t="s">
        <v>3</v>
      </c>
      <c r="D389" s="60">
        <v>100</v>
      </c>
      <c r="E389" s="6"/>
      <c r="F389" s="67">
        <f t="shared" si="1827"/>
        <v>0</v>
      </c>
      <c r="G389" s="6"/>
      <c r="H389" s="67">
        <f t="shared" si="1828"/>
        <v>0</v>
      </c>
      <c r="I389" s="6"/>
      <c r="J389" s="67">
        <f t="shared" ref="J389" si="1868">SUM(I389*$D389)</f>
        <v>0</v>
      </c>
      <c r="K389" s="6"/>
      <c r="L389" s="67">
        <f t="shared" si="1830"/>
        <v>0</v>
      </c>
      <c r="M389" s="6"/>
      <c r="N389" s="67">
        <f t="shared" si="1831"/>
        <v>0</v>
      </c>
      <c r="O389" s="6"/>
      <c r="P389" s="67">
        <f t="shared" si="1832"/>
        <v>0</v>
      </c>
      <c r="Q389" s="6"/>
      <c r="R389" s="67">
        <f t="shared" si="1833"/>
        <v>0</v>
      </c>
      <c r="S389" s="6"/>
      <c r="T389" s="67">
        <f t="shared" si="1834"/>
        <v>0</v>
      </c>
      <c r="U389" s="6"/>
      <c r="V389" s="67">
        <f t="shared" si="1835"/>
        <v>0</v>
      </c>
      <c r="W389" s="6"/>
      <c r="X389" s="67">
        <f t="shared" si="1836"/>
        <v>0</v>
      </c>
      <c r="Y389" s="6"/>
      <c r="Z389" s="67">
        <f t="shared" si="1837"/>
        <v>0</v>
      </c>
      <c r="AA389" s="6"/>
      <c r="AB389" s="67">
        <f t="shared" si="1838"/>
        <v>0</v>
      </c>
      <c r="AC389" s="62"/>
      <c r="AD389" s="67">
        <f t="shared" si="1839"/>
        <v>0</v>
      </c>
      <c r="AE389" s="62"/>
      <c r="AF389" s="67">
        <f t="shared" si="1840"/>
        <v>0</v>
      </c>
      <c r="AG389" s="62"/>
      <c r="AH389" s="67">
        <f t="shared" si="1841"/>
        <v>0</v>
      </c>
      <c r="AI389" s="62"/>
      <c r="AJ389" s="67">
        <f t="shared" si="1842"/>
        <v>0</v>
      </c>
      <c r="AK389" s="62"/>
      <c r="AL389" s="67">
        <f t="shared" si="1843"/>
        <v>0</v>
      </c>
      <c r="AM389" s="62"/>
      <c r="AN389" s="67">
        <f t="shared" si="1844"/>
        <v>0</v>
      </c>
      <c r="AO389" s="62"/>
      <c r="AP389" s="67">
        <f t="shared" si="1845"/>
        <v>0</v>
      </c>
      <c r="AQ389" s="62"/>
      <c r="AR389" s="67">
        <f t="shared" si="1846"/>
        <v>0</v>
      </c>
      <c r="AS389" s="62"/>
      <c r="AT389" s="67">
        <f t="shared" si="1847"/>
        <v>0</v>
      </c>
      <c r="AU389" s="62"/>
      <c r="AV389" s="67">
        <f t="shared" si="1848"/>
        <v>0</v>
      </c>
      <c r="AW389" s="62"/>
      <c r="AX389" s="67">
        <f t="shared" si="1849"/>
        <v>0</v>
      </c>
      <c r="AY389" s="62"/>
      <c r="AZ389" s="67">
        <f t="shared" si="1850"/>
        <v>0</v>
      </c>
      <c r="BA389" s="57"/>
      <c r="BB389" s="64">
        <f t="shared" si="1851"/>
        <v>0</v>
      </c>
      <c r="BC389" s="64">
        <f t="shared" si="1810"/>
        <v>0</v>
      </c>
      <c r="BD389" s="4"/>
      <c r="BE389" s="4"/>
      <c r="BF389" s="4"/>
      <c r="BG389" s="236">
        <f t="shared" si="1811"/>
        <v>0</v>
      </c>
      <c r="BH389" s="239">
        <f t="shared" si="1812"/>
        <v>0</v>
      </c>
      <c r="BI389" s="4"/>
      <c r="BJ389" s="4"/>
      <c r="BK389" s="236">
        <f t="shared" si="1813"/>
        <v>0</v>
      </c>
      <c r="BL389" s="239">
        <f t="shared" si="1814"/>
        <v>0</v>
      </c>
      <c r="BM389" s="4"/>
      <c r="BN389" s="4"/>
      <c r="BO389" s="236">
        <f t="shared" si="1852"/>
        <v>0</v>
      </c>
      <c r="BP389" s="239">
        <f t="shared" si="1815"/>
        <v>0</v>
      </c>
      <c r="BQ389" s="4"/>
      <c r="BR389" s="4"/>
      <c r="BS389" s="236">
        <f t="shared" si="1853"/>
        <v>0</v>
      </c>
      <c r="BT389" s="239">
        <f t="shared" si="1854"/>
        <v>0</v>
      </c>
      <c r="BU389" s="4"/>
      <c r="BV389" s="4"/>
      <c r="BW389" s="236">
        <f t="shared" si="1816"/>
        <v>0</v>
      </c>
      <c r="BX389" s="239">
        <f t="shared" si="1817"/>
        <v>0</v>
      </c>
      <c r="BY389" s="4"/>
      <c r="BZ389" s="4"/>
      <c r="CA389" s="236">
        <f t="shared" si="1818"/>
        <v>0</v>
      </c>
      <c r="CB389" s="239">
        <f t="shared" si="1819"/>
        <v>0</v>
      </c>
      <c r="CC389" s="4"/>
      <c r="CD389" s="4"/>
      <c r="CE389" s="236">
        <f t="shared" si="1820"/>
        <v>0</v>
      </c>
      <c r="CF389" s="239">
        <f t="shared" si="1855"/>
        <v>0</v>
      </c>
      <c r="CG389" s="4"/>
      <c r="CH389" s="4">
        <f t="shared" si="1856"/>
        <v>0</v>
      </c>
      <c r="CI389" s="236">
        <f t="shared" si="1821"/>
        <v>0</v>
      </c>
      <c r="CJ389" s="239">
        <f t="shared" si="1857"/>
        <v>0</v>
      </c>
      <c r="CK389" s="4"/>
      <c r="CL389" s="4"/>
      <c r="CM389" s="236">
        <f t="shared" si="1822"/>
        <v>0</v>
      </c>
      <c r="CN389" s="239">
        <f t="shared" si="1858"/>
        <v>0</v>
      </c>
      <c r="CO389" s="4"/>
      <c r="CP389" s="4"/>
      <c r="CQ389" s="236">
        <f t="shared" si="1823"/>
        <v>0</v>
      </c>
      <c r="CR389" s="239">
        <f t="shared" si="1859"/>
        <v>0</v>
      </c>
      <c r="CS389" s="4"/>
      <c r="CT389" s="4"/>
      <c r="CU389" s="236">
        <f t="shared" si="1824"/>
        <v>0</v>
      </c>
      <c r="CV389" s="239">
        <f t="shared" si="1860"/>
        <v>0</v>
      </c>
      <c r="CW389" s="4"/>
      <c r="CX389" s="4"/>
      <c r="CY389" s="4"/>
      <c r="CZ389" s="4"/>
      <c r="DA389" s="4">
        <f t="shared" si="1825"/>
        <v>0</v>
      </c>
      <c r="DB389" s="4">
        <f t="shared" si="1826"/>
        <v>0</v>
      </c>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row>
    <row r="390" spans="1:196" s="5" customFormat="1">
      <c r="A390" s="60"/>
      <c r="B390" s="60"/>
      <c r="C390" s="60" t="s">
        <v>3</v>
      </c>
      <c r="D390" s="60">
        <v>100</v>
      </c>
      <c r="E390" s="6"/>
      <c r="F390" s="67">
        <f t="shared" si="1827"/>
        <v>0</v>
      </c>
      <c r="G390" s="6"/>
      <c r="H390" s="67">
        <f t="shared" si="1828"/>
        <v>0</v>
      </c>
      <c r="I390" s="6"/>
      <c r="J390" s="67">
        <f t="shared" ref="J390" si="1869">SUM(I390*$D390)</f>
        <v>0</v>
      </c>
      <c r="K390" s="6"/>
      <c r="L390" s="67">
        <f t="shared" si="1830"/>
        <v>0</v>
      </c>
      <c r="M390" s="6"/>
      <c r="N390" s="67">
        <f t="shared" si="1831"/>
        <v>0</v>
      </c>
      <c r="O390" s="6"/>
      <c r="P390" s="67">
        <f t="shared" si="1832"/>
        <v>0</v>
      </c>
      <c r="Q390" s="6"/>
      <c r="R390" s="67">
        <f t="shared" si="1833"/>
        <v>0</v>
      </c>
      <c r="S390" s="6"/>
      <c r="T390" s="67">
        <f t="shared" si="1834"/>
        <v>0</v>
      </c>
      <c r="U390" s="6"/>
      <c r="V390" s="67">
        <f t="shared" si="1835"/>
        <v>0</v>
      </c>
      <c r="W390" s="6"/>
      <c r="X390" s="67">
        <f t="shared" si="1836"/>
        <v>0</v>
      </c>
      <c r="Y390" s="6"/>
      <c r="Z390" s="67">
        <f t="shared" si="1837"/>
        <v>0</v>
      </c>
      <c r="AA390" s="6"/>
      <c r="AB390" s="67">
        <f t="shared" si="1838"/>
        <v>0</v>
      </c>
      <c r="AC390" s="62"/>
      <c r="AD390" s="67">
        <f t="shared" si="1839"/>
        <v>0</v>
      </c>
      <c r="AE390" s="62"/>
      <c r="AF390" s="67">
        <f t="shared" si="1840"/>
        <v>0</v>
      </c>
      <c r="AG390" s="62"/>
      <c r="AH390" s="67">
        <f t="shared" si="1841"/>
        <v>0</v>
      </c>
      <c r="AI390" s="62"/>
      <c r="AJ390" s="67">
        <f t="shared" si="1842"/>
        <v>0</v>
      </c>
      <c r="AK390" s="62"/>
      <c r="AL390" s="67">
        <f t="shared" si="1843"/>
        <v>0</v>
      </c>
      <c r="AM390" s="62"/>
      <c r="AN390" s="67">
        <f t="shared" si="1844"/>
        <v>0</v>
      </c>
      <c r="AO390" s="62"/>
      <c r="AP390" s="67">
        <f t="shared" si="1845"/>
        <v>0</v>
      </c>
      <c r="AQ390" s="62"/>
      <c r="AR390" s="67">
        <f t="shared" si="1846"/>
        <v>0</v>
      </c>
      <c r="AS390" s="62"/>
      <c r="AT390" s="67">
        <f t="shared" si="1847"/>
        <v>0</v>
      </c>
      <c r="AU390" s="62"/>
      <c r="AV390" s="67">
        <f t="shared" si="1848"/>
        <v>0</v>
      </c>
      <c r="AW390" s="62"/>
      <c r="AX390" s="67">
        <f t="shared" si="1849"/>
        <v>0</v>
      </c>
      <c r="AY390" s="62"/>
      <c r="AZ390" s="67">
        <f t="shared" si="1850"/>
        <v>0</v>
      </c>
      <c r="BA390" s="57"/>
      <c r="BB390" s="64">
        <f t="shared" si="1851"/>
        <v>0</v>
      </c>
      <c r="BC390" s="64">
        <f t="shared" si="1810"/>
        <v>0</v>
      </c>
      <c r="BD390" s="4"/>
      <c r="BE390" s="4"/>
      <c r="BF390" s="4"/>
      <c r="BG390" s="236">
        <f t="shared" si="1811"/>
        <v>0</v>
      </c>
      <c r="BH390" s="239">
        <f t="shared" si="1812"/>
        <v>0</v>
      </c>
      <c r="BI390" s="4"/>
      <c r="BJ390" s="4"/>
      <c r="BK390" s="236">
        <f t="shared" si="1813"/>
        <v>0</v>
      </c>
      <c r="BL390" s="239">
        <f t="shared" si="1814"/>
        <v>0</v>
      </c>
      <c r="BM390" s="4"/>
      <c r="BN390" s="4"/>
      <c r="BO390" s="236">
        <f t="shared" si="1852"/>
        <v>0</v>
      </c>
      <c r="BP390" s="239">
        <f t="shared" si="1815"/>
        <v>0</v>
      </c>
      <c r="BQ390" s="4"/>
      <c r="BR390" s="4"/>
      <c r="BS390" s="236">
        <f t="shared" si="1853"/>
        <v>0</v>
      </c>
      <c r="BT390" s="239">
        <f t="shared" si="1854"/>
        <v>0</v>
      </c>
      <c r="BU390" s="4"/>
      <c r="BV390" s="4"/>
      <c r="BW390" s="236">
        <f t="shared" si="1816"/>
        <v>0</v>
      </c>
      <c r="BX390" s="239">
        <f t="shared" si="1817"/>
        <v>0</v>
      </c>
      <c r="BY390" s="4"/>
      <c r="BZ390" s="4"/>
      <c r="CA390" s="236">
        <f t="shared" si="1818"/>
        <v>0</v>
      </c>
      <c r="CB390" s="239">
        <f t="shared" si="1819"/>
        <v>0</v>
      </c>
      <c r="CC390" s="4"/>
      <c r="CD390" s="4"/>
      <c r="CE390" s="236">
        <f t="shared" si="1820"/>
        <v>0</v>
      </c>
      <c r="CF390" s="239">
        <f t="shared" si="1855"/>
        <v>0</v>
      </c>
      <c r="CG390" s="4"/>
      <c r="CH390" s="4">
        <f t="shared" si="1856"/>
        <v>0</v>
      </c>
      <c r="CI390" s="236">
        <f t="shared" si="1821"/>
        <v>0</v>
      </c>
      <c r="CJ390" s="239">
        <f t="shared" si="1857"/>
        <v>0</v>
      </c>
      <c r="CK390" s="4"/>
      <c r="CL390" s="4"/>
      <c r="CM390" s="236">
        <f t="shared" si="1822"/>
        <v>0</v>
      </c>
      <c r="CN390" s="239">
        <f t="shared" si="1858"/>
        <v>0</v>
      </c>
      <c r="CO390" s="4"/>
      <c r="CP390" s="4"/>
      <c r="CQ390" s="236">
        <f t="shared" si="1823"/>
        <v>0</v>
      </c>
      <c r="CR390" s="239">
        <f t="shared" si="1859"/>
        <v>0</v>
      </c>
      <c r="CS390" s="4"/>
      <c r="CT390" s="4"/>
      <c r="CU390" s="236">
        <f t="shared" si="1824"/>
        <v>0</v>
      </c>
      <c r="CV390" s="239">
        <f t="shared" si="1860"/>
        <v>0</v>
      </c>
      <c r="CW390" s="4"/>
      <c r="CX390" s="4"/>
      <c r="CY390" s="4"/>
      <c r="CZ390" s="4"/>
      <c r="DA390" s="4">
        <f t="shared" si="1825"/>
        <v>0</v>
      </c>
      <c r="DB390" s="4">
        <f t="shared" si="1826"/>
        <v>0</v>
      </c>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row>
    <row r="391" spans="1:196" s="5" customFormat="1">
      <c r="A391" s="60"/>
      <c r="B391" s="60"/>
      <c r="C391" s="60" t="s">
        <v>3</v>
      </c>
      <c r="D391" s="60">
        <v>100</v>
      </c>
      <c r="E391" s="6"/>
      <c r="F391" s="67">
        <f t="shared" si="1827"/>
        <v>0</v>
      </c>
      <c r="G391" s="6"/>
      <c r="H391" s="67">
        <f t="shared" si="1828"/>
        <v>0</v>
      </c>
      <c r="I391" s="6"/>
      <c r="J391" s="67">
        <f t="shared" ref="J391" si="1870">SUM(I391*$D391)</f>
        <v>0</v>
      </c>
      <c r="K391" s="6"/>
      <c r="L391" s="67">
        <f t="shared" si="1830"/>
        <v>0</v>
      </c>
      <c r="M391" s="6"/>
      <c r="N391" s="67">
        <f t="shared" si="1831"/>
        <v>0</v>
      </c>
      <c r="O391" s="6"/>
      <c r="P391" s="67">
        <f t="shared" si="1832"/>
        <v>0</v>
      </c>
      <c r="Q391" s="6"/>
      <c r="R391" s="67">
        <f t="shared" si="1833"/>
        <v>0</v>
      </c>
      <c r="S391" s="6"/>
      <c r="T391" s="67">
        <f t="shared" si="1834"/>
        <v>0</v>
      </c>
      <c r="U391" s="6"/>
      <c r="V391" s="67">
        <f t="shared" si="1835"/>
        <v>0</v>
      </c>
      <c r="W391" s="6"/>
      <c r="X391" s="67">
        <f t="shared" si="1836"/>
        <v>0</v>
      </c>
      <c r="Y391" s="6"/>
      <c r="Z391" s="67">
        <f t="shared" si="1837"/>
        <v>0</v>
      </c>
      <c r="AA391" s="6"/>
      <c r="AB391" s="67">
        <f t="shared" si="1838"/>
        <v>0</v>
      </c>
      <c r="AC391" s="62"/>
      <c r="AD391" s="67">
        <f t="shared" si="1839"/>
        <v>0</v>
      </c>
      <c r="AE391" s="62"/>
      <c r="AF391" s="67">
        <f t="shared" si="1840"/>
        <v>0</v>
      </c>
      <c r="AG391" s="62"/>
      <c r="AH391" s="67">
        <f t="shared" si="1841"/>
        <v>0</v>
      </c>
      <c r="AI391" s="62"/>
      <c r="AJ391" s="67">
        <f t="shared" si="1842"/>
        <v>0</v>
      </c>
      <c r="AK391" s="62"/>
      <c r="AL391" s="67">
        <f t="shared" si="1843"/>
        <v>0</v>
      </c>
      <c r="AM391" s="62"/>
      <c r="AN391" s="67">
        <f t="shared" si="1844"/>
        <v>0</v>
      </c>
      <c r="AO391" s="62"/>
      <c r="AP391" s="67">
        <f t="shared" si="1845"/>
        <v>0</v>
      </c>
      <c r="AQ391" s="62"/>
      <c r="AR391" s="67">
        <f t="shared" si="1846"/>
        <v>0</v>
      </c>
      <c r="AS391" s="62"/>
      <c r="AT391" s="67">
        <f t="shared" si="1847"/>
        <v>0</v>
      </c>
      <c r="AU391" s="62"/>
      <c r="AV391" s="67">
        <f t="shared" si="1848"/>
        <v>0</v>
      </c>
      <c r="AW391" s="62"/>
      <c r="AX391" s="67">
        <f t="shared" si="1849"/>
        <v>0</v>
      </c>
      <c r="AY391" s="62"/>
      <c r="AZ391" s="67">
        <f t="shared" si="1850"/>
        <v>0</v>
      </c>
      <c r="BA391" s="57"/>
      <c r="BB391" s="64">
        <f t="shared" si="1851"/>
        <v>0</v>
      </c>
      <c r="BC391" s="64">
        <f t="shared" si="1810"/>
        <v>0</v>
      </c>
      <c r="BD391" s="4"/>
      <c r="BE391" s="4"/>
      <c r="BF391" s="4"/>
      <c r="BG391" s="236">
        <f t="shared" si="1811"/>
        <v>0</v>
      </c>
      <c r="BH391" s="239">
        <f t="shared" si="1812"/>
        <v>0</v>
      </c>
      <c r="BI391" s="4"/>
      <c r="BJ391" s="4"/>
      <c r="BK391" s="236">
        <f t="shared" si="1813"/>
        <v>0</v>
      </c>
      <c r="BL391" s="239">
        <f t="shared" si="1814"/>
        <v>0</v>
      </c>
      <c r="BM391" s="4"/>
      <c r="BN391" s="4"/>
      <c r="BO391" s="236">
        <f t="shared" si="1852"/>
        <v>0</v>
      </c>
      <c r="BP391" s="239">
        <f t="shared" si="1815"/>
        <v>0</v>
      </c>
      <c r="BQ391" s="4"/>
      <c r="BR391" s="4"/>
      <c r="BS391" s="236">
        <f t="shared" si="1853"/>
        <v>0</v>
      </c>
      <c r="BT391" s="239">
        <f t="shared" si="1854"/>
        <v>0</v>
      </c>
      <c r="BU391" s="4"/>
      <c r="BV391" s="4"/>
      <c r="BW391" s="236">
        <f t="shared" si="1816"/>
        <v>0</v>
      </c>
      <c r="BX391" s="239">
        <f t="shared" si="1817"/>
        <v>0</v>
      </c>
      <c r="BY391" s="4"/>
      <c r="BZ391" s="4"/>
      <c r="CA391" s="236">
        <f t="shared" si="1818"/>
        <v>0</v>
      </c>
      <c r="CB391" s="239">
        <f t="shared" si="1819"/>
        <v>0</v>
      </c>
      <c r="CC391" s="4"/>
      <c r="CD391" s="4"/>
      <c r="CE391" s="236">
        <f t="shared" si="1820"/>
        <v>0</v>
      </c>
      <c r="CF391" s="239">
        <f t="shared" si="1855"/>
        <v>0</v>
      </c>
      <c r="CG391" s="4"/>
      <c r="CH391" s="4">
        <f t="shared" si="1856"/>
        <v>0</v>
      </c>
      <c r="CI391" s="236">
        <f t="shared" si="1821"/>
        <v>0</v>
      </c>
      <c r="CJ391" s="239">
        <f t="shared" si="1857"/>
        <v>0</v>
      </c>
      <c r="CK391" s="4"/>
      <c r="CL391" s="4"/>
      <c r="CM391" s="236">
        <f t="shared" si="1822"/>
        <v>0</v>
      </c>
      <c r="CN391" s="239">
        <f t="shared" si="1858"/>
        <v>0</v>
      </c>
      <c r="CO391" s="4"/>
      <c r="CP391" s="4"/>
      <c r="CQ391" s="236">
        <f t="shared" si="1823"/>
        <v>0</v>
      </c>
      <c r="CR391" s="239">
        <f t="shared" si="1859"/>
        <v>0</v>
      </c>
      <c r="CS391" s="4"/>
      <c r="CT391" s="4"/>
      <c r="CU391" s="236">
        <f t="shared" si="1824"/>
        <v>0</v>
      </c>
      <c r="CV391" s="239">
        <f t="shared" si="1860"/>
        <v>0</v>
      </c>
      <c r="CW391" s="4"/>
      <c r="CX391" s="4"/>
      <c r="CY391" s="4"/>
      <c r="CZ391" s="4"/>
      <c r="DA391" s="4">
        <f t="shared" si="1825"/>
        <v>0</v>
      </c>
      <c r="DB391" s="4">
        <f t="shared" si="1826"/>
        <v>0</v>
      </c>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row>
    <row r="392" spans="1:196" s="5" customFormat="1">
      <c r="A392" s="60"/>
      <c r="B392" s="60"/>
      <c r="C392" s="60" t="s">
        <v>3</v>
      </c>
      <c r="D392" s="60">
        <v>100</v>
      </c>
      <c r="E392" s="6"/>
      <c r="F392" s="67">
        <f t="shared" si="1827"/>
        <v>0</v>
      </c>
      <c r="G392" s="6"/>
      <c r="H392" s="67">
        <f t="shared" si="1828"/>
        <v>0</v>
      </c>
      <c r="I392" s="6"/>
      <c r="J392" s="67">
        <f t="shared" ref="J392" si="1871">SUM(I392*$D392)</f>
        <v>0</v>
      </c>
      <c r="K392" s="6"/>
      <c r="L392" s="67">
        <f t="shared" si="1830"/>
        <v>0</v>
      </c>
      <c r="M392" s="6"/>
      <c r="N392" s="67">
        <f t="shared" si="1831"/>
        <v>0</v>
      </c>
      <c r="O392" s="6"/>
      <c r="P392" s="67">
        <f t="shared" si="1832"/>
        <v>0</v>
      </c>
      <c r="Q392" s="6"/>
      <c r="R392" s="67">
        <f t="shared" si="1833"/>
        <v>0</v>
      </c>
      <c r="S392" s="6"/>
      <c r="T392" s="67">
        <f t="shared" si="1834"/>
        <v>0</v>
      </c>
      <c r="U392" s="6"/>
      <c r="V392" s="67">
        <f t="shared" si="1835"/>
        <v>0</v>
      </c>
      <c r="W392" s="6"/>
      <c r="X392" s="67">
        <f t="shared" si="1836"/>
        <v>0</v>
      </c>
      <c r="Y392" s="6"/>
      <c r="Z392" s="67">
        <f t="shared" si="1837"/>
        <v>0</v>
      </c>
      <c r="AA392" s="6"/>
      <c r="AB392" s="67">
        <f t="shared" si="1838"/>
        <v>0</v>
      </c>
      <c r="AC392" s="62"/>
      <c r="AD392" s="67">
        <f t="shared" si="1839"/>
        <v>0</v>
      </c>
      <c r="AE392" s="62"/>
      <c r="AF392" s="67">
        <f t="shared" si="1840"/>
        <v>0</v>
      </c>
      <c r="AG392" s="62"/>
      <c r="AH392" s="67">
        <f t="shared" si="1841"/>
        <v>0</v>
      </c>
      <c r="AI392" s="62"/>
      <c r="AJ392" s="67">
        <f t="shared" si="1842"/>
        <v>0</v>
      </c>
      <c r="AK392" s="62"/>
      <c r="AL392" s="67">
        <f t="shared" si="1843"/>
        <v>0</v>
      </c>
      <c r="AM392" s="62"/>
      <c r="AN392" s="67">
        <f t="shared" si="1844"/>
        <v>0</v>
      </c>
      <c r="AO392" s="62"/>
      <c r="AP392" s="67">
        <f t="shared" si="1845"/>
        <v>0</v>
      </c>
      <c r="AQ392" s="62"/>
      <c r="AR392" s="67">
        <f t="shared" si="1846"/>
        <v>0</v>
      </c>
      <c r="AS392" s="62"/>
      <c r="AT392" s="67">
        <f t="shared" si="1847"/>
        <v>0</v>
      </c>
      <c r="AU392" s="62"/>
      <c r="AV392" s="67">
        <f t="shared" si="1848"/>
        <v>0</v>
      </c>
      <c r="AW392" s="62"/>
      <c r="AX392" s="67">
        <f t="shared" si="1849"/>
        <v>0</v>
      </c>
      <c r="AY392" s="62"/>
      <c r="AZ392" s="67">
        <f t="shared" si="1850"/>
        <v>0</v>
      </c>
      <c r="BA392" s="57"/>
      <c r="BB392" s="64">
        <f t="shared" si="1851"/>
        <v>0</v>
      </c>
      <c r="BC392" s="64">
        <f t="shared" si="1810"/>
        <v>0</v>
      </c>
      <c r="BD392" s="4"/>
      <c r="BE392" s="4"/>
      <c r="BF392" s="4"/>
      <c r="BG392" s="236">
        <f t="shared" si="1811"/>
        <v>0</v>
      </c>
      <c r="BH392" s="239">
        <f t="shared" si="1812"/>
        <v>0</v>
      </c>
      <c r="BI392" s="4"/>
      <c r="BJ392" s="4"/>
      <c r="BK392" s="236">
        <f t="shared" si="1813"/>
        <v>0</v>
      </c>
      <c r="BL392" s="239">
        <f t="shared" si="1814"/>
        <v>0</v>
      </c>
      <c r="BM392" s="4"/>
      <c r="BN392" s="4"/>
      <c r="BO392" s="236">
        <f t="shared" si="1852"/>
        <v>0</v>
      </c>
      <c r="BP392" s="239">
        <f t="shared" si="1815"/>
        <v>0</v>
      </c>
      <c r="BQ392" s="4"/>
      <c r="BR392" s="4"/>
      <c r="BS392" s="236">
        <f t="shared" si="1853"/>
        <v>0</v>
      </c>
      <c r="BT392" s="239">
        <f t="shared" si="1854"/>
        <v>0</v>
      </c>
      <c r="BU392" s="4"/>
      <c r="BV392" s="4"/>
      <c r="BW392" s="236">
        <f t="shared" si="1816"/>
        <v>0</v>
      </c>
      <c r="BX392" s="239">
        <f t="shared" si="1817"/>
        <v>0</v>
      </c>
      <c r="BY392" s="4"/>
      <c r="BZ392" s="4"/>
      <c r="CA392" s="236">
        <f t="shared" si="1818"/>
        <v>0</v>
      </c>
      <c r="CB392" s="239">
        <f t="shared" si="1819"/>
        <v>0</v>
      </c>
      <c r="CC392" s="4"/>
      <c r="CD392" s="4"/>
      <c r="CE392" s="236">
        <f t="shared" si="1820"/>
        <v>0</v>
      </c>
      <c r="CF392" s="239">
        <f t="shared" si="1855"/>
        <v>0</v>
      </c>
      <c r="CG392" s="4"/>
      <c r="CH392" s="4">
        <f t="shared" si="1856"/>
        <v>0</v>
      </c>
      <c r="CI392" s="236">
        <f t="shared" si="1821"/>
        <v>0</v>
      </c>
      <c r="CJ392" s="239">
        <f t="shared" si="1857"/>
        <v>0</v>
      </c>
      <c r="CK392" s="4"/>
      <c r="CL392" s="4"/>
      <c r="CM392" s="236">
        <f t="shared" si="1822"/>
        <v>0</v>
      </c>
      <c r="CN392" s="239">
        <f t="shared" si="1858"/>
        <v>0</v>
      </c>
      <c r="CO392" s="4"/>
      <c r="CP392" s="4"/>
      <c r="CQ392" s="236">
        <f t="shared" si="1823"/>
        <v>0</v>
      </c>
      <c r="CR392" s="239">
        <f t="shared" si="1859"/>
        <v>0</v>
      </c>
      <c r="CS392" s="4"/>
      <c r="CT392" s="4"/>
      <c r="CU392" s="236">
        <f t="shared" si="1824"/>
        <v>0</v>
      </c>
      <c r="CV392" s="239">
        <f t="shared" si="1860"/>
        <v>0</v>
      </c>
      <c r="CW392" s="4"/>
      <c r="CX392" s="4"/>
      <c r="CY392" s="4"/>
      <c r="CZ392" s="4"/>
      <c r="DA392" s="4">
        <f t="shared" si="1825"/>
        <v>0</v>
      </c>
      <c r="DB392" s="4">
        <f t="shared" si="1826"/>
        <v>0</v>
      </c>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row>
    <row r="393" spans="1:196" s="5" customFormat="1">
      <c r="A393" s="60"/>
      <c r="B393" s="60"/>
      <c r="C393" s="60" t="s">
        <v>3</v>
      </c>
      <c r="D393" s="60">
        <v>100</v>
      </c>
      <c r="E393" s="6"/>
      <c r="F393" s="67">
        <f t="shared" si="1827"/>
        <v>0</v>
      </c>
      <c r="G393" s="6"/>
      <c r="H393" s="67">
        <f t="shared" si="1828"/>
        <v>0</v>
      </c>
      <c r="I393" s="6"/>
      <c r="J393" s="67">
        <f t="shared" ref="J393" si="1872">SUM(I393*$D393)</f>
        <v>0</v>
      </c>
      <c r="K393" s="6"/>
      <c r="L393" s="67">
        <f t="shared" si="1830"/>
        <v>0</v>
      </c>
      <c r="M393" s="6"/>
      <c r="N393" s="67">
        <f t="shared" si="1831"/>
        <v>0</v>
      </c>
      <c r="O393" s="6"/>
      <c r="P393" s="67">
        <f t="shared" si="1832"/>
        <v>0</v>
      </c>
      <c r="Q393" s="6"/>
      <c r="R393" s="67">
        <f t="shared" si="1833"/>
        <v>0</v>
      </c>
      <c r="S393" s="6"/>
      <c r="T393" s="67">
        <f t="shared" si="1834"/>
        <v>0</v>
      </c>
      <c r="U393" s="6"/>
      <c r="V393" s="67">
        <f t="shared" si="1835"/>
        <v>0</v>
      </c>
      <c r="W393" s="6"/>
      <c r="X393" s="67">
        <f t="shared" si="1836"/>
        <v>0</v>
      </c>
      <c r="Y393" s="6"/>
      <c r="Z393" s="67">
        <f t="shared" si="1837"/>
        <v>0</v>
      </c>
      <c r="AA393" s="6"/>
      <c r="AB393" s="67">
        <f t="shared" si="1838"/>
        <v>0</v>
      </c>
      <c r="AC393" s="62"/>
      <c r="AD393" s="67">
        <f t="shared" si="1839"/>
        <v>0</v>
      </c>
      <c r="AE393" s="62"/>
      <c r="AF393" s="67">
        <f t="shared" si="1840"/>
        <v>0</v>
      </c>
      <c r="AG393" s="62"/>
      <c r="AH393" s="67">
        <f t="shared" si="1841"/>
        <v>0</v>
      </c>
      <c r="AI393" s="62"/>
      <c r="AJ393" s="67">
        <f t="shared" si="1842"/>
        <v>0</v>
      </c>
      <c r="AK393" s="62"/>
      <c r="AL393" s="67">
        <f t="shared" si="1843"/>
        <v>0</v>
      </c>
      <c r="AM393" s="62"/>
      <c r="AN393" s="67">
        <f t="shared" si="1844"/>
        <v>0</v>
      </c>
      <c r="AO393" s="62"/>
      <c r="AP393" s="67">
        <f t="shared" si="1845"/>
        <v>0</v>
      </c>
      <c r="AQ393" s="62"/>
      <c r="AR393" s="67">
        <f t="shared" si="1846"/>
        <v>0</v>
      </c>
      <c r="AS393" s="62"/>
      <c r="AT393" s="67">
        <f t="shared" si="1847"/>
        <v>0</v>
      </c>
      <c r="AU393" s="62"/>
      <c r="AV393" s="67">
        <f t="shared" si="1848"/>
        <v>0</v>
      </c>
      <c r="AW393" s="62"/>
      <c r="AX393" s="67">
        <f t="shared" si="1849"/>
        <v>0</v>
      </c>
      <c r="AY393" s="62"/>
      <c r="AZ393" s="67">
        <f t="shared" si="1850"/>
        <v>0</v>
      </c>
      <c r="BA393" s="57"/>
      <c r="BB393" s="64">
        <f t="shared" si="1851"/>
        <v>0</v>
      </c>
      <c r="BC393" s="64">
        <f t="shared" si="1810"/>
        <v>0</v>
      </c>
      <c r="BD393" s="4"/>
      <c r="BE393" s="4"/>
      <c r="BF393" s="4"/>
      <c r="BG393" s="236">
        <f t="shared" si="1811"/>
        <v>0</v>
      </c>
      <c r="BH393" s="239">
        <f t="shared" si="1812"/>
        <v>0</v>
      </c>
      <c r="BI393" s="4"/>
      <c r="BJ393" s="4"/>
      <c r="BK393" s="236">
        <f t="shared" si="1813"/>
        <v>0</v>
      </c>
      <c r="BL393" s="239">
        <f t="shared" si="1814"/>
        <v>0</v>
      </c>
      <c r="BM393" s="4"/>
      <c r="BN393" s="4"/>
      <c r="BO393" s="236">
        <f t="shared" si="1852"/>
        <v>0</v>
      </c>
      <c r="BP393" s="239">
        <f t="shared" si="1815"/>
        <v>0</v>
      </c>
      <c r="BQ393" s="4"/>
      <c r="BR393" s="4"/>
      <c r="BS393" s="236">
        <f t="shared" si="1853"/>
        <v>0</v>
      </c>
      <c r="BT393" s="239">
        <f t="shared" si="1854"/>
        <v>0</v>
      </c>
      <c r="BU393" s="4"/>
      <c r="BV393" s="4"/>
      <c r="BW393" s="236">
        <f t="shared" si="1816"/>
        <v>0</v>
      </c>
      <c r="BX393" s="239">
        <f t="shared" si="1817"/>
        <v>0</v>
      </c>
      <c r="BY393" s="4"/>
      <c r="BZ393" s="4"/>
      <c r="CA393" s="236">
        <f t="shared" si="1818"/>
        <v>0</v>
      </c>
      <c r="CB393" s="239">
        <f t="shared" si="1819"/>
        <v>0</v>
      </c>
      <c r="CC393" s="4"/>
      <c r="CD393" s="4"/>
      <c r="CE393" s="236">
        <f t="shared" si="1820"/>
        <v>0</v>
      </c>
      <c r="CF393" s="239">
        <f t="shared" si="1855"/>
        <v>0</v>
      </c>
      <c r="CG393" s="4"/>
      <c r="CH393" s="4">
        <f t="shared" si="1856"/>
        <v>0</v>
      </c>
      <c r="CI393" s="236">
        <f t="shared" si="1821"/>
        <v>0</v>
      </c>
      <c r="CJ393" s="239">
        <f t="shared" si="1857"/>
        <v>0</v>
      </c>
      <c r="CK393" s="4"/>
      <c r="CL393" s="4"/>
      <c r="CM393" s="236">
        <f t="shared" si="1822"/>
        <v>0</v>
      </c>
      <c r="CN393" s="239">
        <f t="shared" si="1858"/>
        <v>0</v>
      </c>
      <c r="CO393" s="4"/>
      <c r="CP393" s="4"/>
      <c r="CQ393" s="236">
        <f t="shared" si="1823"/>
        <v>0</v>
      </c>
      <c r="CR393" s="239">
        <f t="shared" si="1859"/>
        <v>0</v>
      </c>
      <c r="CS393" s="4"/>
      <c r="CT393" s="4"/>
      <c r="CU393" s="236">
        <f t="shared" si="1824"/>
        <v>0</v>
      </c>
      <c r="CV393" s="239">
        <f t="shared" si="1860"/>
        <v>0</v>
      </c>
      <c r="CW393" s="4"/>
      <c r="CX393" s="4"/>
      <c r="CY393" s="4"/>
      <c r="CZ393" s="4"/>
      <c r="DA393" s="4">
        <f t="shared" si="1825"/>
        <v>0</v>
      </c>
      <c r="DB393" s="4">
        <f t="shared" si="1826"/>
        <v>0</v>
      </c>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row>
    <row r="394" spans="1:196" s="5" customFormat="1">
      <c r="A394" s="60"/>
      <c r="B394" s="60"/>
      <c r="C394" s="60" t="s">
        <v>3</v>
      </c>
      <c r="D394" s="60">
        <v>100</v>
      </c>
      <c r="E394" s="6"/>
      <c r="F394" s="67">
        <f>SUM(E394*$D394)</f>
        <v>0</v>
      </c>
      <c r="G394" s="6"/>
      <c r="H394" s="67">
        <f>SUM(G394*$D394)</f>
        <v>0</v>
      </c>
      <c r="I394" s="6"/>
      <c r="J394" s="67">
        <f>SUM(I394*$D394)</f>
        <v>0</v>
      </c>
      <c r="K394" s="6"/>
      <c r="L394" s="67">
        <f>SUM(K394*$D394)</f>
        <v>0</v>
      </c>
      <c r="M394" s="6"/>
      <c r="N394" s="67">
        <f>SUM(M394*$D394)</f>
        <v>0</v>
      </c>
      <c r="O394" s="6"/>
      <c r="P394" s="67">
        <f>SUM(O394*$D394)</f>
        <v>0</v>
      </c>
      <c r="Q394" s="6"/>
      <c r="R394" s="67">
        <f>SUM(Q394*$D394)</f>
        <v>0</v>
      </c>
      <c r="S394" s="6"/>
      <c r="T394" s="67">
        <f>SUM(S394*$D394)</f>
        <v>0</v>
      </c>
      <c r="U394" s="6"/>
      <c r="V394" s="67">
        <f>SUM(U394*$D394)</f>
        <v>0</v>
      </c>
      <c r="W394" s="6"/>
      <c r="X394" s="67">
        <f>SUM(W394*$D394)</f>
        <v>0</v>
      </c>
      <c r="Y394" s="6"/>
      <c r="Z394" s="67">
        <f>SUM(Y394*$D394)</f>
        <v>0</v>
      </c>
      <c r="AA394" s="6"/>
      <c r="AB394" s="67">
        <f>SUM(AA394*$D394)</f>
        <v>0</v>
      </c>
      <c r="AC394" s="62"/>
      <c r="AD394" s="67">
        <f>SUM(AC394*$D394)</f>
        <v>0</v>
      </c>
      <c r="AE394" s="62"/>
      <c r="AF394" s="67">
        <f>SUM(AE394*$D394)</f>
        <v>0</v>
      </c>
      <c r="AG394" s="62"/>
      <c r="AH394" s="67">
        <f>SUM(AG394*$D394)</f>
        <v>0</v>
      </c>
      <c r="AI394" s="62"/>
      <c r="AJ394" s="67">
        <f>SUM(AI394*$D394)</f>
        <v>0</v>
      </c>
      <c r="AK394" s="62"/>
      <c r="AL394" s="67">
        <f>SUM(AK394*$D394)</f>
        <v>0</v>
      </c>
      <c r="AM394" s="62"/>
      <c r="AN394" s="67">
        <f>SUM(AM394*$D394)</f>
        <v>0</v>
      </c>
      <c r="AO394" s="62"/>
      <c r="AP394" s="67">
        <f>SUM(AO394*$D394)</f>
        <v>0</v>
      </c>
      <c r="AQ394" s="62"/>
      <c r="AR394" s="67">
        <f>SUM(AQ394*$D394)</f>
        <v>0</v>
      </c>
      <c r="AS394" s="62"/>
      <c r="AT394" s="67">
        <f>SUM(AS394*$D394)</f>
        <v>0</v>
      </c>
      <c r="AU394" s="62"/>
      <c r="AV394" s="67">
        <f>SUM(AU394*$D394)</f>
        <v>0</v>
      </c>
      <c r="AW394" s="62"/>
      <c r="AX394" s="67">
        <f>SUM(AW394*$D394)</f>
        <v>0</v>
      </c>
      <c r="AY394" s="62"/>
      <c r="AZ394" s="67">
        <f>SUM(AY394*$D394)</f>
        <v>0</v>
      </c>
      <c r="BA394" s="57"/>
      <c r="BB394" s="64">
        <f t="shared" si="1851"/>
        <v>0</v>
      </c>
      <c r="BC394" s="64">
        <f t="shared" si="1810"/>
        <v>0</v>
      </c>
      <c r="BD394" s="4"/>
      <c r="BE394" s="4"/>
      <c r="BF394" s="4"/>
      <c r="BG394" s="236">
        <f t="shared" si="1811"/>
        <v>0</v>
      </c>
      <c r="BH394" s="239">
        <f t="shared" si="1812"/>
        <v>0</v>
      </c>
      <c r="BI394" s="4"/>
      <c r="BJ394" s="4"/>
      <c r="BK394" s="236">
        <f t="shared" si="1813"/>
        <v>0</v>
      </c>
      <c r="BL394" s="239">
        <f t="shared" si="1814"/>
        <v>0</v>
      </c>
      <c r="BM394" s="4"/>
      <c r="BN394" s="4"/>
      <c r="BO394" s="236">
        <f t="shared" si="1852"/>
        <v>0</v>
      </c>
      <c r="BP394" s="239">
        <f t="shared" si="1815"/>
        <v>0</v>
      </c>
      <c r="BQ394" s="4"/>
      <c r="BR394" s="4"/>
      <c r="BS394" s="236">
        <f t="shared" si="1853"/>
        <v>0</v>
      </c>
      <c r="BT394" s="239">
        <f t="shared" si="1854"/>
        <v>0</v>
      </c>
      <c r="BU394" s="4"/>
      <c r="BV394" s="4"/>
      <c r="BW394" s="236">
        <f t="shared" si="1816"/>
        <v>0</v>
      </c>
      <c r="BX394" s="239">
        <f t="shared" si="1817"/>
        <v>0</v>
      </c>
      <c r="BY394" s="4"/>
      <c r="BZ394" s="4"/>
      <c r="CA394" s="236">
        <f t="shared" si="1818"/>
        <v>0</v>
      </c>
      <c r="CB394" s="239">
        <f t="shared" si="1819"/>
        <v>0</v>
      </c>
      <c r="CC394" s="4"/>
      <c r="CD394" s="4"/>
      <c r="CE394" s="236">
        <f t="shared" si="1820"/>
        <v>0</v>
      </c>
      <c r="CF394" s="239">
        <f t="shared" si="1855"/>
        <v>0</v>
      </c>
      <c r="CG394" s="4"/>
      <c r="CH394" s="4">
        <f t="shared" si="1856"/>
        <v>0</v>
      </c>
      <c r="CI394" s="236">
        <f t="shared" si="1821"/>
        <v>0</v>
      </c>
      <c r="CJ394" s="239">
        <f t="shared" si="1857"/>
        <v>0</v>
      </c>
      <c r="CK394" s="4"/>
      <c r="CL394" s="4"/>
      <c r="CM394" s="236">
        <f t="shared" si="1822"/>
        <v>0</v>
      </c>
      <c r="CN394" s="239">
        <f t="shared" si="1858"/>
        <v>0</v>
      </c>
      <c r="CO394" s="4"/>
      <c r="CP394" s="4"/>
      <c r="CQ394" s="236">
        <f t="shared" si="1823"/>
        <v>0</v>
      </c>
      <c r="CR394" s="239">
        <f t="shared" si="1859"/>
        <v>0</v>
      </c>
      <c r="CS394" s="4"/>
      <c r="CT394" s="4"/>
      <c r="CU394" s="236">
        <f t="shared" si="1824"/>
        <v>0</v>
      </c>
      <c r="CV394" s="239">
        <f t="shared" si="1860"/>
        <v>0</v>
      </c>
      <c r="CW394" s="4"/>
      <c r="CX394" s="4"/>
      <c r="CY394" s="4"/>
      <c r="CZ394" s="4"/>
      <c r="DA394" s="4">
        <f t="shared" si="1825"/>
        <v>0</v>
      </c>
      <c r="DB394" s="4">
        <f t="shared" si="1826"/>
        <v>0</v>
      </c>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row>
    <row r="395" spans="1:196" s="5" customFormat="1">
      <c r="A395" s="60"/>
      <c r="B395" s="60"/>
      <c r="C395" s="60" t="s">
        <v>3</v>
      </c>
      <c r="D395" s="60">
        <v>100</v>
      </c>
      <c r="E395" s="6"/>
      <c r="F395" s="67">
        <f t="shared" si="1827"/>
        <v>0</v>
      </c>
      <c r="G395" s="6"/>
      <c r="H395" s="67">
        <f t="shared" ref="H395:H410" si="1873">SUM(G395*$D395)</f>
        <v>0</v>
      </c>
      <c r="I395" s="6"/>
      <c r="J395" s="67">
        <f t="shared" ref="J395" si="1874">SUM(I395*$D395)</f>
        <v>0</v>
      </c>
      <c r="K395" s="6"/>
      <c r="L395" s="67">
        <f t="shared" ref="L395:L410" si="1875">SUM(K395*$D395)</f>
        <v>0</v>
      </c>
      <c r="M395" s="6"/>
      <c r="N395" s="67">
        <f t="shared" ref="N395:N410" si="1876">SUM(M395*$D395)</f>
        <v>0</v>
      </c>
      <c r="O395" s="6"/>
      <c r="P395" s="67">
        <f t="shared" ref="P395:P410" si="1877">SUM(O395*$D395)</f>
        <v>0</v>
      </c>
      <c r="Q395" s="6"/>
      <c r="R395" s="67">
        <f t="shared" ref="R395:R410" si="1878">SUM(Q395*$D395)</f>
        <v>0</v>
      </c>
      <c r="S395" s="6"/>
      <c r="T395" s="67">
        <f t="shared" ref="T395:T410" si="1879">SUM(S395*$D395)</f>
        <v>0</v>
      </c>
      <c r="U395" s="6"/>
      <c r="V395" s="67">
        <f t="shared" ref="V395:V410" si="1880">SUM(U395*$D395)</f>
        <v>0</v>
      </c>
      <c r="W395" s="6"/>
      <c r="X395" s="67">
        <f t="shared" ref="X395:X410" si="1881">SUM(W395*$D395)</f>
        <v>0</v>
      </c>
      <c r="Y395" s="6"/>
      <c r="Z395" s="67">
        <f t="shared" ref="Z395:Z410" si="1882">SUM(Y395*$D395)</f>
        <v>0</v>
      </c>
      <c r="AA395" s="6"/>
      <c r="AB395" s="67">
        <f t="shared" ref="AB395:AB410" si="1883">SUM(AA395*$D395)</f>
        <v>0</v>
      </c>
      <c r="AC395" s="62"/>
      <c r="AD395" s="67">
        <f t="shared" ref="AD395:AD410" si="1884">SUM(AC395*$D395)</f>
        <v>0</v>
      </c>
      <c r="AE395" s="62"/>
      <c r="AF395" s="67">
        <f t="shared" ref="AF395:AF410" si="1885">SUM(AE395*$D395)</f>
        <v>0</v>
      </c>
      <c r="AG395" s="62"/>
      <c r="AH395" s="67">
        <f t="shared" ref="AH395:AH410" si="1886">SUM(AG395*$D395)</f>
        <v>0</v>
      </c>
      <c r="AI395" s="62"/>
      <c r="AJ395" s="67">
        <f t="shared" ref="AJ395:AJ410" si="1887">SUM(AI395*$D395)</f>
        <v>0</v>
      </c>
      <c r="AK395" s="62"/>
      <c r="AL395" s="67">
        <f t="shared" ref="AL395:AL410" si="1888">SUM(AK395*$D395)</f>
        <v>0</v>
      </c>
      <c r="AM395" s="62"/>
      <c r="AN395" s="67">
        <f t="shared" ref="AN395:AN410" si="1889">SUM(AM395*$D395)</f>
        <v>0</v>
      </c>
      <c r="AO395" s="62"/>
      <c r="AP395" s="67">
        <f t="shared" ref="AP395:AP410" si="1890">SUM(AO395*$D395)</f>
        <v>0</v>
      </c>
      <c r="AQ395" s="62"/>
      <c r="AR395" s="67">
        <f t="shared" ref="AR395:AR410" si="1891">SUM(AQ395*$D395)</f>
        <v>0</v>
      </c>
      <c r="AS395" s="62"/>
      <c r="AT395" s="67">
        <f t="shared" ref="AT395:AT410" si="1892">SUM(AS395*$D395)</f>
        <v>0</v>
      </c>
      <c r="AU395" s="62"/>
      <c r="AV395" s="67">
        <f t="shared" ref="AV395:AV410" si="1893">SUM(AU395*$D395)</f>
        <v>0</v>
      </c>
      <c r="AW395" s="62"/>
      <c r="AX395" s="67">
        <f t="shared" ref="AX395:AX410" si="1894">SUM(AW395*$D395)</f>
        <v>0</v>
      </c>
      <c r="AY395" s="62"/>
      <c r="AZ395" s="67">
        <f t="shared" ref="AZ395:AZ410" si="1895">SUM(AY395*$D395)</f>
        <v>0</v>
      </c>
      <c r="BA395" s="57"/>
      <c r="BB395" s="64">
        <f t="shared" si="1851"/>
        <v>0</v>
      </c>
      <c r="BC395" s="64">
        <f t="shared" si="1810"/>
        <v>0</v>
      </c>
      <c r="BD395" s="4"/>
      <c r="BE395" s="4"/>
      <c r="BF395" s="4"/>
      <c r="BG395" s="236">
        <f t="shared" si="1811"/>
        <v>0</v>
      </c>
      <c r="BH395" s="239">
        <f t="shared" si="1812"/>
        <v>0</v>
      </c>
      <c r="BI395" s="4"/>
      <c r="BJ395" s="4"/>
      <c r="BK395" s="236">
        <f t="shared" si="1813"/>
        <v>0</v>
      </c>
      <c r="BL395" s="239">
        <f t="shared" si="1814"/>
        <v>0</v>
      </c>
      <c r="BM395" s="4"/>
      <c r="BN395" s="4"/>
      <c r="BO395" s="236">
        <f t="shared" si="1852"/>
        <v>0</v>
      </c>
      <c r="BP395" s="239">
        <f t="shared" si="1815"/>
        <v>0</v>
      </c>
      <c r="BQ395" s="4"/>
      <c r="BR395" s="4"/>
      <c r="BS395" s="236">
        <f t="shared" si="1853"/>
        <v>0</v>
      </c>
      <c r="BT395" s="239">
        <f t="shared" si="1854"/>
        <v>0</v>
      </c>
      <c r="BU395" s="4"/>
      <c r="BV395" s="4"/>
      <c r="BW395" s="236">
        <f t="shared" si="1816"/>
        <v>0</v>
      </c>
      <c r="BX395" s="239">
        <f t="shared" si="1817"/>
        <v>0</v>
      </c>
      <c r="BY395" s="4"/>
      <c r="BZ395" s="4"/>
      <c r="CA395" s="236">
        <f t="shared" si="1818"/>
        <v>0</v>
      </c>
      <c r="CB395" s="239">
        <f t="shared" si="1819"/>
        <v>0</v>
      </c>
      <c r="CC395" s="4"/>
      <c r="CD395" s="4"/>
      <c r="CE395" s="236">
        <f t="shared" si="1820"/>
        <v>0</v>
      </c>
      <c r="CF395" s="239">
        <f t="shared" si="1855"/>
        <v>0</v>
      </c>
      <c r="CG395" s="4"/>
      <c r="CH395" s="4">
        <f t="shared" si="1856"/>
        <v>0</v>
      </c>
      <c r="CI395" s="236">
        <f t="shared" si="1821"/>
        <v>0</v>
      </c>
      <c r="CJ395" s="239">
        <f t="shared" si="1857"/>
        <v>0</v>
      </c>
      <c r="CK395" s="4"/>
      <c r="CL395" s="4"/>
      <c r="CM395" s="236">
        <f t="shared" si="1822"/>
        <v>0</v>
      </c>
      <c r="CN395" s="239">
        <f t="shared" si="1858"/>
        <v>0</v>
      </c>
      <c r="CO395" s="4"/>
      <c r="CP395" s="4"/>
      <c r="CQ395" s="236">
        <f t="shared" si="1823"/>
        <v>0</v>
      </c>
      <c r="CR395" s="239">
        <f t="shared" si="1859"/>
        <v>0</v>
      </c>
      <c r="CS395" s="4"/>
      <c r="CT395" s="4"/>
      <c r="CU395" s="236">
        <f t="shared" si="1824"/>
        <v>0</v>
      </c>
      <c r="CV395" s="239">
        <f t="shared" si="1860"/>
        <v>0</v>
      </c>
      <c r="CW395" s="4"/>
      <c r="CX395" s="4"/>
      <c r="CY395" s="4"/>
      <c r="CZ395" s="4"/>
      <c r="DA395" s="4">
        <f t="shared" si="1825"/>
        <v>0</v>
      </c>
      <c r="DB395" s="4">
        <f t="shared" si="1826"/>
        <v>0</v>
      </c>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row>
    <row r="396" spans="1:196" s="5" customFormat="1">
      <c r="A396" s="60"/>
      <c r="B396" s="60"/>
      <c r="C396" s="60" t="s">
        <v>3</v>
      </c>
      <c r="D396" s="60">
        <v>100</v>
      </c>
      <c r="E396" s="6"/>
      <c r="F396" s="67">
        <f t="shared" si="1827"/>
        <v>0</v>
      </c>
      <c r="G396" s="6"/>
      <c r="H396" s="67">
        <f t="shared" si="1873"/>
        <v>0</v>
      </c>
      <c r="I396" s="6"/>
      <c r="J396" s="67">
        <f t="shared" ref="J396" si="1896">SUM(I396*$D396)</f>
        <v>0</v>
      </c>
      <c r="K396" s="6"/>
      <c r="L396" s="67">
        <f t="shared" si="1875"/>
        <v>0</v>
      </c>
      <c r="M396" s="6"/>
      <c r="N396" s="67">
        <f t="shared" si="1876"/>
        <v>0</v>
      </c>
      <c r="O396" s="6"/>
      <c r="P396" s="67">
        <f t="shared" si="1877"/>
        <v>0</v>
      </c>
      <c r="Q396" s="6"/>
      <c r="R396" s="67">
        <f t="shared" si="1878"/>
        <v>0</v>
      </c>
      <c r="S396" s="6"/>
      <c r="T396" s="67">
        <f t="shared" si="1879"/>
        <v>0</v>
      </c>
      <c r="U396" s="6"/>
      <c r="V396" s="67">
        <f t="shared" si="1880"/>
        <v>0</v>
      </c>
      <c r="W396" s="6"/>
      <c r="X396" s="67">
        <f t="shared" si="1881"/>
        <v>0</v>
      </c>
      <c r="Y396" s="6"/>
      <c r="Z396" s="67">
        <f t="shared" si="1882"/>
        <v>0</v>
      </c>
      <c r="AA396" s="6"/>
      <c r="AB396" s="67">
        <f t="shared" si="1883"/>
        <v>0</v>
      </c>
      <c r="AC396" s="62"/>
      <c r="AD396" s="67">
        <f t="shared" si="1884"/>
        <v>0</v>
      </c>
      <c r="AE396" s="62"/>
      <c r="AF396" s="67">
        <f t="shared" si="1885"/>
        <v>0</v>
      </c>
      <c r="AG396" s="62"/>
      <c r="AH396" s="67">
        <f t="shared" si="1886"/>
        <v>0</v>
      </c>
      <c r="AI396" s="62"/>
      <c r="AJ396" s="67">
        <f t="shared" si="1887"/>
        <v>0</v>
      </c>
      <c r="AK396" s="62"/>
      <c r="AL396" s="67">
        <f t="shared" si="1888"/>
        <v>0</v>
      </c>
      <c r="AM396" s="62"/>
      <c r="AN396" s="67">
        <f t="shared" si="1889"/>
        <v>0</v>
      </c>
      <c r="AO396" s="62"/>
      <c r="AP396" s="67">
        <f t="shared" si="1890"/>
        <v>0</v>
      </c>
      <c r="AQ396" s="62"/>
      <c r="AR396" s="67">
        <f t="shared" si="1891"/>
        <v>0</v>
      </c>
      <c r="AS396" s="62"/>
      <c r="AT396" s="67">
        <f t="shared" si="1892"/>
        <v>0</v>
      </c>
      <c r="AU396" s="62"/>
      <c r="AV396" s="67">
        <f t="shared" si="1893"/>
        <v>0</v>
      </c>
      <c r="AW396" s="62"/>
      <c r="AX396" s="67">
        <f t="shared" si="1894"/>
        <v>0</v>
      </c>
      <c r="AY396" s="62"/>
      <c r="AZ396" s="67">
        <f t="shared" si="1895"/>
        <v>0</v>
      </c>
      <c r="BA396" s="57"/>
      <c r="BB396" s="64">
        <f t="shared" si="1851"/>
        <v>0</v>
      </c>
      <c r="BC396" s="64">
        <f t="shared" si="1810"/>
        <v>0</v>
      </c>
      <c r="BD396" s="4"/>
      <c r="BE396" s="4"/>
      <c r="BF396" s="4"/>
      <c r="BG396" s="236">
        <f t="shared" si="1811"/>
        <v>0</v>
      </c>
      <c r="BH396" s="239">
        <f t="shared" si="1812"/>
        <v>0</v>
      </c>
      <c r="BI396" s="4"/>
      <c r="BJ396" s="4"/>
      <c r="BK396" s="236">
        <f t="shared" si="1813"/>
        <v>0</v>
      </c>
      <c r="BL396" s="239">
        <f t="shared" si="1814"/>
        <v>0</v>
      </c>
      <c r="BM396" s="4"/>
      <c r="BN396" s="4"/>
      <c r="BO396" s="236">
        <f t="shared" si="1852"/>
        <v>0</v>
      </c>
      <c r="BP396" s="239">
        <f t="shared" si="1852"/>
        <v>0</v>
      </c>
      <c r="BQ396" s="4"/>
      <c r="BR396" s="4"/>
      <c r="BS396" s="236">
        <f t="shared" si="1853"/>
        <v>0</v>
      </c>
      <c r="BT396" s="239">
        <f t="shared" si="1854"/>
        <v>0</v>
      </c>
      <c r="BU396" s="4"/>
      <c r="BV396" s="4"/>
      <c r="BW396" s="236">
        <f t="shared" si="1816"/>
        <v>0</v>
      </c>
      <c r="BX396" s="239">
        <f t="shared" si="1817"/>
        <v>0</v>
      </c>
      <c r="BY396" s="4"/>
      <c r="BZ396" s="4"/>
      <c r="CA396" s="236">
        <f t="shared" si="1818"/>
        <v>0</v>
      </c>
      <c r="CB396" s="239">
        <f t="shared" si="1819"/>
        <v>0</v>
      </c>
      <c r="CC396" s="4"/>
      <c r="CD396" s="4"/>
      <c r="CE396" s="236">
        <f t="shared" si="1820"/>
        <v>0</v>
      </c>
      <c r="CF396" s="239">
        <f t="shared" si="1855"/>
        <v>0</v>
      </c>
      <c r="CG396" s="4"/>
      <c r="CH396" s="4">
        <f t="shared" si="1856"/>
        <v>0</v>
      </c>
      <c r="CI396" s="236">
        <f t="shared" si="1821"/>
        <v>0</v>
      </c>
      <c r="CJ396" s="239">
        <f t="shared" si="1857"/>
        <v>0</v>
      </c>
      <c r="CK396" s="4"/>
      <c r="CL396" s="4"/>
      <c r="CM396" s="236">
        <f t="shared" si="1822"/>
        <v>0</v>
      </c>
      <c r="CN396" s="239">
        <f t="shared" si="1858"/>
        <v>0</v>
      </c>
      <c r="CO396" s="4"/>
      <c r="CP396" s="4"/>
      <c r="CQ396" s="236">
        <f t="shared" si="1823"/>
        <v>0</v>
      </c>
      <c r="CR396" s="239">
        <f t="shared" si="1859"/>
        <v>0</v>
      </c>
      <c r="CS396" s="4"/>
      <c r="CT396" s="4"/>
      <c r="CU396" s="236">
        <f t="shared" si="1824"/>
        <v>0</v>
      </c>
      <c r="CV396" s="239">
        <f t="shared" si="1860"/>
        <v>0</v>
      </c>
      <c r="CW396" s="4"/>
      <c r="CX396" s="4"/>
      <c r="CY396" s="4"/>
      <c r="CZ396" s="4"/>
      <c r="DA396" s="4">
        <f t="shared" si="1825"/>
        <v>0</v>
      </c>
      <c r="DB396" s="4">
        <f t="shared" si="1826"/>
        <v>0</v>
      </c>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row>
    <row r="397" spans="1:196" s="5" customFormat="1">
      <c r="A397" s="60"/>
      <c r="B397" s="60"/>
      <c r="C397" s="60" t="s">
        <v>3</v>
      </c>
      <c r="D397" s="60">
        <v>100</v>
      </c>
      <c r="E397" s="6"/>
      <c r="F397" s="67">
        <f t="shared" si="1827"/>
        <v>0</v>
      </c>
      <c r="G397" s="6"/>
      <c r="H397" s="67">
        <f t="shared" si="1873"/>
        <v>0</v>
      </c>
      <c r="I397" s="6"/>
      <c r="J397" s="67">
        <f t="shared" ref="J397" si="1897">SUM(I397*$D397)</f>
        <v>0</v>
      </c>
      <c r="K397" s="6"/>
      <c r="L397" s="67">
        <f t="shared" si="1875"/>
        <v>0</v>
      </c>
      <c r="M397" s="6"/>
      <c r="N397" s="67">
        <f t="shared" si="1876"/>
        <v>0</v>
      </c>
      <c r="O397" s="6"/>
      <c r="P397" s="67">
        <f t="shared" si="1877"/>
        <v>0</v>
      </c>
      <c r="Q397" s="6"/>
      <c r="R397" s="67">
        <f t="shared" si="1878"/>
        <v>0</v>
      </c>
      <c r="S397" s="6"/>
      <c r="T397" s="67">
        <f t="shared" si="1879"/>
        <v>0</v>
      </c>
      <c r="U397" s="6"/>
      <c r="V397" s="67">
        <f t="shared" si="1880"/>
        <v>0</v>
      </c>
      <c r="W397" s="6"/>
      <c r="X397" s="67">
        <f t="shared" si="1881"/>
        <v>0</v>
      </c>
      <c r="Y397" s="6"/>
      <c r="Z397" s="67">
        <f t="shared" si="1882"/>
        <v>0</v>
      </c>
      <c r="AA397" s="6"/>
      <c r="AB397" s="67">
        <f t="shared" si="1883"/>
        <v>0</v>
      </c>
      <c r="AC397" s="62"/>
      <c r="AD397" s="67">
        <f t="shared" si="1884"/>
        <v>0</v>
      </c>
      <c r="AE397" s="62"/>
      <c r="AF397" s="67">
        <f t="shared" si="1885"/>
        <v>0</v>
      </c>
      <c r="AG397" s="62"/>
      <c r="AH397" s="67">
        <f t="shared" si="1886"/>
        <v>0</v>
      </c>
      <c r="AI397" s="62"/>
      <c r="AJ397" s="67">
        <f t="shared" si="1887"/>
        <v>0</v>
      </c>
      <c r="AK397" s="62"/>
      <c r="AL397" s="67">
        <f t="shared" si="1888"/>
        <v>0</v>
      </c>
      <c r="AM397" s="62"/>
      <c r="AN397" s="67">
        <f t="shared" si="1889"/>
        <v>0</v>
      </c>
      <c r="AO397" s="62"/>
      <c r="AP397" s="67">
        <f t="shared" si="1890"/>
        <v>0</v>
      </c>
      <c r="AQ397" s="62"/>
      <c r="AR397" s="67">
        <f t="shared" si="1891"/>
        <v>0</v>
      </c>
      <c r="AS397" s="62"/>
      <c r="AT397" s="67">
        <f t="shared" si="1892"/>
        <v>0</v>
      </c>
      <c r="AU397" s="62"/>
      <c r="AV397" s="67">
        <f t="shared" si="1893"/>
        <v>0</v>
      </c>
      <c r="AW397" s="62"/>
      <c r="AX397" s="67">
        <f t="shared" si="1894"/>
        <v>0</v>
      </c>
      <c r="AY397" s="62"/>
      <c r="AZ397" s="67">
        <f t="shared" si="1895"/>
        <v>0</v>
      </c>
      <c r="BA397" s="57"/>
      <c r="BB397" s="64">
        <f t="shared" si="1851"/>
        <v>0</v>
      </c>
      <c r="BC397" s="64">
        <f t="shared" si="1810"/>
        <v>0</v>
      </c>
      <c r="BD397" s="4"/>
      <c r="BE397" s="4"/>
      <c r="BF397" s="4"/>
      <c r="BG397" s="236">
        <f t="shared" si="1811"/>
        <v>0</v>
      </c>
      <c r="BH397" s="239">
        <f t="shared" si="1812"/>
        <v>0</v>
      </c>
      <c r="BI397" s="4"/>
      <c r="BJ397" s="4"/>
      <c r="BK397" s="236">
        <f t="shared" si="1813"/>
        <v>0</v>
      </c>
      <c r="BL397" s="239">
        <f t="shared" si="1814"/>
        <v>0</v>
      </c>
      <c r="BM397" s="4"/>
      <c r="BN397" s="4"/>
      <c r="BO397" s="236">
        <f t="shared" si="1852"/>
        <v>0</v>
      </c>
      <c r="BP397" s="239">
        <f t="shared" si="1852"/>
        <v>0</v>
      </c>
      <c r="BQ397" s="4"/>
      <c r="BR397" s="4"/>
      <c r="BS397" s="236">
        <f t="shared" si="1853"/>
        <v>0</v>
      </c>
      <c r="BT397" s="239">
        <f t="shared" si="1854"/>
        <v>0</v>
      </c>
      <c r="BU397" s="4"/>
      <c r="BV397" s="4"/>
      <c r="BW397" s="236">
        <f t="shared" si="1816"/>
        <v>0</v>
      </c>
      <c r="BX397" s="239">
        <f t="shared" si="1817"/>
        <v>0</v>
      </c>
      <c r="BY397" s="4"/>
      <c r="BZ397" s="4"/>
      <c r="CA397" s="236">
        <f t="shared" si="1818"/>
        <v>0</v>
      </c>
      <c r="CB397" s="239">
        <f t="shared" si="1819"/>
        <v>0</v>
      </c>
      <c r="CC397" s="4"/>
      <c r="CD397" s="4"/>
      <c r="CE397" s="236">
        <f t="shared" si="1820"/>
        <v>0</v>
      </c>
      <c r="CF397" s="239">
        <f t="shared" si="1855"/>
        <v>0</v>
      </c>
      <c r="CG397" s="4"/>
      <c r="CH397" s="4">
        <f t="shared" si="1856"/>
        <v>0</v>
      </c>
      <c r="CI397" s="236">
        <f t="shared" si="1821"/>
        <v>0</v>
      </c>
      <c r="CJ397" s="239">
        <f t="shared" si="1857"/>
        <v>0</v>
      </c>
      <c r="CK397" s="4"/>
      <c r="CL397" s="4"/>
      <c r="CM397" s="236">
        <f t="shared" si="1822"/>
        <v>0</v>
      </c>
      <c r="CN397" s="239">
        <f t="shared" si="1858"/>
        <v>0</v>
      </c>
      <c r="CO397" s="4"/>
      <c r="CP397" s="4"/>
      <c r="CQ397" s="236">
        <f t="shared" si="1823"/>
        <v>0</v>
      </c>
      <c r="CR397" s="239">
        <f t="shared" si="1859"/>
        <v>0</v>
      </c>
      <c r="CS397" s="4"/>
      <c r="CT397" s="4"/>
      <c r="CU397" s="236">
        <f t="shared" si="1824"/>
        <v>0</v>
      </c>
      <c r="CV397" s="239">
        <f t="shared" si="1860"/>
        <v>0</v>
      </c>
      <c r="CW397" s="4"/>
      <c r="CX397" s="4"/>
      <c r="CY397" s="4"/>
      <c r="CZ397" s="4"/>
      <c r="DA397" s="4">
        <f t="shared" si="1825"/>
        <v>0</v>
      </c>
      <c r="DB397" s="4">
        <f t="shared" si="1826"/>
        <v>0</v>
      </c>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row>
    <row r="398" spans="1:196" s="5" customFormat="1">
      <c r="A398" s="60"/>
      <c r="B398" s="60"/>
      <c r="C398" s="60" t="s">
        <v>3</v>
      </c>
      <c r="D398" s="60">
        <v>100</v>
      </c>
      <c r="E398" s="6"/>
      <c r="F398" s="67">
        <f t="shared" si="1827"/>
        <v>0</v>
      </c>
      <c r="G398" s="6"/>
      <c r="H398" s="67">
        <f t="shared" si="1873"/>
        <v>0</v>
      </c>
      <c r="I398" s="6"/>
      <c r="J398" s="67">
        <f t="shared" ref="J398" si="1898">SUM(I398*$D398)</f>
        <v>0</v>
      </c>
      <c r="K398" s="6"/>
      <c r="L398" s="67">
        <f t="shared" si="1875"/>
        <v>0</v>
      </c>
      <c r="M398" s="6"/>
      <c r="N398" s="67">
        <f t="shared" si="1876"/>
        <v>0</v>
      </c>
      <c r="O398" s="6"/>
      <c r="P398" s="67">
        <f t="shared" si="1877"/>
        <v>0</v>
      </c>
      <c r="Q398" s="6"/>
      <c r="R398" s="67">
        <f t="shared" si="1878"/>
        <v>0</v>
      </c>
      <c r="S398" s="6"/>
      <c r="T398" s="67">
        <f t="shared" si="1879"/>
        <v>0</v>
      </c>
      <c r="U398" s="6"/>
      <c r="V398" s="67">
        <f t="shared" si="1880"/>
        <v>0</v>
      </c>
      <c r="W398" s="6"/>
      <c r="X398" s="67">
        <f t="shared" si="1881"/>
        <v>0</v>
      </c>
      <c r="Y398" s="6"/>
      <c r="Z398" s="67">
        <f t="shared" si="1882"/>
        <v>0</v>
      </c>
      <c r="AA398" s="6"/>
      <c r="AB398" s="67">
        <f t="shared" si="1883"/>
        <v>0</v>
      </c>
      <c r="AC398" s="62"/>
      <c r="AD398" s="67">
        <f t="shared" si="1884"/>
        <v>0</v>
      </c>
      <c r="AE398" s="62"/>
      <c r="AF398" s="67">
        <f t="shared" si="1885"/>
        <v>0</v>
      </c>
      <c r="AG398" s="62"/>
      <c r="AH398" s="67">
        <f t="shared" si="1886"/>
        <v>0</v>
      </c>
      <c r="AI398" s="62"/>
      <c r="AJ398" s="67">
        <f t="shared" si="1887"/>
        <v>0</v>
      </c>
      <c r="AK398" s="62"/>
      <c r="AL398" s="67">
        <f t="shared" si="1888"/>
        <v>0</v>
      </c>
      <c r="AM398" s="62"/>
      <c r="AN398" s="67">
        <f t="shared" si="1889"/>
        <v>0</v>
      </c>
      <c r="AO398" s="62"/>
      <c r="AP398" s="67">
        <f t="shared" si="1890"/>
        <v>0</v>
      </c>
      <c r="AQ398" s="62"/>
      <c r="AR398" s="67">
        <f t="shared" si="1891"/>
        <v>0</v>
      </c>
      <c r="AS398" s="62"/>
      <c r="AT398" s="67">
        <f t="shared" si="1892"/>
        <v>0</v>
      </c>
      <c r="AU398" s="62"/>
      <c r="AV398" s="67">
        <f t="shared" si="1893"/>
        <v>0</v>
      </c>
      <c r="AW398" s="62"/>
      <c r="AX398" s="67">
        <f t="shared" si="1894"/>
        <v>0</v>
      </c>
      <c r="AY398" s="62"/>
      <c r="AZ398" s="67">
        <f t="shared" si="1895"/>
        <v>0</v>
      </c>
      <c r="BA398" s="57"/>
      <c r="BB398" s="64">
        <f t="shared" si="1851"/>
        <v>0</v>
      </c>
      <c r="BC398" s="64">
        <f t="shared" si="1810"/>
        <v>0</v>
      </c>
      <c r="BD398" s="4"/>
      <c r="BE398" s="4"/>
      <c r="BF398" s="4"/>
      <c r="BG398" s="236">
        <f t="shared" si="1811"/>
        <v>0</v>
      </c>
      <c r="BH398" s="239">
        <f t="shared" si="1812"/>
        <v>0</v>
      </c>
      <c r="BI398" s="4"/>
      <c r="BJ398" s="4"/>
      <c r="BK398" s="236">
        <f t="shared" si="1813"/>
        <v>0</v>
      </c>
      <c r="BL398" s="239">
        <f t="shared" si="1814"/>
        <v>0</v>
      </c>
      <c r="BM398" s="4"/>
      <c r="BN398" s="4"/>
      <c r="BO398" s="236">
        <f t="shared" si="1852"/>
        <v>0</v>
      </c>
      <c r="BP398" s="239">
        <f t="shared" si="1852"/>
        <v>0</v>
      </c>
      <c r="BQ398" s="4"/>
      <c r="BR398" s="4"/>
      <c r="BS398" s="236">
        <f t="shared" si="1853"/>
        <v>0</v>
      </c>
      <c r="BT398" s="239">
        <f t="shared" si="1854"/>
        <v>0</v>
      </c>
      <c r="BU398" s="4"/>
      <c r="BV398" s="4"/>
      <c r="BW398" s="236">
        <f t="shared" si="1816"/>
        <v>0</v>
      </c>
      <c r="BX398" s="239">
        <f t="shared" si="1817"/>
        <v>0</v>
      </c>
      <c r="BY398" s="4"/>
      <c r="BZ398" s="4"/>
      <c r="CA398" s="236">
        <f t="shared" si="1818"/>
        <v>0</v>
      </c>
      <c r="CB398" s="239">
        <f t="shared" si="1819"/>
        <v>0</v>
      </c>
      <c r="CC398" s="4"/>
      <c r="CD398" s="4"/>
      <c r="CE398" s="236">
        <f t="shared" si="1820"/>
        <v>0</v>
      </c>
      <c r="CF398" s="239">
        <f t="shared" si="1855"/>
        <v>0</v>
      </c>
      <c r="CG398" s="4"/>
      <c r="CH398" s="4">
        <f t="shared" si="1856"/>
        <v>0</v>
      </c>
      <c r="CI398" s="236">
        <f t="shared" si="1821"/>
        <v>0</v>
      </c>
      <c r="CJ398" s="239">
        <f t="shared" si="1857"/>
        <v>0</v>
      </c>
      <c r="CK398" s="4"/>
      <c r="CL398" s="4"/>
      <c r="CM398" s="236">
        <f t="shared" si="1822"/>
        <v>0</v>
      </c>
      <c r="CN398" s="239">
        <f t="shared" si="1858"/>
        <v>0</v>
      </c>
      <c r="CO398" s="4"/>
      <c r="CP398" s="4"/>
      <c r="CQ398" s="236">
        <f t="shared" si="1823"/>
        <v>0</v>
      </c>
      <c r="CR398" s="239">
        <f t="shared" si="1859"/>
        <v>0</v>
      </c>
      <c r="CS398" s="4"/>
      <c r="CT398" s="4"/>
      <c r="CU398" s="236">
        <f t="shared" si="1824"/>
        <v>0</v>
      </c>
      <c r="CV398" s="239">
        <f t="shared" si="1860"/>
        <v>0</v>
      </c>
      <c r="CW398" s="4"/>
      <c r="CX398" s="4"/>
      <c r="CY398" s="4"/>
      <c r="CZ398" s="4"/>
      <c r="DA398" s="4">
        <f t="shared" si="1825"/>
        <v>0</v>
      </c>
      <c r="DB398" s="4">
        <f t="shared" si="1826"/>
        <v>0</v>
      </c>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row>
    <row r="399" spans="1:196" s="5" customFormat="1">
      <c r="A399" s="60"/>
      <c r="B399" s="60"/>
      <c r="C399" s="60" t="s">
        <v>8</v>
      </c>
      <c r="D399" s="60">
        <v>75</v>
      </c>
      <c r="E399" s="6"/>
      <c r="F399" s="67">
        <f t="shared" si="1827"/>
        <v>0</v>
      </c>
      <c r="G399" s="6"/>
      <c r="H399" s="67">
        <f t="shared" si="1873"/>
        <v>0</v>
      </c>
      <c r="I399" s="6"/>
      <c r="J399" s="67">
        <f t="shared" ref="J399" si="1899">SUM(I399*$D399)</f>
        <v>0</v>
      </c>
      <c r="K399" s="6"/>
      <c r="L399" s="67">
        <f t="shared" si="1875"/>
        <v>0</v>
      </c>
      <c r="M399" s="6"/>
      <c r="N399" s="67">
        <f t="shared" si="1876"/>
        <v>0</v>
      </c>
      <c r="O399" s="6"/>
      <c r="P399" s="67">
        <f t="shared" si="1877"/>
        <v>0</v>
      </c>
      <c r="Q399" s="6"/>
      <c r="R399" s="67">
        <f t="shared" si="1878"/>
        <v>0</v>
      </c>
      <c r="S399" s="6"/>
      <c r="T399" s="67">
        <f t="shared" si="1879"/>
        <v>0</v>
      </c>
      <c r="U399" s="6"/>
      <c r="V399" s="67">
        <f t="shared" si="1880"/>
        <v>0</v>
      </c>
      <c r="W399" s="6"/>
      <c r="X399" s="67">
        <f t="shared" si="1881"/>
        <v>0</v>
      </c>
      <c r="Y399" s="6"/>
      <c r="Z399" s="67">
        <f t="shared" si="1882"/>
        <v>0</v>
      </c>
      <c r="AA399" s="6"/>
      <c r="AB399" s="67">
        <f t="shared" si="1883"/>
        <v>0</v>
      </c>
      <c r="AC399" s="62"/>
      <c r="AD399" s="67">
        <f t="shared" si="1884"/>
        <v>0</v>
      </c>
      <c r="AE399" s="62"/>
      <c r="AF399" s="67">
        <f t="shared" si="1885"/>
        <v>0</v>
      </c>
      <c r="AG399" s="62"/>
      <c r="AH399" s="67">
        <f t="shared" si="1886"/>
        <v>0</v>
      </c>
      <c r="AI399" s="62"/>
      <c r="AJ399" s="67">
        <f t="shared" si="1887"/>
        <v>0</v>
      </c>
      <c r="AK399" s="62"/>
      <c r="AL399" s="67">
        <f t="shared" si="1888"/>
        <v>0</v>
      </c>
      <c r="AM399" s="62"/>
      <c r="AN399" s="67">
        <f t="shared" si="1889"/>
        <v>0</v>
      </c>
      <c r="AO399" s="62"/>
      <c r="AP399" s="67">
        <f t="shared" si="1890"/>
        <v>0</v>
      </c>
      <c r="AQ399" s="62"/>
      <c r="AR399" s="67">
        <f t="shared" si="1891"/>
        <v>0</v>
      </c>
      <c r="AS399" s="62"/>
      <c r="AT399" s="67">
        <f t="shared" si="1892"/>
        <v>0</v>
      </c>
      <c r="AU399" s="62"/>
      <c r="AV399" s="67">
        <f t="shared" si="1893"/>
        <v>0</v>
      </c>
      <c r="AW399" s="62"/>
      <c r="AX399" s="67">
        <f t="shared" si="1894"/>
        <v>0</v>
      </c>
      <c r="AY399" s="62"/>
      <c r="AZ399" s="67">
        <f t="shared" si="1895"/>
        <v>0</v>
      </c>
      <c r="BA399" s="57"/>
      <c r="BB399" s="64">
        <f t="shared" si="1851"/>
        <v>0</v>
      </c>
      <c r="BC399" s="64">
        <f t="shared" si="1810"/>
        <v>0</v>
      </c>
      <c r="BD399" s="4"/>
      <c r="BE399" s="4"/>
      <c r="BF399" s="4"/>
      <c r="BG399" s="236">
        <f t="shared" si="1811"/>
        <v>0</v>
      </c>
      <c r="BH399" s="239">
        <f t="shared" si="1812"/>
        <v>0</v>
      </c>
      <c r="BI399" s="4"/>
      <c r="BJ399" s="4"/>
      <c r="BK399" s="236">
        <f t="shared" si="1813"/>
        <v>0</v>
      </c>
      <c r="BL399" s="239">
        <f t="shared" si="1814"/>
        <v>0</v>
      </c>
      <c r="BM399" s="4"/>
      <c r="BN399" s="4"/>
      <c r="BO399" s="236">
        <f t="shared" si="1852"/>
        <v>0</v>
      </c>
      <c r="BP399" s="239">
        <f t="shared" si="1852"/>
        <v>0</v>
      </c>
      <c r="BQ399" s="4"/>
      <c r="BR399" s="4"/>
      <c r="BS399" s="236">
        <f t="shared" si="1853"/>
        <v>0</v>
      </c>
      <c r="BT399" s="239">
        <f t="shared" si="1854"/>
        <v>0</v>
      </c>
      <c r="BU399" s="4"/>
      <c r="BV399" s="4"/>
      <c r="BW399" s="236">
        <f t="shared" si="1816"/>
        <v>0</v>
      </c>
      <c r="BX399" s="239">
        <f t="shared" si="1817"/>
        <v>0</v>
      </c>
      <c r="BY399" s="4"/>
      <c r="BZ399" s="4"/>
      <c r="CA399" s="236">
        <f t="shared" si="1818"/>
        <v>0</v>
      </c>
      <c r="CB399" s="239">
        <f t="shared" si="1819"/>
        <v>0</v>
      </c>
      <c r="CC399" s="4"/>
      <c r="CD399" s="4"/>
      <c r="CE399" s="236">
        <f t="shared" si="1820"/>
        <v>0</v>
      </c>
      <c r="CF399" s="239">
        <f t="shared" si="1855"/>
        <v>0</v>
      </c>
      <c r="CG399" s="4"/>
      <c r="CH399" s="4">
        <f t="shared" si="1856"/>
        <v>0</v>
      </c>
      <c r="CI399" s="236">
        <f t="shared" si="1821"/>
        <v>0</v>
      </c>
      <c r="CJ399" s="239">
        <f t="shared" si="1857"/>
        <v>0</v>
      </c>
      <c r="CK399" s="4"/>
      <c r="CL399" s="4"/>
      <c r="CM399" s="236">
        <f t="shared" si="1822"/>
        <v>0</v>
      </c>
      <c r="CN399" s="239">
        <f t="shared" si="1858"/>
        <v>0</v>
      </c>
      <c r="CO399" s="4"/>
      <c r="CP399" s="4"/>
      <c r="CQ399" s="236">
        <f t="shared" si="1823"/>
        <v>0</v>
      </c>
      <c r="CR399" s="239">
        <f t="shared" si="1859"/>
        <v>0</v>
      </c>
      <c r="CS399" s="4"/>
      <c r="CT399" s="4"/>
      <c r="CU399" s="236">
        <f t="shared" si="1824"/>
        <v>0</v>
      </c>
      <c r="CV399" s="239">
        <f t="shared" si="1860"/>
        <v>0</v>
      </c>
      <c r="CW399" s="4"/>
      <c r="CX399" s="4"/>
      <c r="CY399" s="4"/>
      <c r="CZ399" s="4"/>
      <c r="DA399" s="4">
        <f t="shared" si="1825"/>
        <v>0</v>
      </c>
      <c r="DB399" s="4">
        <f t="shared" si="1826"/>
        <v>0</v>
      </c>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row>
    <row r="400" spans="1:196" s="5" customFormat="1">
      <c r="A400" s="60"/>
      <c r="B400" s="60"/>
      <c r="C400" s="60" t="s">
        <v>8</v>
      </c>
      <c r="D400" s="60">
        <v>75</v>
      </c>
      <c r="E400" s="6"/>
      <c r="F400" s="67">
        <f t="shared" si="1827"/>
        <v>0</v>
      </c>
      <c r="G400" s="6"/>
      <c r="H400" s="67">
        <f t="shared" si="1873"/>
        <v>0</v>
      </c>
      <c r="I400" s="6"/>
      <c r="J400" s="67">
        <f t="shared" ref="J400" si="1900">SUM(I400*$D400)</f>
        <v>0</v>
      </c>
      <c r="K400" s="6"/>
      <c r="L400" s="67">
        <f t="shared" si="1875"/>
        <v>0</v>
      </c>
      <c r="M400" s="6"/>
      <c r="N400" s="67">
        <f t="shared" si="1876"/>
        <v>0</v>
      </c>
      <c r="O400" s="6"/>
      <c r="P400" s="67">
        <f t="shared" si="1877"/>
        <v>0</v>
      </c>
      <c r="Q400" s="6"/>
      <c r="R400" s="67">
        <f t="shared" si="1878"/>
        <v>0</v>
      </c>
      <c r="S400" s="6"/>
      <c r="T400" s="67">
        <f t="shared" si="1879"/>
        <v>0</v>
      </c>
      <c r="U400" s="6"/>
      <c r="V400" s="67">
        <f t="shared" si="1880"/>
        <v>0</v>
      </c>
      <c r="W400" s="6"/>
      <c r="X400" s="67">
        <f t="shared" si="1881"/>
        <v>0</v>
      </c>
      <c r="Y400" s="6"/>
      <c r="Z400" s="67">
        <f t="shared" si="1882"/>
        <v>0</v>
      </c>
      <c r="AA400" s="6"/>
      <c r="AB400" s="67">
        <f t="shared" si="1883"/>
        <v>0</v>
      </c>
      <c r="AC400" s="62"/>
      <c r="AD400" s="67">
        <f t="shared" si="1884"/>
        <v>0</v>
      </c>
      <c r="AE400" s="62"/>
      <c r="AF400" s="67">
        <f t="shared" si="1885"/>
        <v>0</v>
      </c>
      <c r="AG400" s="62"/>
      <c r="AH400" s="67">
        <f t="shared" si="1886"/>
        <v>0</v>
      </c>
      <c r="AI400" s="62"/>
      <c r="AJ400" s="67">
        <f t="shared" si="1887"/>
        <v>0</v>
      </c>
      <c r="AK400" s="62"/>
      <c r="AL400" s="67">
        <f t="shared" si="1888"/>
        <v>0</v>
      </c>
      <c r="AM400" s="62"/>
      <c r="AN400" s="67">
        <f t="shared" si="1889"/>
        <v>0</v>
      </c>
      <c r="AO400" s="62"/>
      <c r="AP400" s="67">
        <f t="shared" si="1890"/>
        <v>0</v>
      </c>
      <c r="AQ400" s="62"/>
      <c r="AR400" s="67">
        <f t="shared" si="1891"/>
        <v>0</v>
      </c>
      <c r="AS400" s="62"/>
      <c r="AT400" s="67">
        <f t="shared" si="1892"/>
        <v>0</v>
      </c>
      <c r="AU400" s="62"/>
      <c r="AV400" s="67">
        <f t="shared" si="1893"/>
        <v>0</v>
      </c>
      <c r="AW400" s="62"/>
      <c r="AX400" s="67">
        <f t="shared" si="1894"/>
        <v>0</v>
      </c>
      <c r="AY400" s="62"/>
      <c r="AZ400" s="67">
        <f t="shared" si="1895"/>
        <v>0</v>
      </c>
      <c r="BA400" s="57"/>
      <c r="BB400" s="64">
        <f t="shared" si="1851"/>
        <v>0</v>
      </c>
      <c r="BC400" s="64">
        <f t="shared" si="1810"/>
        <v>0</v>
      </c>
      <c r="BD400" s="4"/>
      <c r="BE400" s="4"/>
      <c r="BF400" s="4"/>
      <c r="BG400" s="236">
        <f t="shared" si="1811"/>
        <v>0</v>
      </c>
      <c r="BH400" s="239">
        <f t="shared" si="1812"/>
        <v>0</v>
      </c>
      <c r="BI400" s="4"/>
      <c r="BJ400" s="4"/>
      <c r="BK400" s="236">
        <f t="shared" si="1813"/>
        <v>0</v>
      </c>
      <c r="BL400" s="239">
        <f t="shared" si="1814"/>
        <v>0</v>
      </c>
      <c r="BM400" s="4"/>
      <c r="BN400" s="4"/>
      <c r="BO400" s="236">
        <f t="shared" si="1852"/>
        <v>0</v>
      </c>
      <c r="BP400" s="239">
        <f t="shared" si="1852"/>
        <v>0</v>
      </c>
      <c r="BQ400" s="4"/>
      <c r="BR400" s="4"/>
      <c r="BS400" s="236">
        <f t="shared" si="1853"/>
        <v>0</v>
      </c>
      <c r="BT400" s="239">
        <f t="shared" si="1854"/>
        <v>0</v>
      </c>
      <c r="BU400" s="4"/>
      <c r="BV400" s="4"/>
      <c r="BW400" s="236">
        <f t="shared" si="1816"/>
        <v>0</v>
      </c>
      <c r="BX400" s="239">
        <f t="shared" si="1817"/>
        <v>0</v>
      </c>
      <c r="BY400" s="4"/>
      <c r="BZ400" s="4"/>
      <c r="CA400" s="236">
        <f t="shared" si="1818"/>
        <v>0</v>
      </c>
      <c r="CB400" s="239">
        <f t="shared" si="1819"/>
        <v>0</v>
      </c>
      <c r="CC400" s="4"/>
      <c r="CD400" s="4"/>
      <c r="CE400" s="236">
        <f t="shared" si="1820"/>
        <v>0</v>
      </c>
      <c r="CF400" s="239">
        <f t="shared" si="1855"/>
        <v>0</v>
      </c>
      <c r="CG400" s="4"/>
      <c r="CH400" s="4">
        <f t="shared" si="1856"/>
        <v>0</v>
      </c>
      <c r="CI400" s="236">
        <f t="shared" si="1821"/>
        <v>0</v>
      </c>
      <c r="CJ400" s="239">
        <f t="shared" si="1857"/>
        <v>0</v>
      </c>
      <c r="CK400" s="4"/>
      <c r="CL400" s="4"/>
      <c r="CM400" s="236">
        <f t="shared" si="1822"/>
        <v>0</v>
      </c>
      <c r="CN400" s="239">
        <f t="shared" si="1858"/>
        <v>0</v>
      </c>
      <c r="CO400" s="4"/>
      <c r="CP400" s="4"/>
      <c r="CQ400" s="236">
        <f t="shared" si="1823"/>
        <v>0</v>
      </c>
      <c r="CR400" s="239">
        <f t="shared" si="1859"/>
        <v>0</v>
      </c>
      <c r="CS400" s="4"/>
      <c r="CT400" s="4"/>
      <c r="CU400" s="236">
        <f t="shared" si="1824"/>
        <v>0</v>
      </c>
      <c r="CV400" s="239">
        <f t="shared" si="1860"/>
        <v>0</v>
      </c>
      <c r="CW400" s="4"/>
      <c r="CX400" s="4"/>
      <c r="CY400" s="4"/>
      <c r="CZ400" s="4"/>
      <c r="DA400" s="4">
        <f t="shared" si="1825"/>
        <v>0</v>
      </c>
      <c r="DB400" s="4">
        <f t="shared" si="1826"/>
        <v>0</v>
      </c>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row>
    <row r="401" spans="1:196" s="5" customFormat="1">
      <c r="A401" s="60"/>
      <c r="B401" s="60"/>
      <c r="C401" s="60" t="s">
        <v>8</v>
      </c>
      <c r="D401" s="60">
        <v>75</v>
      </c>
      <c r="E401" s="6"/>
      <c r="F401" s="67">
        <f t="shared" si="1827"/>
        <v>0</v>
      </c>
      <c r="G401" s="6"/>
      <c r="H401" s="67">
        <f t="shared" si="1873"/>
        <v>0</v>
      </c>
      <c r="I401" s="6"/>
      <c r="J401" s="67">
        <f t="shared" ref="J401" si="1901">SUM(I401*$D401)</f>
        <v>0</v>
      </c>
      <c r="K401" s="6"/>
      <c r="L401" s="67">
        <f t="shared" si="1875"/>
        <v>0</v>
      </c>
      <c r="M401" s="6"/>
      <c r="N401" s="67">
        <f t="shared" si="1876"/>
        <v>0</v>
      </c>
      <c r="O401" s="6"/>
      <c r="P401" s="67">
        <f t="shared" si="1877"/>
        <v>0</v>
      </c>
      <c r="Q401" s="6"/>
      <c r="R401" s="67">
        <f t="shared" si="1878"/>
        <v>0</v>
      </c>
      <c r="S401" s="6"/>
      <c r="T401" s="67">
        <f t="shared" si="1879"/>
        <v>0</v>
      </c>
      <c r="U401" s="6"/>
      <c r="V401" s="67">
        <f t="shared" si="1880"/>
        <v>0</v>
      </c>
      <c r="W401" s="6"/>
      <c r="X401" s="67">
        <f t="shared" si="1881"/>
        <v>0</v>
      </c>
      <c r="Y401" s="6"/>
      <c r="Z401" s="67">
        <f t="shared" si="1882"/>
        <v>0</v>
      </c>
      <c r="AA401" s="6"/>
      <c r="AB401" s="67">
        <f t="shared" si="1883"/>
        <v>0</v>
      </c>
      <c r="AC401" s="62"/>
      <c r="AD401" s="67">
        <f t="shared" si="1884"/>
        <v>0</v>
      </c>
      <c r="AE401" s="62"/>
      <c r="AF401" s="67">
        <f t="shared" si="1885"/>
        <v>0</v>
      </c>
      <c r="AG401" s="62"/>
      <c r="AH401" s="67">
        <f t="shared" si="1886"/>
        <v>0</v>
      </c>
      <c r="AI401" s="62"/>
      <c r="AJ401" s="67">
        <f t="shared" si="1887"/>
        <v>0</v>
      </c>
      <c r="AK401" s="62"/>
      <c r="AL401" s="67">
        <f t="shared" si="1888"/>
        <v>0</v>
      </c>
      <c r="AM401" s="62"/>
      <c r="AN401" s="67">
        <f t="shared" si="1889"/>
        <v>0</v>
      </c>
      <c r="AO401" s="62"/>
      <c r="AP401" s="67">
        <f t="shared" si="1890"/>
        <v>0</v>
      </c>
      <c r="AQ401" s="62"/>
      <c r="AR401" s="67">
        <f t="shared" si="1891"/>
        <v>0</v>
      </c>
      <c r="AS401" s="62"/>
      <c r="AT401" s="67">
        <f t="shared" si="1892"/>
        <v>0</v>
      </c>
      <c r="AU401" s="62"/>
      <c r="AV401" s="67">
        <f t="shared" si="1893"/>
        <v>0</v>
      </c>
      <c r="AW401" s="62"/>
      <c r="AX401" s="67">
        <f t="shared" si="1894"/>
        <v>0</v>
      </c>
      <c r="AY401" s="62"/>
      <c r="AZ401" s="67">
        <f t="shared" si="1895"/>
        <v>0</v>
      </c>
      <c r="BA401" s="57"/>
      <c r="BB401" s="64">
        <f t="shared" si="1851"/>
        <v>0</v>
      </c>
      <c r="BC401" s="64">
        <f t="shared" si="1810"/>
        <v>0</v>
      </c>
      <c r="BD401" s="4"/>
      <c r="BE401" s="4"/>
      <c r="BF401" s="4"/>
      <c r="BG401" s="236">
        <f t="shared" si="1811"/>
        <v>0</v>
      </c>
      <c r="BH401" s="239">
        <f t="shared" si="1812"/>
        <v>0</v>
      </c>
      <c r="BI401" s="4"/>
      <c r="BJ401" s="4"/>
      <c r="BK401" s="236">
        <f t="shared" si="1813"/>
        <v>0</v>
      </c>
      <c r="BL401" s="239">
        <f t="shared" si="1814"/>
        <v>0</v>
      </c>
      <c r="BM401" s="4"/>
      <c r="BN401" s="4"/>
      <c r="BO401" s="236">
        <f t="shared" si="1852"/>
        <v>0</v>
      </c>
      <c r="BP401" s="239">
        <f t="shared" si="1852"/>
        <v>0</v>
      </c>
      <c r="BQ401" s="4"/>
      <c r="BR401" s="4"/>
      <c r="BS401" s="236">
        <f t="shared" si="1853"/>
        <v>0</v>
      </c>
      <c r="BT401" s="239">
        <f t="shared" si="1854"/>
        <v>0</v>
      </c>
      <c r="BU401" s="4"/>
      <c r="BV401" s="4"/>
      <c r="BW401" s="236">
        <f t="shared" si="1816"/>
        <v>0</v>
      </c>
      <c r="BX401" s="239">
        <f t="shared" si="1817"/>
        <v>0</v>
      </c>
      <c r="BY401" s="4"/>
      <c r="BZ401" s="4"/>
      <c r="CA401" s="236">
        <f t="shared" si="1818"/>
        <v>0</v>
      </c>
      <c r="CB401" s="239">
        <f t="shared" si="1819"/>
        <v>0</v>
      </c>
      <c r="CC401" s="4"/>
      <c r="CD401" s="4"/>
      <c r="CE401" s="236">
        <f t="shared" si="1820"/>
        <v>0</v>
      </c>
      <c r="CF401" s="239">
        <f t="shared" si="1855"/>
        <v>0</v>
      </c>
      <c r="CG401" s="4"/>
      <c r="CH401" s="4">
        <f t="shared" si="1856"/>
        <v>0</v>
      </c>
      <c r="CI401" s="236">
        <f t="shared" si="1821"/>
        <v>0</v>
      </c>
      <c r="CJ401" s="239">
        <f t="shared" si="1857"/>
        <v>0</v>
      </c>
      <c r="CK401" s="4"/>
      <c r="CL401" s="4"/>
      <c r="CM401" s="236">
        <f t="shared" si="1822"/>
        <v>0</v>
      </c>
      <c r="CN401" s="239">
        <f t="shared" si="1858"/>
        <v>0</v>
      </c>
      <c r="CO401" s="4"/>
      <c r="CP401" s="4"/>
      <c r="CQ401" s="236">
        <f t="shared" si="1823"/>
        <v>0</v>
      </c>
      <c r="CR401" s="239">
        <f t="shared" si="1859"/>
        <v>0</v>
      </c>
      <c r="CS401" s="4"/>
      <c r="CT401" s="4"/>
      <c r="CU401" s="236">
        <f t="shared" si="1824"/>
        <v>0</v>
      </c>
      <c r="CV401" s="239">
        <f t="shared" si="1860"/>
        <v>0</v>
      </c>
      <c r="CW401" s="4"/>
      <c r="CX401" s="4"/>
      <c r="CY401" s="4"/>
      <c r="CZ401" s="4"/>
      <c r="DA401" s="4">
        <f t="shared" si="1825"/>
        <v>0</v>
      </c>
      <c r="DB401" s="4">
        <f t="shared" si="1826"/>
        <v>0</v>
      </c>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row>
    <row r="402" spans="1:196" s="5" customFormat="1">
      <c r="A402" s="60"/>
      <c r="B402" s="60"/>
      <c r="C402" s="60" t="s">
        <v>8</v>
      </c>
      <c r="D402" s="60">
        <v>75</v>
      </c>
      <c r="E402" s="6"/>
      <c r="F402" s="67">
        <f t="shared" si="1827"/>
        <v>0</v>
      </c>
      <c r="G402" s="6"/>
      <c r="H402" s="67">
        <f t="shared" si="1873"/>
        <v>0</v>
      </c>
      <c r="I402" s="6"/>
      <c r="J402" s="67">
        <f t="shared" ref="J402" si="1902">SUM(I402*$D402)</f>
        <v>0</v>
      </c>
      <c r="K402" s="6"/>
      <c r="L402" s="67">
        <f t="shared" si="1875"/>
        <v>0</v>
      </c>
      <c r="M402" s="6"/>
      <c r="N402" s="67">
        <f t="shared" si="1876"/>
        <v>0</v>
      </c>
      <c r="O402" s="6"/>
      <c r="P402" s="67">
        <f t="shared" si="1877"/>
        <v>0</v>
      </c>
      <c r="Q402" s="6"/>
      <c r="R402" s="67">
        <f t="shared" si="1878"/>
        <v>0</v>
      </c>
      <c r="S402" s="6"/>
      <c r="T402" s="67">
        <f t="shared" si="1879"/>
        <v>0</v>
      </c>
      <c r="U402" s="6"/>
      <c r="V402" s="67">
        <f t="shared" si="1880"/>
        <v>0</v>
      </c>
      <c r="W402" s="6"/>
      <c r="X402" s="67">
        <f t="shared" si="1881"/>
        <v>0</v>
      </c>
      <c r="Y402" s="6"/>
      <c r="Z402" s="67">
        <f t="shared" si="1882"/>
        <v>0</v>
      </c>
      <c r="AA402" s="6"/>
      <c r="AB402" s="67">
        <f t="shared" si="1883"/>
        <v>0</v>
      </c>
      <c r="AC402" s="62"/>
      <c r="AD402" s="67">
        <f t="shared" si="1884"/>
        <v>0</v>
      </c>
      <c r="AE402" s="62"/>
      <c r="AF402" s="67">
        <f t="shared" si="1885"/>
        <v>0</v>
      </c>
      <c r="AG402" s="62"/>
      <c r="AH402" s="67">
        <f t="shared" si="1886"/>
        <v>0</v>
      </c>
      <c r="AI402" s="62"/>
      <c r="AJ402" s="67">
        <f t="shared" si="1887"/>
        <v>0</v>
      </c>
      <c r="AK402" s="62"/>
      <c r="AL402" s="67">
        <f t="shared" si="1888"/>
        <v>0</v>
      </c>
      <c r="AM402" s="62"/>
      <c r="AN402" s="67">
        <f t="shared" si="1889"/>
        <v>0</v>
      </c>
      <c r="AO402" s="62"/>
      <c r="AP402" s="67">
        <f t="shared" si="1890"/>
        <v>0</v>
      </c>
      <c r="AQ402" s="62"/>
      <c r="AR402" s="67">
        <f t="shared" si="1891"/>
        <v>0</v>
      </c>
      <c r="AS402" s="62"/>
      <c r="AT402" s="67">
        <f t="shared" si="1892"/>
        <v>0</v>
      </c>
      <c r="AU402" s="62"/>
      <c r="AV402" s="67">
        <f t="shared" si="1893"/>
        <v>0</v>
      </c>
      <c r="AW402" s="62"/>
      <c r="AX402" s="67">
        <f t="shared" si="1894"/>
        <v>0</v>
      </c>
      <c r="AY402" s="62"/>
      <c r="AZ402" s="67">
        <f t="shared" si="1895"/>
        <v>0</v>
      </c>
      <c r="BA402" s="57"/>
      <c r="BB402" s="64">
        <f t="shared" si="1851"/>
        <v>0</v>
      </c>
      <c r="BC402" s="64">
        <f t="shared" si="1810"/>
        <v>0</v>
      </c>
      <c r="BD402" s="4"/>
      <c r="BE402" s="4"/>
      <c r="BF402" s="4"/>
      <c r="BG402" s="236">
        <f t="shared" si="1811"/>
        <v>0</v>
      </c>
      <c r="BH402" s="239">
        <f t="shared" si="1812"/>
        <v>0</v>
      </c>
      <c r="BI402" s="4"/>
      <c r="BJ402" s="4"/>
      <c r="BK402" s="236">
        <f t="shared" si="1813"/>
        <v>0</v>
      </c>
      <c r="BL402" s="239">
        <f t="shared" si="1814"/>
        <v>0</v>
      </c>
      <c r="BM402" s="4"/>
      <c r="BN402" s="4"/>
      <c r="BO402" s="236">
        <f t="shared" si="1852"/>
        <v>0</v>
      </c>
      <c r="BP402" s="239">
        <f t="shared" si="1852"/>
        <v>0</v>
      </c>
      <c r="BQ402" s="4"/>
      <c r="BR402" s="4"/>
      <c r="BS402" s="236">
        <f t="shared" si="1853"/>
        <v>0</v>
      </c>
      <c r="BT402" s="239">
        <f t="shared" si="1854"/>
        <v>0</v>
      </c>
      <c r="BU402" s="4"/>
      <c r="BV402" s="4"/>
      <c r="BW402" s="236">
        <f t="shared" si="1816"/>
        <v>0</v>
      </c>
      <c r="BX402" s="239">
        <f t="shared" si="1817"/>
        <v>0</v>
      </c>
      <c r="BY402" s="4"/>
      <c r="BZ402" s="4"/>
      <c r="CA402" s="236">
        <f t="shared" si="1818"/>
        <v>0</v>
      </c>
      <c r="CB402" s="239">
        <f t="shared" si="1819"/>
        <v>0</v>
      </c>
      <c r="CC402" s="4"/>
      <c r="CD402" s="4"/>
      <c r="CE402" s="236">
        <f t="shared" si="1820"/>
        <v>0</v>
      </c>
      <c r="CF402" s="239">
        <f t="shared" si="1855"/>
        <v>0</v>
      </c>
      <c r="CG402" s="4"/>
      <c r="CH402" s="4">
        <f t="shared" si="1856"/>
        <v>0</v>
      </c>
      <c r="CI402" s="236">
        <f t="shared" si="1821"/>
        <v>0</v>
      </c>
      <c r="CJ402" s="239">
        <f t="shared" si="1857"/>
        <v>0</v>
      </c>
      <c r="CK402" s="4"/>
      <c r="CL402" s="4"/>
      <c r="CM402" s="236">
        <f t="shared" si="1822"/>
        <v>0</v>
      </c>
      <c r="CN402" s="239">
        <f t="shared" si="1858"/>
        <v>0</v>
      </c>
      <c r="CO402" s="4"/>
      <c r="CP402" s="4"/>
      <c r="CQ402" s="236">
        <f t="shared" si="1823"/>
        <v>0</v>
      </c>
      <c r="CR402" s="239">
        <f t="shared" si="1859"/>
        <v>0</v>
      </c>
      <c r="CS402" s="4"/>
      <c r="CT402" s="4"/>
      <c r="CU402" s="236">
        <f t="shared" si="1824"/>
        <v>0</v>
      </c>
      <c r="CV402" s="239">
        <f t="shared" si="1860"/>
        <v>0</v>
      </c>
      <c r="CW402" s="4"/>
      <c r="CX402" s="4"/>
      <c r="CY402" s="4"/>
      <c r="CZ402" s="4"/>
      <c r="DA402" s="4">
        <f t="shared" si="1825"/>
        <v>0</v>
      </c>
      <c r="DB402" s="4">
        <f t="shared" si="1826"/>
        <v>0</v>
      </c>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row>
    <row r="403" spans="1:196" s="5" customFormat="1">
      <c r="A403" s="60"/>
      <c r="B403" s="60"/>
      <c r="C403" s="60" t="s">
        <v>8</v>
      </c>
      <c r="D403" s="60">
        <v>75</v>
      </c>
      <c r="E403" s="6"/>
      <c r="F403" s="67">
        <f t="shared" si="1827"/>
        <v>0</v>
      </c>
      <c r="G403" s="6"/>
      <c r="H403" s="67">
        <f t="shared" si="1873"/>
        <v>0</v>
      </c>
      <c r="I403" s="6"/>
      <c r="J403" s="67">
        <f t="shared" ref="J403" si="1903">SUM(I403*$D403)</f>
        <v>0</v>
      </c>
      <c r="K403" s="6"/>
      <c r="L403" s="67">
        <f t="shared" si="1875"/>
        <v>0</v>
      </c>
      <c r="M403" s="6"/>
      <c r="N403" s="67">
        <f t="shared" si="1876"/>
        <v>0</v>
      </c>
      <c r="O403" s="6"/>
      <c r="P403" s="67">
        <f t="shared" si="1877"/>
        <v>0</v>
      </c>
      <c r="Q403" s="6"/>
      <c r="R403" s="67">
        <f t="shared" si="1878"/>
        <v>0</v>
      </c>
      <c r="S403" s="6"/>
      <c r="T403" s="67">
        <f t="shared" si="1879"/>
        <v>0</v>
      </c>
      <c r="U403" s="6"/>
      <c r="V403" s="67">
        <f t="shared" si="1880"/>
        <v>0</v>
      </c>
      <c r="W403" s="6"/>
      <c r="X403" s="67">
        <f t="shared" si="1881"/>
        <v>0</v>
      </c>
      <c r="Y403" s="6"/>
      <c r="Z403" s="67">
        <f t="shared" si="1882"/>
        <v>0</v>
      </c>
      <c r="AA403" s="6"/>
      <c r="AB403" s="67">
        <f t="shared" si="1883"/>
        <v>0</v>
      </c>
      <c r="AC403" s="62"/>
      <c r="AD403" s="67">
        <f t="shared" si="1884"/>
        <v>0</v>
      </c>
      <c r="AE403" s="62"/>
      <c r="AF403" s="67">
        <f t="shared" si="1885"/>
        <v>0</v>
      </c>
      <c r="AG403" s="62"/>
      <c r="AH403" s="67">
        <f t="shared" si="1886"/>
        <v>0</v>
      </c>
      <c r="AI403" s="62"/>
      <c r="AJ403" s="67">
        <f t="shared" si="1887"/>
        <v>0</v>
      </c>
      <c r="AK403" s="62"/>
      <c r="AL403" s="67">
        <f t="shared" si="1888"/>
        <v>0</v>
      </c>
      <c r="AM403" s="62"/>
      <c r="AN403" s="67">
        <f t="shared" si="1889"/>
        <v>0</v>
      </c>
      <c r="AO403" s="62"/>
      <c r="AP403" s="67">
        <f t="shared" si="1890"/>
        <v>0</v>
      </c>
      <c r="AQ403" s="62"/>
      <c r="AR403" s="67">
        <f t="shared" si="1891"/>
        <v>0</v>
      </c>
      <c r="AS403" s="62"/>
      <c r="AT403" s="67">
        <f t="shared" si="1892"/>
        <v>0</v>
      </c>
      <c r="AU403" s="62"/>
      <c r="AV403" s="67">
        <f t="shared" si="1893"/>
        <v>0</v>
      </c>
      <c r="AW403" s="62"/>
      <c r="AX403" s="67">
        <f t="shared" si="1894"/>
        <v>0</v>
      </c>
      <c r="AY403" s="62"/>
      <c r="AZ403" s="67">
        <f t="shared" si="1895"/>
        <v>0</v>
      </c>
      <c r="BA403" s="57"/>
      <c r="BB403" s="64">
        <f t="shared" si="1851"/>
        <v>0</v>
      </c>
      <c r="BC403" s="64">
        <f t="shared" si="1810"/>
        <v>0</v>
      </c>
      <c r="BD403" s="4"/>
      <c r="BE403" s="4"/>
      <c r="BF403" s="4"/>
      <c r="BG403" s="236">
        <f t="shared" si="1811"/>
        <v>0</v>
      </c>
      <c r="BH403" s="239">
        <f t="shared" si="1812"/>
        <v>0</v>
      </c>
      <c r="BI403" s="4"/>
      <c r="BJ403" s="4"/>
      <c r="BK403" s="236">
        <f t="shared" si="1813"/>
        <v>0</v>
      </c>
      <c r="BL403" s="239">
        <f t="shared" si="1814"/>
        <v>0</v>
      </c>
      <c r="BM403" s="4"/>
      <c r="BN403" s="4"/>
      <c r="BO403" s="236">
        <f t="shared" si="1852"/>
        <v>0</v>
      </c>
      <c r="BP403" s="239">
        <f t="shared" si="1852"/>
        <v>0</v>
      </c>
      <c r="BQ403" s="4"/>
      <c r="BR403" s="4"/>
      <c r="BS403" s="236">
        <f t="shared" si="1853"/>
        <v>0</v>
      </c>
      <c r="BT403" s="239">
        <f t="shared" si="1854"/>
        <v>0</v>
      </c>
      <c r="BU403" s="4"/>
      <c r="BV403" s="4"/>
      <c r="BW403" s="236">
        <f t="shared" si="1816"/>
        <v>0</v>
      </c>
      <c r="BX403" s="239">
        <f t="shared" si="1817"/>
        <v>0</v>
      </c>
      <c r="BY403" s="4"/>
      <c r="BZ403" s="4"/>
      <c r="CA403" s="236">
        <f t="shared" si="1818"/>
        <v>0</v>
      </c>
      <c r="CB403" s="239">
        <f t="shared" si="1819"/>
        <v>0</v>
      </c>
      <c r="CC403" s="4"/>
      <c r="CD403" s="4"/>
      <c r="CE403" s="236">
        <f t="shared" si="1820"/>
        <v>0</v>
      </c>
      <c r="CF403" s="239">
        <f t="shared" si="1855"/>
        <v>0</v>
      </c>
      <c r="CG403" s="4"/>
      <c r="CH403" s="4">
        <f t="shared" si="1856"/>
        <v>0</v>
      </c>
      <c r="CI403" s="236">
        <f t="shared" si="1821"/>
        <v>0</v>
      </c>
      <c r="CJ403" s="239">
        <f t="shared" si="1857"/>
        <v>0</v>
      </c>
      <c r="CK403" s="4"/>
      <c r="CL403" s="4"/>
      <c r="CM403" s="236">
        <f t="shared" si="1822"/>
        <v>0</v>
      </c>
      <c r="CN403" s="239">
        <f t="shared" si="1858"/>
        <v>0</v>
      </c>
      <c r="CO403" s="4"/>
      <c r="CP403" s="4"/>
      <c r="CQ403" s="236">
        <f t="shared" si="1823"/>
        <v>0</v>
      </c>
      <c r="CR403" s="239">
        <f t="shared" si="1859"/>
        <v>0</v>
      </c>
      <c r="CS403" s="4"/>
      <c r="CT403" s="4"/>
      <c r="CU403" s="236">
        <f t="shared" si="1824"/>
        <v>0</v>
      </c>
      <c r="CV403" s="239">
        <f t="shared" si="1860"/>
        <v>0</v>
      </c>
      <c r="CW403" s="4"/>
      <c r="CX403" s="4"/>
      <c r="CY403" s="4"/>
      <c r="CZ403" s="4"/>
      <c r="DA403" s="4">
        <f t="shared" si="1825"/>
        <v>0</v>
      </c>
      <c r="DB403" s="4">
        <f t="shared" si="1826"/>
        <v>0</v>
      </c>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row>
    <row r="404" spans="1:196" s="5" customFormat="1">
      <c r="A404" s="60"/>
      <c r="B404" s="60"/>
      <c r="C404" s="60" t="s">
        <v>9</v>
      </c>
      <c r="D404" s="60">
        <v>60</v>
      </c>
      <c r="E404" s="6"/>
      <c r="F404" s="67">
        <f t="shared" si="1827"/>
        <v>0</v>
      </c>
      <c r="G404" s="6"/>
      <c r="H404" s="67">
        <f t="shared" si="1873"/>
        <v>0</v>
      </c>
      <c r="I404" s="6"/>
      <c r="J404" s="67">
        <f t="shared" ref="J404" si="1904">SUM(I404*$D404)</f>
        <v>0</v>
      </c>
      <c r="K404" s="6"/>
      <c r="L404" s="67">
        <f t="shared" si="1875"/>
        <v>0</v>
      </c>
      <c r="M404" s="6"/>
      <c r="N404" s="67">
        <f t="shared" si="1876"/>
        <v>0</v>
      </c>
      <c r="O404" s="6"/>
      <c r="P404" s="67">
        <f t="shared" si="1877"/>
        <v>0</v>
      </c>
      <c r="Q404" s="6"/>
      <c r="R404" s="67">
        <f t="shared" si="1878"/>
        <v>0</v>
      </c>
      <c r="S404" s="6"/>
      <c r="T404" s="67">
        <f t="shared" si="1879"/>
        <v>0</v>
      </c>
      <c r="U404" s="6"/>
      <c r="V404" s="67">
        <f t="shared" si="1880"/>
        <v>0</v>
      </c>
      <c r="W404" s="6"/>
      <c r="X404" s="67">
        <f t="shared" si="1881"/>
        <v>0</v>
      </c>
      <c r="Y404" s="6"/>
      <c r="Z404" s="67">
        <f t="shared" si="1882"/>
        <v>0</v>
      </c>
      <c r="AA404" s="6"/>
      <c r="AB404" s="67">
        <f t="shared" si="1883"/>
        <v>0</v>
      </c>
      <c r="AC404" s="62"/>
      <c r="AD404" s="67">
        <f t="shared" si="1884"/>
        <v>0</v>
      </c>
      <c r="AE404" s="62"/>
      <c r="AF404" s="67">
        <f t="shared" si="1885"/>
        <v>0</v>
      </c>
      <c r="AG404" s="62"/>
      <c r="AH404" s="67">
        <f t="shared" si="1886"/>
        <v>0</v>
      </c>
      <c r="AI404" s="62"/>
      <c r="AJ404" s="67">
        <f t="shared" si="1887"/>
        <v>0</v>
      </c>
      <c r="AK404" s="62"/>
      <c r="AL404" s="67">
        <f t="shared" si="1888"/>
        <v>0</v>
      </c>
      <c r="AM404" s="62"/>
      <c r="AN404" s="67">
        <f t="shared" si="1889"/>
        <v>0</v>
      </c>
      <c r="AO404" s="62"/>
      <c r="AP404" s="67">
        <f t="shared" si="1890"/>
        <v>0</v>
      </c>
      <c r="AQ404" s="62"/>
      <c r="AR404" s="67">
        <f t="shared" si="1891"/>
        <v>0</v>
      </c>
      <c r="AS404" s="62"/>
      <c r="AT404" s="67">
        <f t="shared" si="1892"/>
        <v>0</v>
      </c>
      <c r="AU404" s="62"/>
      <c r="AV404" s="67">
        <f t="shared" si="1893"/>
        <v>0</v>
      </c>
      <c r="AW404" s="62"/>
      <c r="AX404" s="67">
        <f t="shared" si="1894"/>
        <v>0</v>
      </c>
      <c r="AY404" s="62"/>
      <c r="AZ404" s="67">
        <f t="shared" si="1895"/>
        <v>0</v>
      </c>
      <c r="BA404" s="57"/>
      <c r="BB404" s="64">
        <f t="shared" si="1851"/>
        <v>0</v>
      </c>
      <c r="BC404" s="64">
        <f t="shared" si="1810"/>
        <v>0</v>
      </c>
      <c r="BD404" s="4"/>
      <c r="BE404" s="4"/>
      <c r="BF404" s="4"/>
      <c r="BG404" s="236">
        <f t="shared" si="1811"/>
        <v>0</v>
      </c>
      <c r="BH404" s="239">
        <f t="shared" si="1812"/>
        <v>0</v>
      </c>
      <c r="BI404" s="4"/>
      <c r="BJ404" s="4"/>
      <c r="BK404" s="236">
        <f t="shared" si="1813"/>
        <v>0</v>
      </c>
      <c r="BL404" s="239">
        <f t="shared" si="1814"/>
        <v>0</v>
      </c>
      <c r="BM404" s="4"/>
      <c r="BN404" s="4"/>
      <c r="BO404" s="236">
        <f t="shared" si="1852"/>
        <v>0</v>
      </c>
      <c r="BP404" s="239">
        <f t="shared" si="1852"/>
        <v>0</v>
      </c>
      <c r="BQ404" s="4"/>
      <c r="BR404" s="4"/>
      <c r="BS404" s="236">
        <f t="shared" si="1853"/>
        <v>0</v>
      </c>
      <c r="BT404" s="239">
        <f t="shared" si="1854"/>
        <v>0</v>
      </c>
      <c r="BU404" s="4"/>
      <c r="BV404" s="4"/>
      <c r="BW404" s="236">
        <f t="shared" si="1816"/>
        <v>0</v>
      </c>
      <c r="BX404" s="239">
        <f t="shared" si="1817"/>
        <v>0</v>
      </c>
      <c r="BY404" s="4"/>
      <c r="BZ404" s="4"/>
      <c r="CA404" s="236">
        <f t="shared" si="1818"/>
        <v>0</v>
      </c>
      <c r="CB404" s="239">
        <f t="shared" si="1819"/>
        <v>0</v>
      </c>
      <c r="CC404" s="4"/>
      <c r="CD404" s="4"/>
      <c r="CE404" s="236">
        <f t="shared" si="1820"/>
        <v>0</v>
      </c>
      <c r="CF404" s="239">
        <f t="shared" si="1855"/>
        <v>0</v>
      </c>
      <c r="CG404" s="4"/>
      <c r="CH404" s="4">
        <f t="shared" si="1856"/>
        <v>0</v>
      </c>
      <c r="CI404" s="236">
        <f t="shared" si="1821"/>
        <v>0</v>
      </c>
      <c r="CJ404" s="239">
        <f t="shared" si="1857"/>
        <v>0</v>
      </c>
      <c r="CK404" s="4"/>
      <c r="CL404" s="4"/>
      <c r="CM404" s="236">
        <f t="shared" si="1822"/>
        <v>0</v>
      </c>
      <c r="CN404" s="239">
        <f t="shared" si="1858"/>
        <v>0</v>
      </c>
      <c r="CO404" s="4"/>
      <c r="CP404" s="4"/>
      <c r="CQ404" s="236">
        <f t="shared" si="1823"/>
        <v>0</v>
      </c>
      <c r="CR404" s="239">
        <f t="shared" si="1859"/>
        <v>0</v>
      </c>
      <c r="CS404" s="4"/>
      <c r="CT404" s="4"/>
      <c r="CU404" s="236">
        <f t="shared" si="1824"/>
        <v>0</v>
      </c>
      <c r="CV404" s="239">
        <f t="shared" si="1860"/>
        <v>0</v>
      </c>
      <c r="CW404" s="4"/>
      <c r="CX404" s="4"/>
      <c r="CY404" s="4"/>
      <c r="CZ404" s="4"/>
      <c r="DA404" s="4">
        <f t="shared" si="1825"/>
        <v>0</v>
      </c>
      <c r="DB404" s="4">
        <f t="shared" si="1826"/>
        <v>0</v>
      </c>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row>
    <row r="405" spans="1:196" s="5" customFormat="1">
      <c r="A405" s="60"/>
      <c r="B405" s="60"/>
      <c r="C405" s="60" t="s">
        <v>9</v>
      </c>
      <c r="D405" s="60">
        <v>60</v>
      </c>
      <c r="E405" s="6"/>
      <c r="F405" s="67">
        <f t="shared" si="1827"/>
        <v>0</v>
      </c>
      <c r="G405" s="6"/>
      <c r="H405" s="67">
        <f t="shared" si="1873"/>
        <v>0</v>
      </c>
      <c r="I405" s="6"/>
      <c r="J405" s="67">
        <f t="shared" ref="J405" si="1905">SUM(I405*$D405)</f>
        <v>0</v>
      </c>
      <c r="K405" s="6"/>
      <c r="L405" s="67">
        <f t="shared" si="1875"/>
        <v>0</v>
      </c>
      <c r="M405" s="6"/>
      <c r="N405" s="67">
        <f t="shared" si="1876"/>
        <v>0</v>
      </c>
      <c r="O405" s="6"/>
      <c r="P405" s="67">
        <f t="shared" si="1877"/>
        <v>0</v>
      </c>
      <c r="Q405" s="6"/>
      <c r="R405" s="67">
        <f t="shared" si="1878"/>
        <v>0</v>
      </c>
      <c r="S405" s="6"/>
      <c r="T405" s="67">
        <f t="shared" si="1879"/>
        <v>0</v>
      </c>
      <c r="U405" s="6"/>
      <c r="V405" s="67">
        <f t="shared" si="1880"/>
        <v>0</v>
      </c>
      <c r="W405" s="6"/>
      <c r="X405" s="67">
        <f t="shared" si="1881"/>
        <v>0</v>
      </c>
      <c r="Y405" s="6"/>
      <c r="Z405" s="67">
        <f t="shared" si="1882"/>
        <v>0</v>
      </c>
      <c r="AA405" s="6"/>
      <c r="AB405" s="67">
        <f t="shared" si="1883"/>
        <v>0</v>
      </c>
      <c r="AC405" s="62"/>
      <c r="AD405" s="67">
        <f t="shared" si="1884"/>
        <v>0</v>
      </c>
      <c r="AE405" s="62"/>
      <c r="AF405" s="67">
        <f t="shared" si="1885"/>
        <v>0</v>
      </c>
      <c r="AG405" s="62"/>
      <c r="AH405" s="67">
        <f t="shared" si="1886"/>
        <v>0</v>
      </c>
      <c r="AI405" s="62"/>
      <c r="AJ405" s="67">
        <f t="shared" si="1887"/>
        <v>0</v>
      </c>
      <c r="AK405" s="62"/>
      <c r="AL405" s="67">
        <f t="shared" si="1888"/>
        <v>0</v>
      </c>
      <c r="AM405" s="62"/>
      <c r="AN405" s="67">
        <f t="shared" si="1889"/>
        <v>0</v>
      </c>
      <c r="AO405" s="62"/>
      <c r="AP405" s="67">
        <f t="shared" si="1890"/>
        <v>0</v>
      </c>
      <c r="AQ405" s="62"/>
      <c r="AR405" s="67">
        <f t="shared" si="1891"/>
        <v>0</v>
      </c>
      <c r="AS405" s="62"/>
      <c r="AT405" s="67">
        <f t="shared" si="1892"/>
        <v>0</v>
      </c>
      <c r="AU405" s="62"/>
      <c r="AV405" s="67">
        <f t="shared" si="1893"/>
        <v>0</v>
      </c>
      <c r="AW405" s="62"/>
      <c r="AX405" s="67">
        <f t="shared" si="1894"/>
        <v>0</v>
      </c>
      <c r="AY405" s="62"/>
      <c r="AZ405" s="67">
        <f t="shared" si="1895"/>
        <v>0</v>
      </c>
      <c r="BA405" s="57"/>
      <c r="BB405" s="64">
        <f t="shared" si="1851"/>
        <v>0</v>
      </c>
      <c r="BC405" s="64">
        <f t="shared" si="1810"/>
        <v>0</v>
      </c>
      <c r="BD405" s="4"/>
      <c r="BE405" s="4"/>
      <c r="BF405" s="4"/>
      <c r="BG405" s="236">
        <f t="shared" si="1811"/>
        <v>0</v>
      </c>
      <c r="BH405" s="239">
        <f t="shared" si="1812"/>
        <v>0</v>
      </c>
      <c r="BI405" s="4"/>
      <c r="BJ405" s="4"/>
      <c r="BK405" s="236">
        <f t="shared" si="1813"/>
        <v>0</v>
      </c>
      <c r="BL405" s="239">
        <f t="shared" si="1814"/>
        <v>0</v>
      </c>
      <c r="BM405" s="4"/>
      <c r="BN405" s="4"/>
      <c r="BO405" s="236">
        <f t="shared" si="1852"/>
        <v>0</v>
      </c>
      <c r="BP405" s="239">
        <f t="shared" si="1852"/>
        <v>0</v>
      </c>
      <c r="BQ405" s="4"/>
      <c r="BR405" s="4"/>
      <c r="BS405" s="236">
        <f t="shared" si="1853"/>
        <v>0</v>
      </c>
      <c r="BT405" s="239">
        <f t="shared" si="1854"/>
        <v>0</v>
      </c>
      <c r="BU405" s="4"/>
      <c r="BV405" s="4"/>
      <c r="BW405" s="236">
        <f t="shared" si="1816"/>
        <v>0</v>
      </c>
      <c r="BX405" s="239">
        <f t="shared" si="1817"/>
        <v>0</v>
      </c>
      <c r="BY405" s="4"/>
      <c r="BZ405" s="4"/>
      <c r="CA405" s="236">
        <f t="shared" si="1818"/>
        <v>0</v>
      </c>
      <c r="CB405" s="239">
        <f t="shared" si="1819"/>
        <v>0</v>
      </c>
      <c r="CC405" s="4"/>
      <c r="CD405" s="4"/>
      <c r="CE405" s="236">
        <f t="shared" si="1820"/>
        <v>0</v>
      </c>
      <c r="CF405" s="239">
        <f t="shared" si="1855"/>
        <v>0</v>
      </c>
      <c r="CG405" s="4"/>
      <c r="CH405" s="4">
        <f t="shared" si="1856"/>
        <v>0</v>
      </c>
      <c r="CI405" s="236">
        <f t="shared" si="1821"/>
        <v>0</v>
      </c>
      <c r="CJ405" s="239">
        <f t="shared" si="1857"/>
        <v>0</v>
      </c>
      <c r="CK405" s="4"/>
      <c r="CL405" s="4"/>
      <c r="CM405" s="236">
        <f t="shared" si="1822"/>
        <v>0</v>
      </c>
      <c r="CN405" s="239">
        <f t="shared" si="1858"/>
        <v>0</v>
      </c>
      <c r="CO405" s="4"/>
      <c r="CP405" s="4"/>
      <c r="CQ405" s="236">
        <f t="shared" si="1823"/>
        <v>0</v>
      </c>
      <c r="CR405" s="239">
        <f t="shared" si="1859"/>
        <v>0</v>
      </c>
      <c r="CS405" s="4"/>
      <c r="CT405" s="4"/>
      <c r="CU405" s="236">
        <f t="shared" si="1824"/>
        <v>0</v>
      </c>
      <c r="CV405" s="239">
        <f t="shared" si="1860"/>
        <v>0</v>
      </c>
      <c r="CW405" s="4"/>
      <c r="CX405" s="4"/>
      <c r="CY405" s="4"/>
      <c r="CZ405" s="4"/>
      <c r="DA405" s="4">
        <f t="shared" si="1825"/>
        <v>0</v>
      </c>
      <c r="DB405" s="4">
        <f t="shared" si="1826"/>
        <v>0</v>
      </c>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row>
    <row r="406" spans="1:196" s="5" customFormat="1">
      <c r="A406" s="60"/>
      <c r="B406" s="60"/>
      <c r="C406" s="60" t="s">
        <v>9</v>
      </c>
      <c r="D406" s="60">
        <v>60</v>
      </c>
      <c r="E406" s="6"/>
      <c r="F406" s="67">
        <f t="shared" si="1827"/>
        <v>0</v>
      </c>
      <c r="G406" s="6"/>
      <c r="H406" s="67">
        <f t="shared" si="1873"/>
        <v>0</v>
      </c>
      <c r="I406" s="6"/>
      <c r="J406" s="67">
        <f t="shared" ref="J406" si="1906">SUM(I406*$D406)</f>
        <v>0</v>
      </c>
      <c r="K406" s="6"/>
      <c r="L406" s="67">
        <f t="shared" si="1875"/>
        <v>0</v>
      </c>
      <c r="M406" s="6"/>
      <c r="N406" s="67">
        <f t="shared" si="1876"/>
        <v>0</v>
      </c>
      <c r="O406" s="6"/>
      <c r="P406" s="67">
        <f t="shared" si="1877"/>
        <v>0</v>
      </c>
      <c r="Q406" s="6"/>
      <c r="R406" s="67">
        <f t="shared" si="1878"/>
        <v>0</v>
      </c>
      <c r="S406" s="6"/>
      <c r="T406" s="67">
        <f t="shared" si="1879"/>
        <v>0</v>
      </c>
      <c r="U406" s="6"/>
      <c r="V406" s="67">
        <f t="shared" si="1880"/>
        <v>0</v>
      </c>
      <c r="W406" s="6"/>
      <c r="X406" s="67">
        <f t="shared" si="1881"/>
        <v>0</v>
      </c>
      <c r="Y406" s="6"/>
      <c r="Z406" s="67">
        <f t="shared" si="1882"/>
        <v>0</v>
      </c>
      <c r="AA406" s="6"/>
      <c r="AB406" s="67">
        <f t="shared" si="1883"/>
        <v>0</v>
      </c>
      <c r="AC406" s="62"/>
      <c r="AD406" s="67">
        <f t="shared" si="1884"/>
        <v>0</v>
      </c>
      <c r="AE406" s="62"/>
      <c r="AF406" s="67">
        <f t="shared" si="1885"/>
        <v>0</v>
      </c>
      <c r="AG406" s="62"/>
      <c r="AH406" s="67">
        <f t="shared" si="1886"/>
        <v>0</v>
      </c>
      <c r="AI406" s="62"/>
      <c r="AJ406" s="67">
        <f t="shared" si="1887"/>
        <v>0</v>
      </c>
      <c r="AK406" s="62"/>
      <c r="AL406" s="67">
        <f t="shared" si="1888"/>
        <v>0</v>
      </c>
      <c r="AM406" s="62"/>
      <c r="AN406" s="67">
        <f t="shared" si="1889"/>
        <v>0</v>
      </c>
      <c r="AO406" s="62"/>
      <c r="AP406" s="67">
        <f t="shared" si="1890"/>
        <v>0</v>
      </c>
      <c r="AQ406" s="62"/>
      <c r="AR406" s="67">
        <f t="shared" si="1891"/>
        <v>0</v>
      </c>
      <c r="AS406" s="62"/>
      <c r="AT406" s="67">
        <f t="shared" si="1892"/>
        <v>0</v>
      </c>
      <c r="AU406" s="62"/>
      <c r="AV406" s="67">
        <f t="shared" si="1893"/>
        <v>0</v>
      </c>
      <c r="AW406" s="62"/>
      <c r="AX406" s="67">
        <f t="shared" si="1894"/>
        <v>0</v>
      </c>
      <c r="AY406" s="62"/>
      <c r="AZ406" s="67">
        <f t="shared" si="1895"/>
        <v>0</v>
      </c>
      <c r="BA406" s="57"/>
      <c r="BB406" s="64">
        <f t="shared" si="1851"/>
        <v>0</v>
      </c>
      <c r="BC406" s="64">
        <f t="shared" si="1810"/>
        <v>0</v>
      </c>
      <c r="BD406" s="4"/>
      <c r="BE406" s="4"/>
      <c r="BF406" s="4"/>
      <c r="BG406" s="236">
        <f t="shared" si="1811"/>
        <v>0</v>
      </c>
      <c r="BH406" s="239">
        <f t="shared" si="1812"/>
        <v>0</v>
      </c>
      <c r="BI406" s="4"/>
      <c r="BJ406" s="4"/>
      <c r="BK406" s="236">
        <f t="shared" si="1813"/>
        <v>0</v>
      </c>
      <c r="BL406" s="239">
        <f t="shared" si="1814"/>
        <v>0</v>
      </c>
      <c r="BM406" s="4"/>
      <c r="BN406" s="4"/>
      <c r="BO406" s="236">
        <f t="shared" si="1852"/>
        <v>0</v>
      </c>
      <c r="BP406" s="239">
        <f t="shared" si="1852"/>
        <v>0</v>
      </c>
      <c r="BQ406" s="4"/>
      <c r="BR406" s="4"/>
      <c r="BS406" s="236">
        <f t="shared" si="1853"/>
        <v>0</v>
      </c>
      <c r="BT406" s="239">
        <f t="shared" si="1854"/>
        <v>0</v>
      </c>
      <c r="BU406" s="4"/>
      <c r="BV406" s="4"/>
      <c r="BW406" s="236">
        <f t="shared" si="1816"/>
        <v>0</v>
      </c>
      <c r="BX406" s="239">
        <f t="shared" si="1817"/>
        <v>0</v>
      </c>
      <c r="BY406" s="4"/>
      <c r="BZ406" s="4"/>
      <c r="CA406" s="236">
        <f t="shared" si="1818"/>
        <v>0</v>
      </c>
      <c r="CB406" s="239">
        <f t="shared" si="1819"/>
        <v>0</v>
      </c>
      <c r="CC406" s="4"/>
      <c r="CD406" s="4"/>
      <c r="CE406" s="236">
        <f t="shared" si="1820"/>
        <v>0</v>
      </c>
      <c r="CF406" s="239">
        <f t="shared" si="1855"/>
        <v>0</v>
      </c>
      <c r="CG406" s="4"/>
      <c r="CH406" s="4">
        <f t="shared" si="1856"/>
        <v>0</v>
      </c>
      <c r="CI406" s="236">
        <f t="shared" si="1821"/>
        <v>0</v>
      </c>
      <c r="CJ406" s="239">
        <f t="shared" si="1857"/>
        <v>0</v>
      </c>
      <c r="CK406" s="4"/>
      <c r="CL406" s="4"/>
      <c r="CM406" s="236">
        <f t="shared" si="1822"/>
        <v>0</v>
      </c>
      <c r="CN406" s="239">
        <f t="shared" si="1858"/>
        <v>0</v>
      </c>
      <c r="CO406" s="4"/>
      <c r="CP406" s="4"/>
      <c r="CQ406" s="236">
        <f t="shared" si="1823"/>
        <v>0</v>
      </c>
      <c r="CR406" s="239">
        <f t="shared" si="1859"/>
        <v>0</v>
      </c>
      <c r="CS406" s="4"/>
      <c r="CT406" s="4"/>
      <c r="CU406" s="236">
        <f t="shared" si="1824"/>
        <v>0</v>
      </c>
      <c r="CV406" s="239">
        <f t="shared" si="1860"/>
        <v>0</v>
      </c>
      <c r="CW406" s="4"/>
      <c r="CX406" s="4"/>
      <c r="CY406" s="4"/>
      <c r="CZ406" s="4"/>
      <c r="DA406" s="4">
        <f t="shared" si="1825"/>
        <v>0</v>
      </c>
      <c r="DB406" s="4">
        <f t="shared" si="1826"/>
        <v>0</v>
      </c>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row>
    <row r="407" spans="1:196" s="5" customFormat="1">
      <c r="A407" s="60"/>
      <c r="B407" s="60"/>
      <c r="C407" s="60" t="s">
        <v>10</v>
      </c>
      <c r="D407" s="60">
        <v>35</v>
      </c>
      <c r="E407" s="6"/>
      <c r="F407" s="67">
        <f t="shared" si="1827"/>
        <v>0</v>
      </c>
      <c r="G407" s="6"/>
      <c r="H407" s="67">
        <f t="shared" si="1873"/>
        <v>0</v>
      </c>
      <c r="I407" s="6"/>
      <c r="J407" s="67">
        <f t="shared" ref="J407" si="1907">SUM(I407*$D407)</f>
        <v>0</v>
      </c>
      <c r="K407" s="6"/>
      <c r="L407" s="67">
        <f t="shared" si="1875"/>
        <v>0</v>
      </c>
      <c r="M407" s="6"/>
      <c r="N407" s="67">
        <f t="shared" si="1876"/>
        <v>0</v>
      </c>
      <c r="O407" s="6"/>
      <c r="P407" s="67">
        <f t="shared" si="1877"/>
        <v>0</v>
      </c>
      <c r="Q407" s="6"/>
      <c r="R407" s="67">
        <f t="shared" si="1878"/>
        <v>0</v>
      </c>
      <c r="S407" s="6"/>
      <c r="T407" s="67">
        <f t="shared" si="1879"/>
        <v>0</v>
      </c>
      <c r="U407" s="6"/>
      <c r="V407" s="67">
        <f t="shared" si="1880"/>
        <v>0</v>
      </c>
      <c r="W407" s="6"/>
      <c r="X407" s="67">
        <f t="shared" si="1881"/>
        <v>0</v>
      </c>
      <c r="Y407" s="6"/>
      <c r="Z407" s="67">
        <f t="shared" si="1882"/>
        <v>0</v>
      </c>
      <c r="AA407" s="6"/>
      <c r="AB407" s="67">
        <f t="shared" si="1883"/>
        <v>0</v>
      </c>
      <c r="AC407" s="62"/>
      <c r="AD407" s="67">
        <f t="shared" si="1884"/>
        <v>0</v>
      </c>
      <c r="AE407" s="62"/>
      <c r="AF407" s="67">
        <f t="shared" si="1885"/>
        <v>0</v>
      </c>
      <c r="AG407" s="62"/>
      <c r="AH407" s="67">
        <f t="shared" si="1886"/>
        <v>0</v>
      </c>
      <c r="AI407" s="62"/>
      <c r="AJ407" s="67">
        <f t="shared" si="1887"/>
        <v>0</v>
      </c>
      <c r="AK407" s="62"/>
      <c r="AL407" s="67">
        <f t="shared" si="1888"/>
        <v>0</v>
      </c>
      <c r="AM407" s="62"/>
      <c r="AN407" s="67">
        <f t="shared" si="1889"/>
        <v>0</v>
      </c>
      <c r="AO407" s="62"/>
      <c r="AP407" s="67">
        <f t="shared" si="1890"/>
        <v>0</v>
      </c>
      <c r="AQ407" s="62"/>
      <c r="AR407" s="67">
        <f t="shared" si="1891"/>
        <v>0</v>
      </c>
      <c r="AS407" s="62"/>
      <c r="AT407" s="67">
        <f t="shared" si="1892"/>
        <v>0</v>
      </c>
      <c r="AU407" s="62"/>
      <c r="AV407" s="67">
        <f t="shared" si="1893"/>
        <v>0</v>
      </c>
      <c r="AW407" s="62"/>
      <c r="AX407" s="67">
        <f t="shared" si="1894"/>
        <v>0</v>
      </c>
      <c r="AY407" s="62"/>
      <c r="AZ407" s="67">
        <f t="shared" si="1895"/>
        <v>0</v>
      </c>
      <c r="BA407" s="57"/>
      <c r="BB407" s="64">
        <f t="shared" si="1851"/>
        <v>0</v>
      </c>
      <c r="BC407" s="64">
        <f t="shared" si="1810"/>
        <v>0</v>
      </c>
      <c r="BD407" s="4"/>
      <c r="BE407" s="4"/>
      <c r="BF407" s="4"/>
      <c r="BG407" s="236">
        <f t="shared" si="1811"/>
        <v>0</v>
      </c>
      <c r="BH407" s="239">
        <f t="shared" si="1812"/>
        <v>0</v>
      </c>
      <c r="BI407" s="4"/>
      <c r="BJ407" s="4"/>
      <c r="BK407" s="236">
        <f t="shared" si="1813"/>
        <v>0</v>
      </c>
      <c r="BL407" s="239">
        <f t="shared" si="1814"/>
        <v>0</v>
      </c>
      <c r="BM407" s="4"/>
      <c r="BN407" s="4"/>
      <c r="BO407" s="236">
        <f t="shared" si="1852"/>
        <v>0</v>
      </c>
      <c r="BP407" s="239">
        <f t="shared" si="1852"/>
        <v>0</v>
      </c>
      <c r="BQ407" s="4"/>
      <c r="BR407" s="4"/>
      <c r="BS407" s="236">
        <f t="shared" si="1853"/>
        <v>0</v>
      </c>
      <c r="BT407" s="239">
        <f t="shared" si="1854"/>
        <v>0</v>
      </c>
      <c r="BU407" s="4"/>
      <c r="BV407" s="4"/>
      <c r="BW407" s="236">
        <f t="shared" si="1816"/>
        <v>0</v>
      </c>
      <c r="BX407" s="239">
        <f t="shared" si="1817"/>
        <v>0</v>
      </c>
      <c r="BY407" s="4"/>
      <c r="BZ407" s="4"/>
      <c r="CA407" s="236">
        <f t="shared" si="1818"/>
        <v>0</v>
      </c>
      <c r="CB407" s="239">
        <f t="shared" si="1819"/>
        <v>0</v>
      </c>
      <c r="CC407" s="4"/>
      <c r="CD407" s="4"/>
      <c r="CE407" s="236">
        <f t="shared" si="1820"/>
        <v>0</v>
      </c>
      <c r="CF407" s="239">
        <f t="shared" si="1855"/>
        <v>0</v>
      </c>
      <c r="CG407" s="4"/>
      <c r="CH407" s="4">
        <f t="shared" si="1856"/>
        <v>0</v>
      </c>
      <c r="CI407" s="236">
        <f t="shared" si="1821"/>
        <v>0</v>
      </c>
      <c r="CJ407" s="239">
        <f t="shared" si="1857"/>
        <v>0</v>
      </c>
      <c r="CK407" s="4"/>
      <c r="CL407" s="4"/>
      <c r="CM407" s="236">
        <f t="shared" si="1822"/>
        <v>0</v>
      </c>
      <c r="CN407" s="239">
        <f t="shared" si="1858"/>
        <v>0</v>
      </c>
      <c r="CO407" s="4"/>
      <c r="CP407" s="4"/>
      <c r="CQ407" s="236">
        <f t="shared" si="1823"/>
        <v>0</v>
      </c>
      <c r="CR407" s="239">
        <f t="shared" si="1859"/>
        <v>0</v>
      </c>
      <c r="CS407" s="4"/>
      <c r="CT407" s="4"/>
      <c r="CU407" s="236">
        <f t="shared" si="1824"/>
        <v>0</v>
      </c>
      <c r="CV407" s="239">
        <f t="shared" si="1860"/>
        <v>0</v>
      </c>
      <c r="CW407" s="4"/>
      <c r="CX407" s="4"/>
      <c r="CY407" s="4"/>
      <c r="CZ407" s="4"/>
      <c r="DA407" s="4">
        <f t="shared" si="1825"/>
        <v>0</v>
      </c>
      <c r="DB407" s="4">
        <f t="shared" si="1826"/>
        <v>0</v>
      </c>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row>
    <row r="408" spans="1:196" s="5" customFormat="1">
      <c r="A408" s="60"/>
      <c r="B408" s="60"/>
      <c r="C408" s="60" t="s">
        <v>10</v>
      </c>
      <c r="D408" s="60">
        <v>35</v>
      </c>
      <c r="E408" s="6"/>
      <c r="F408" s="67">
        <f t="shared" si="1827"/>
        <v>0</v>
      </c>
      <c r="G408" s="6"/>
      <c r="H408" s="67">
        <f t="shared" si="1873"/>
        <v>0</v>
      </c>
      <c r="I408" s="6"/>
      <c r="J408" s="67">
        <f t="shared" ref="J408" si="1908">SUM(I408*$D408)</f>
        <v>0</v>
      </c>
      <c r="K408" s="6"/>
      <c r="L408" s="67">
        <f t="shared" si="1875"/>
        <v>0</v>
      </c>
      <c r="M408" s="6"/>
      <c r="N408" s="67">
        <f t="shared" si="1876"/>
        <v>0</v>
      </c>
      <c r="O408" s="6"/>
      <c r="P408" s="67">
        <f t="shared" si="1877"/>
        <v>0</v>
      </c>
      <c r="Q408" s="6"/>
      <c r="R408" s="67">
        <f t="shared" si="1878"/>
        <v>0</v>
      </c>
      <c r="S408" s="6"/>
      <c r="T408" s="67">
        <f t="shared" si="1879"/>
        <v>0</v>
      </c>
      <c r="U408" s="6"/>
      <c r="V408" s="67">
        <f t="shared" si="1880"/>
        <v>0</v>
      </c>
      <c r="W408" s="6"/>
      <c r="X408" s="67">
        <f t="shared" si="1881"/>
        <v>0</v>
      </c>
      <c r="Y408" s="6"/>
      <c r="Z408" s="67">
        <f t="shared" si="1882"/>
        <v>0</v>
      </c>
      <c r="AA408" s="6"/>
      <c r="AB408" s="67">
        <f t="shared" si="1883"/>
        <v>0</v>
      </c>
      <c r="AC408" s="62"/>
      <c r="AD408" s="67">
        <f t="shared" si="1884"/>
        <v>0</v>
      </c>
      <c r="AE408" s="62"/>
      <c r="AF408" s="67">
        <f t="shared" si="1885"/>
        <v>0</v>
      </c>
      <c r="AG408" s="62"/>
      <c r="AH408" s="67">
        <f t="shared" si="1886"/>
        <v>0</v>
      </c>
      <c r="AI408" s="62"/>
      <c r="AJ408" s="67">
        <f t="shared" si="1887"/>
        <v>0</v>
      </c>
      <c r="AK408" s="62"/>
      <c r="AL408" s="67">
        <f t="shared" si="1888"/>
        <v>0</v>
      </c>
      <c r="AM408" s="62"/>
      <c r="AN408" s="67">
        <f t="shared" si="1889"/>
        <v>0</v>
      </c>
      <c r="AO408" s="62"/>
      <c r="AP408" s="67">
        <f t="shared" si="1890"/>
        <v>0</v>
      </c>
      <c r="AQ408" s="62"/>
      <c r="AR408" s="67">
        <f t="shared" si="1891"/>
        <v>0</v>
      </c>
      <c r="AS408" s="62"/>
      <c r="AT408" s="67">
        <f t="shared" si="1892"/>
        <v>0</v>
      </c>
      <c r="AU408" s="62"/>
      <c r="AV408" s="67">
        <f t="shared" si="1893"/>
        <v>0</v>
      </c>
      <c r="AW408" s="62"/>
      <c r="AX408" s="67">
        <f t="shared" si="1894"/>
        <v>0</v>
      </c>
      <c r="AY408" s="62"/>
      <c r="AZ408" s="67">
        <f t="shared" si="1895"/>
        <v>0</v>
      </c>
      <c r="BA408" s="57"/>
      <c r="BB408" s="64">
        <f t="shared" si="1851"/>
        <v>0</v>
      </c>
      <c r="BC408" s="64">
        <f t="shared" si="1810"/>
        <v>0</v>
      </c>
      <c r="BD408" s="4"/>
      <c r="BE408" s="4"/>
      <c r="BF408" s="4"/>
      <c r="BG408" s="236">
        <f t="shared" si="1811"/>
        <v>0</v>
      </c>
      <c r="BH408" s="239">
        <f t="shared" si="1812"/>
        <v>0</v>
      </c>
      <c r="BI408" s="4"/>
      <c r="BJ408" s="4"/>
      <c r="BK408" s="236">
        <f t="shared" si="1813"/>
        <v>0</v>
      </c>
      <c r="BL408" s="239">
        <f t="shared" si="1814"/>
        <v>0</v>
      </c>
      <c r="BM408" s="4"/>
      <c r="BN408" s="4"/>
      <c r="BO408" s="236">
        <f t="shared" si="1852"/>
        <v>0</v>
      </c>
      <c r="BP408" s="239">
        <f t="shared" si="1852"/>
        <v>0</v>
      </c>
      <c r="BQ408" s="4"/>
      <c r="BR408" s="4"/>
      <c r="BS408" s="236">
        <f t="shared" si="1853"/>
        <v>0</v>
      </c>
      <c r="BT408" s="239">
        <f t="shared" si="1854"/>
        <v>0</v>
      </c>
      <c r="BU408" s="4"/>
      <c r="BV408" s="4"/>
      <c r="BW408" s="236">
        <f t="shared" si="1816"/>
        <v>0</v>
      </c>
      <c r="BX408" s="239">
        <f t="shared" si="1817"/>
        <v>0</v>
      </c>
      <c r="BY408" s="4"/>
      <c r="BZ408" s="4"/>
      <c r="CA408" s="236">
        <f t="shared" si="1818"/>
        <v>0</v>
      </c>
      <c r="CB408" s="239">
        <f t="shared" si="1819"/>
        <v>0</v>
      </c>
      <c r="CC408" s="4"/>
      <c r="CD408" s="4"/>
      <c r="CE408" s="236">
        <f t="shared" si="1820"/>
        <v>0</v>
      </c>
      <c r="CF408" s="239">
        <f t="shared" si="1855"/>
        <v>0</v>
      </c>
      <c r="CG408" s="4"/>
      <c r="CH408" s="4">
        <f t="shared" si="1856"/>
        <v>0</v>
      </c>
      <c r="CI408" s="236">
        <f t="shared" si="1821"/>
        <v>0</v>
      </c>
      <c r="CJ408" s="239">
        <f t="shared" si="1857"/>
        <v>0</v>
      </c>
      <c r="CK408" s="4"/>
      <c r="CL408" s="4"/>
      <c r="CM408" s="236">
        <f t="shared" si="1822"/>
        <v>0</v>
      </c>
      <c r="CN408" s="239">
        <f t="shared" si="1858"/>
        <v>0</v>
      </c>
      <c r="CO408" s="4"/>
      <c r="CP408" s="4"/>
      <c r="CQ408" s="236">
        <f t="shared" si="1823"/>
        <v>0</v>
      </c>
      <c r="CR408" s="239">
        <f t="shared" si="1859"/>
        <v>0</v>
      </c>
      <c r="CS408" s="4"/>
      <c r="CT408" s="4"/>
      <c r="CU408" s="236">
        <f t="shared" si="1824"/>
        <v>0</v>
      </c>
      <c r="CV408" s="239">
        <f t="shared" si="1860"/>
        <v>0</v>
      </c>
      <c r="CW408" s="4"/>
      <c r="CX408" s="4"/>
      <c r="CY408" s="4"/>
      <c r="CZ408" s="4"/>
      <c r="DA408" s="4">
        <f t="shared" si="1825"/>
        <v>0</v>
      </c>
      <c r="DB408" s="4">
        <f t="shared" si="1826"/>
        <v>0</v>
      </c>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row>
    <row r="409" spans="1:196" s="5" customFormat="1">
      <c r="A409" s="60"/>
      <c r="B409" s="60"/>
      <c r="C409" s="60" t="s">
        <v>10</v>
      </c>
      <c r="D409" s="60">
        <v>35</v>
      </c>
      <c r="E409" s="6"/>
      <c r="F409" s="67">
        <f t="shared" si="1827"/>
        <v>0</v>
      </c>
      <c r="G409" s="6"/>
      <c r="H409" s="67">
        <f t="shared" si="1873"/>
        <v>0</v>
      </c>
      <c r="I409" s="6"/>
      <c r="J409" s="67">
        <f t="shared" ref="J409" si="1909">SUM(I409*$D409)</f>
        <v>0</v>
      </c>
      <c r="K409" s="6"/>
      <c r="L409" s="67">
        <f t="shared" si="1875"/>
        <v>0</v>
      </c>
      <c r="M409" s="6"/>
      <c r="N409" s="67">
        <f t="shared" si="1876"/>
        <v>0</v>
      </c>
      <c r="O409" s="6"/>
      <c r="P409" s="67">
        <f t="shared" si="1877"/>
        <v>0</v>
      </c>
      <c r="Q409" s="6"/>
      <c r="R409" s="67">
        <f t="shared" si="1878"/>
        <v>0</v>
      </c>
      <c r="S409" s="6"/>
      <c r="T409" s="67">
        <f t="shared" si="1879"/>
        <v>0</v>
      </c>
      <c r="U409" s="6"/>
      <c r="V409" s="67">
        <f t="shared" si="1880"/>
        <v>0</v>
      </c>
      <c r="W409" s="6"/>
      <c r="X409" s="67">
        <f t="shared" si="1881"/>
        <v>0</v>
      </c>
      <c r="Y409" s="6"/>
      <c r="Z409" s="67">
        <f t="shared" si="1882"/>
        <v>0</v>
      </c>
      <c r="AA409" s="6"/>
      <c r="AB409" s="67">
        <f t="shared" si="1883"/>
        <v>0</v>
      </c>
      <c r="AC409" s="62"/>
      <c r="AD409" s="67">
        <f t="shared" si="1884"/>
        <v>0</v>
      </c>
      <c r="AE409" s="62"/>
      <c r="AF409" s="67">
        <f t="shared" si="1885"/>
        <v>0</v>
      </c>
      <c r="AG409" s="62"/>
      <c r="AH409" s="67">
        <f t="shared" si="1886"/>
        <v>0</v>
      </c>
      <c r="AI409" s="62"/>
      <c r="AJ409" s="67">
        <f t="shared" si="1887"/>
        <v>0</v>
      </c>
      <c r="AK409" s="62"/>
      <c r="AL409" s="67">
        <f t="shared" si="1888"/>
        <v>0</v>
      </c>
      <c r="AM409" s="62"/>
      <c r="AN409" s="67">
        <f t="shared" si="1889"/>
        <v>0</v>
      </c>
      <c r="AO409" s="62"/>
      <c r="AP409" s="67">
        <f t="shared" si="1890"/>
        <v>0</v>
      </c>
      <c r="AQ409" s="62"/>
      <c r="AR409" s="67">
        <f t="shared" si="1891"/>
        <v>0</v>
      </c>
      <c r="AS409" s="62"/>
      <c r="AT409" s="67">
        <f t="shared" si="1892"/>
        <v>0</v>
      </c>
      <c r="AU409" s="62"/>
      <c r="AV409" s="67">
        <f t="shared" si="1893"/>
        <v>0</v>
      </c>
      <c r="AW409" s="62"/>
      <c r="AX409" s="67">
        <f t="shared" si="1894"/>
        <v>0</v>
      </c>
      <c r="AY409" s="62"/>
      <c r="AZ409" s="67">
        <f t="shared" si="1895"/>
        <v>0</v>
      </c>
      <c r="BA409" s="57"/>
      <c r="BB409" s="64">
        <f t="shared" si="1851"/>
        <v>0</v>
      </c>
      <c r="BC409" s="64">
        <f t="shared" si="1810"/>
        <v>0</v>
      </c>
      <c r="BD409" s="4"/>
      <c r="BE409" s="4"/>
      <c r="BF409" s="4"/>
      <c r="BG409" s="236">
        <f t="shared" si="1811"/>
        <v>0</v>
      </c>
      <c r="BH409" s="239">
        <f t="shared" si="1812"/>
        <v>0</v>
      </c>
      <c r="BI409" s="4"/>
      <c r="BJ409" s="4"/>
      <c r="BK409" s="236">
        <f t="shared" si="1813"/>
        <v>0</v>
      </c>
      <c r="BL409" s="239">
        <f t="shared" si="1814"/>
        <v>0</v>
      </c>
      <c r="BM409" s="4"/>
      <c r="BN409" s="4"/>
      <c r="BO409" s="236">
        <f t="shared" si="1852"/>
        <v>0</v>
      </c>
      <c r="BP409" s="239">
        <f t="shared" si="1852"/>
        <v>0</v>
      </c>
      <c r="BQ409" s="4"/>
      <c r="BR409" s="4"/>
      <c r="BS409" s="236">
        <f t="shared" si="1853"/>
        <v>0</v>
      </c>
      <c r="BT409" s="239">
        <f t="shared" si="1854"/>
        <v>0</v>
      </c>
      <c r="BU409" s="4"/>
      <c r="BV409" s="4"/>
      <c r="BW409" s="236">
        <f t="shared" si="1816"/>
        <v>0</v>
      </c>
      <c r="BX409" s="239">
        <f t="shared" si="1817"/>
        <v>0</v>
      </c>
      <c r="BY409" s="4"/>
      <c r="BZ409" s="4"/>
      <c r="CA409" s="236">
        <f t="shared" si="1818"/>
        <v>0</v>
      </c>
      <c r="CB409" s="239">
        <f t="shared" si="1819"/>
        <v>0</v>
      </c>
      <c r="CC409" s="4"/>
      <c r="CD409" s="4"/>
      <c r="CE409" s="236">
        <f t="shared" si="1820"/>
        <v>0</v>
      </c>
      <c r="CF409" s="239">
        <f t="shared" si="1855"/>
        <v>0</v>
      </c>
      <c r="CG409" s="4"/>
      <c r="CH409" s="4">
        <f t="shared" si="1856"/>
        <v>0</v>
      </c>
      <c r="CI409" s="236">
        <f t="shared" si="1821"/>
        <v>0</v>
      </c>
      <c r="CJ409" s="239">
        <f t="shared" si="1857"/>
        <v>0</v>
      </c>
      <c r="CK409" s="4"/>
      <c r="CL409" s="4"/>
      <c r="CM409" s="236">
        <f t="shared" si="1822"/>
        <v>0</v>
      </c>
      <c r="CN409" s="239">
        <f t="shared" si="1858"/>
        <v>0</v>
      </c>
      <c r="CO409" s="4"/>
      <c r="CP409" s="4"/>
      <c r="CQ409" s="236">
        <f t="shared" si="1823"/>
        <v>0</v>
      </c>
      <c r="CR409" s="239">
        <f t="shared" si="1859"/>
        <v>0</v>
      </c>
      <c r="CS409" s="4"/>
      <c r="CT409" s="4"/>
      <c r="CU409" s="236">
        <f t="shared" si="1824"/>
        <v>0</v>
      </c>
      <c r="CV409" s="239">
        <f t="shared" si="1860"/>
        <v>0</v>
      </c>
      <c r="CW409" s="4"/>
      <c r="CX409" s="4"/>
      <c r="CY409" s="4"/>
      <c r="CZ409" s="4"/>
      <c r="DA409" s="4">
        <f t="shared" si="1825"/>
        <v>0</v>
      </c>
      <c r="DB409" s="4">
        <f t="shared" si="1826"/>
        <v>0</v>
      </c>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row>
    <row r="410" spans="1:196" s="5" customFormat="1">
      <c r="A410" s="60"/>
      <c r="B410" s="60"/>
      <c r="C410" s="60" t="s">
        <v>10</v>
      </c>
      <c r="D410" s="60">
        <v>35</v>
      </c>
      <c r="E410" s="6"/>
      <c r="F410" s="67">
        <f t="shared" si="1827"/>
        <v>0</v>
      </c>
      <c r="G410" s="6"/>
      <c r="H410" s="67">
        <f t="shared" si="1873"/>
        <v>0</v>
      </c>
      <c r="I410" s="6"/>
      <c r="J410" s="67">
        <f t="shared" ref="J410" si="1910">SUM(I410*$D410)</f>
        <v>0</v>
      </c>
      <c r="K410" s="6"/>
      <c r="L410" s="67">
        <f t="shared" si="1875"/>
        <v>0</v>
      </c>
      <c r="M410" s="6"/>
      <c r="N410" s="67">
        <f t="shared" si="1876"/>
        <v>0</v>
      </c>
      <c r="O410" s="6"/>
      <c r="P410" s="67">
        <f t="shared" si="1877"/>
        <v>0</v>
      </c>
      <c r="Q410" s="6"/>
      <c r="R410" s="67">
        <f t="shared" si="1878"/>
        <v>0</v>
      </c>
      <c r="S410" s="6"/>
      <c r="T410" s="67">
        <f t="shared" si="1879"/>
        <v>0</v>
      </c>
      <c r="U410" s="6"/>
      <c r="V410" s="67">
        <f t="shared" si="1880"/>
        <v>0</v>
      </c>
      <c r="W410" s="6"/>
      <c r="X410" s="67">
        <f t="shared" si="1881"/>
        <v>0</v>
      </c>
      <c r="Y410" s="6"/>
      <c r="Z410" s="67">
        <f t="shared" si="1882"/>
        <v>0</v>
      </c>
      <c r="AA410" s="6"/>
      <c r="AB410" s="67">
        <f t="shared" si="1883"/>
        <v>0</v>
      </c>
      <c r="AC410" s="62"/>
      <c r="AD410" s="67">
        <f t="shared" si="1884"/>
        <v>0</v>
      </c>
      <c r="AE410" s="62"/>
      <c r="AF410" s="67">
        <f t="shared" si="1885"/>
        <v>0</v>
      </c>
      <c r="AG410" s="62"/>
      <c r="AH410" s="67">
        <f t="shared" si="1886"/>
        <v>0</v>
      </c>
      <c r="AI410" s="62"/>
      <c r="AJ410" s="67">
        <f t="shared" si="1887"/>
        <v>0</v>
      </c>
      <c r="AK410" s="62"/>
      <c r="AL410" s="67">
        <f t="shared" si="1888"/>
        <v>0</v>
      </c>
      <c r="AM410" s="62"/>
      <c r="AN410" s="67">
        <f t="shared" si="1889"/>
        <v>0</v>
      </c>
      <c r="AO410" s="62"/>
      <c r="AP410" s="67">
        <f t="shared" si="1890"/>
        <v>0</v>
      </c>
      <c r="AQ410" s="62"/>
      <c r="AR410" s="67">
        <f t="shared" si="1891"/>
        <v>0</v>
      </c>
      <c r="AS410" s="62"/>
      <c r="AT410" s="67">
        <f t="shared" si="1892"/>
        <v>0</v>
      </c>
      <c r="AU410" s="62"/>
      <c r="AV410" s="67">
        <f t="shared" si="1893"/>
        <v>0</v>
      </c>
      <c r="AW410" s="62"/>
      <c r="AX410" s="67">
        <f t="shared" si="1894"/>
        <v>0</v>
      </c>
      <c r="AY410" s="62"/>
      <c r="AZ410" s="67">
        <f t="shared" si="1895"/>
        <v>0</v>
      </c>
      <c r="BA410" s="57"/>
      <c r="BB410" s="64">
        <f t="shared" si="1851"/>
        <v>0</v>
      </c>
      <c r="BC410" s="64">
        <f t="shared" si="1810"/>
        <v>0</v>
      </c>
      <c r="BD410" s="4"/>
      <c r="BE410" s="4"/>
      <c r="BF410" s="4"/>
      <c r="BG410" s="236">
        <f t="shared" si="1811"/>
        <v>0</v>
      </c>
      <c r="BH410" s="239">
        <f t="shared" si="1812"/>
        <v>0</v>
      </c>
      <c r="BI410" s="4"/>
      <c r="BJ410" s="4"/>
      <c r="BK410" s="236">
        <f t="shared" si="1813"/>
        <v>0</v>
      </c>
      <c r="BL410" s="239">
        <f t="shared" si="1814"/>
        <v>0</v>
      </c>
      <c r="BM410" s="4"/>
      <c r="BN410" s="4"/>
      <c r="BO410" s="236">
        <f t="shared" si="1852"/>
        <v>0</v>
      </c>
      <c r="BP410" s="239">
        <f t="shared" si="1852"/>
        <v>0</v>
      </c>
      <c r="BQ410" s="4"/>
      <c r="BR410" s="4"/>
      <c r="BS410" s="236">
        <f t="shared" si="1853"/>
        <v>0</v>
      </c>
      <c r="BT410" s="239">
        <f t="shared" si="1854"/>
        <v>0</v>
      </c>
      <c r="BU410" s="4"/>
      <c r="BV410" s="4"/>
      <c r="BW410" s="236">
        <f t="shared" si="1816"/>
        <v>0</v>
      </c>
      <c r="BX410" s="239">
        <f t="shared" si="1817"/>
        <v>0</v>
      </c>
      <c r="BY410" s="4"/>
      <c r="BZ410" s="4"/>
      <c r="CA410" s="236">
        <f t="shared" si="1818"/>
        <v>0</v>
      </c>
      <c r="CB410" s="239">
        <f t="shared" si="1819"/>
        <v>0</v>
      </c>
      <c r="CC410" s="4"/>
      <c r="CD410" s="4"/>
      <c r="CE410" s="236">
        <f t="shared" si="1820"/>
        <v>0</v>
      </c>
      <c r="CF410" s="239">
        <f t="shared" si="1855"/>
        <v>0</v>
      </c>
      <c r="CG410" s="4"/>
      <c r="CH410" s="4">
        <f t="shared" si="1856"/>
        <v>0</v>
      </c>
      <c r="CI410" s="236">
        <f t="shared" si="1821"/>
        <v>0</v>
      </c>
      <c r="CJ410" s="239">
        <f t="shared" si="1857"/>
        <v>0</v>
      </c>
      <c r="CK410" s="4"/>
      <c r="CL410" s="4"/>
      <c r="CM410" s="236">
        <f t="shared" si="1822"/>
        <v>0</v>
      </c>
      <c r="CN410" s="239">
        <f t="shared" si="1858"/>
        <v>0</v>
      </c>
      <c r="CO410" s="4"/>
      <c r="CP410" s="4"/>
      <c r="CQ410" s="236">
        <f t="shared" si="1823"/>
        <v>0</v>
      </c>
      <c r="CR410" s="239">
        <f t="shared" si="1859"/>
        <v>0</v>
      </c>
      <c r="CS410" s="4"/>
      <c r="CT410" s="4"/>
      <c r="CU410" s="236">
        <f t="shared" si="1824"/>
        <v>0</v>
      </c>
      <c r="CV410" s="239">
        <f t="shared" si="1860"/>
        <v>0</v>
      </c>
      <c r="CW410" s="4"/>
      <c r="CX410" s="4"/>
      <c r="CY410" s="4"/>
      <c r="CZ410" s="4"/>
      <c r="DA410" s="4">
        <f t="shared" si="1825"/>
        <v>0</v>
      </c>
      <c r="DB410" s="4">
        <f t="shared" si="1826"/>
        <v>0</v>
      </c>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row>
    <row r="411" spans="1:196" s="5" customFormat="1">
      <c r="A411" s="19"/>
      <c r="B411" s="19"/>
      <c r="C411" s="19"/>
      <c r="D411" s="19"/>
      <c r="E411" s="19"/>
      <c r="F411" s="19"/>
      <c r="G411" s="19"/>
      <c r="H411" s="19"/>
      <c r="I411" s="19"/>
      <c r="J411" s="19"/>
      <c r="K411" s="58"/>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58"/>
      <c r="AJ411" s="19"/>
      <c r="AK411" s="19"/>
      <c r="AL411" s="19"/>
      <c r="AM411" s="19"/>
      <c r="AN411" s="19"/>
      <c r="AO411" s="19"/>
      <c r="AP411" s="19"/>
      <c r="AQ411" s="19"/>
      <c r="AR411" s="19"/>
      <c r="AS411" s="19"/>
      <c r="AT411" s="19"/>
      <c r="AU411" s="19"/>
      <c r="AV411" s="19"/>
      <c r="AW411" s="19"/>
      <c r="AX411" s="19"/>
      <c r="AY411" s="19"/>
      <c r="AZ411" s="19"/>
      <c r="BA411" s="19"/>
      <c r="BB411" s="17"/>
      <c r="BC411" s="17"/>
      <c r="BD411" s="4"/>
      <c r="BE411" s="4"/>
      <c r="BF411" s="4"/>
      <c r="BG411" s="236">
        <f t="shared" si="1811"/>
        <v>0</v>
      </c>
      <c r="BH411" s="239">
        <f t="shared" si="1812"/>
        <v>0</v>
      </c>
      <c r="BI411" s="4"/>
      <c r="BJ411" s="4"/>
      <c r="BK411" s="236">
        <f t="shared" si="1813"/>
        <v>0</v>
      </c>
      <c r="BL411" s="239">
        <f t="shared" si="1814"/>
        <v>0</v>
      </c>
      <c r="BM411" s="4"/>
      <c r="BN411" s="4"/>
      <c r="BO411" s="236">
        <f t="shared" si="1852"/>
        <v>0</v>
      </c>
      <c r="BP411" s="239">
        <f t="shared" si="1852"/>
        <v>0</v>
      </c>
      <c r="BQ411" s="4"/>
      <c r="BR411" s="4"/>
      <c r="BS411" s="236">
        <f t="shared" si="1853"/>
        <v>0</v>
      </c>
      <c r="BT411" s="239">
        <f t="shared" si="1854"/>
        <v>0</v>
      </c>
      <c r="BU411" s="4"/>
      <c r="BV411" s="4"/>
      <c r="BW411" s="236">
        <f t="shared" si="1816"/>
        <v>0</v>
      </c>
      <c r="BX411" s="239">
        <f t="shared" si="1817"/>
        <v>0</v>
      </c>
      <c r="BY411" s="4"/>
      <c r="BZ411" s="4"/>
      <c r="CA411" s="236">
        <f t="shared" si="1818"/>
        <v>0</v>
      </c>
      <c r="CB411" s="239">
        <f t="shared" si="1819"/>
        <v>0</v>
      </c>
      <c r="CC411" s="4"/>
      <c r="CD411" s="4"/>
      <c r="CE411" s="236">
        <f t="shared" si="1820"/>
        <v>0</v>
      </c>
      <c r="CF411" s="239">
        <f t="shared" si="1855"/>
        <v>0</v>
      </c>
      <c r="CG411" s="4"/>
      <c r="CH411" s="4">
        <f t="shared" si="1856"/>
        <v>0</v>
      </c>
      <c r="CI411" s="236">
        <f t="shared" si="1821"/>
        <v>0</v>
      </c>
      <c r="CJ411" s="239">
        <f t="shared" si="1857"/>
        <v>0</v>
      </c>
      <c r="CK411" s="4"/>
      <c r="CL411" s="4"/>
      <c r="CM411" s="236">
        <f t="shared" si="1822"/>
        <v>0</v>
      </c>
      <c r="CN411" s="239">
        <f t="shared" si="1858"/>
        <v>0</v>
      </c>
      <c r="CO411" s="4"/>
      <c r="CP411" s="4"/>
      <c r="CQ411" s="236">
        <f t="shared" si="1823"/>
        <v>0</v>
      </c>
      <c r="CR411" s="239">
        <f t="shared" si="1859"/>
        <v>0</v>
      </c>
      <c r="CS411" s="4"/>
      <c r="CT411" s="4"/>
      <c r="CU411" s="236">
        <f t="shared" si="1824"/>
        <v>0</v>
      </c>
      <c r="CV411" s="239">
        <f t="shared" si="1860"/>
        <v>0</v>
      </c>
      <c r="CW411" s="4"/>
      <c r="CX411" s="4"/>
      <c r="CY411" s="4"/>
      <c r="CZ411" s="4"/>
      <c r="DA411" s="4">
        <f t="shared" si="1825"/>
        <v>0</v>
      </c>
      <c r="DB411" s="4">
        <f t="shared" si="1826"/>
        <v>0</v>
      </c>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row>
    <row r="412" spans="1:196" s="5" customForma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59"/>
      <c r="AD412" s="19"/>
      <c r="AE412" s="59"/>
      <c r="AF412" s="19"/>
      <c r="AG412" s="59"/>
      <c r="AH412" s="19"/>
      <c r="AI412" s="59"/>
      <c r="AJ412" s="19"/>
      <c r="AK412" s="59"/>
      <c r="AL412" s="19"/>
      <c r="AM412" s="59"/>
      <c r="AN412" s="19"/>
      <c r="AO412" s="59"/>
      <c r="AP412" s="19"/>
      <c r="AQ412" s="59"/>
      <c r="AR412" s="19"/>
      <c r="AS412" s="59"/>
      <c r="AT412" s="19"/>
      <c r="AU412" s="59"/>
      <c r="AV412" s="19"/>
      <c r="AW412" s="59"/>
      <c r="AX412" s="19"/>
      <c r="AY412" s="59"/>
      <c r="AZ412" s="19"/>
      <c r="BA412" s="19"/>
      <c r="BB412" s="17"/>
      <c r="BC412" s="17"/>
      <c r="BD412" s="66"/>
      <c r="BE412" s="4"/>
      <c r="BF412" s="4"/>
      <c r="BG412" s="236">
        <f t="shared" si="1811"/>
        <v>0</v>
      </c>
      <c r="BH412" s="239">
        <f t="shared" si="1812"/>
        <v>0</v>
      </c>
      <c r="BI412" s="4"/>
      <c r="BJ412" s="4"/>
      <c r="BK412" s="236">
        <f t="shared" si="1813"/>
        <v>0</v>
      </c>
      <c r="BL412" s="239">
        <f t="shared" si="1814"/>
        <v>0</v>
      </c>
      <c r="BM412" s="4"/>
      <c r="BN412" s="4"/>
      <c r="BO412" s="236">
        <f t="shared" si="1852"/>
        <v>0</v>
      </c>
      <c r="BP412" s="239">
        <f t="shared" si="1852"/>
        <v>0</v>
      </c>
      <c r="BQ412" s="4"/>
      <c r="BR412" s="4"/>
      <c r="BS412" s="236">
        <f t="shared" si="1853"/>
        <v>0</v>
      </c>
      <c r="BT412" s="239">
        <f t="shared" si="1854"/>
        <v>0</v>
      </c>
      <c r="BU412" s="4"/>
      <c r="BV412" s="4"/>
      <c r="BW412" s="236">
        <f t="shared" si="1816"/>
        <v>0</v>
      </c>
      <c r="BX412" s="239">
        <f t="shared" si="1817"/>
        <v>0</v>
      </c>
      <c r="BY412" s="4"/>
      <c r="BZ412" s="4"/>
      <c r="CA412" s="236">
        <f t="shared" si="1818"/>
        <v>0</v>
      </c>
      <c r="CB412" s="239">
        <f t="shared" si="1819"/>
        <v>0</v>
      </c>
      <c r="CC412" s="4"/>
      <c r="CD412" s="4"/>
      <c r="CE412" s="236">
        <f t="shared" si="1820"/>
        <v>0</v>
      </c>
      <c r="CF412" s="239">
        <f t="shared" si="1855"/>
        <v>0</v>
      </c>
      <c r="CG412" s="4"/>
      <c r="CH412" s="4">
        <f t="shared" si="1856"/>
        <v>0</v>
      </c>
      <c r="CI412" s="236">
        <f t="shared" si="1821"/>
        <v>0</v>
      </c>
      <c r="CJ412" s="239">
        <f t="shared" si="1857"/>
        <v>0</v>
      </c>
      <c r="CK412" s="4"/>
      <c r="CL412" s="4"/>
      <c r="CM412" s="236">
        <f t="shared" si="1822"/>
        <v>0</v>
      </c>
      <c r="CN412" s="239">
        <f t="shared" si="1858"/>
        <v>0</v>
      </c>
      <c r="CO412" s="4"/>
      <c r="CP412" s="4"/>
      <c r="CQ412" s="236">
        <f t="shared" si="1823"/>
        <v>0</v>
      </c>
      <c r="CR412" s="239">
        <f t="shared" si="1859"/>
        <v>0</v>
      </c>
      <c r="CS412" s="4"/>
      <c r="CT412" s="4"/>
      <c r="CU412" s="236">
        <f t="shared" si="1824"/>
        <v>0</v>
      </c>
      <c r="CV412" s="239">
        <f t="shared" si="1860"/>
        <v>0</v>
      </c>
      <c r="CW412" s="4"/>
      <c r="CX412" s="4"/>
      <c r="CY412" s="4"/>
      <c r="CZ412" s="4"/>
      <c r="DA412" s="4">
        <f t="shared" si="1825"/>
        <v>0</v>
      </c>
      <c r="DB412" s="4">
        <f t="shared" si="1826"/>
        <v>0</v>
      </c>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row>
    <row r="413" spans="1:196" s="14" customFormat="1" ht="48">
      <c r="A413" s="68"/>
      <c r="B413" s="68" t="s">
        <v>80</v>
      </c>
      <c r="C413" s="68"/>
      <c r="D413" s="68"/>
      <c r="E413" s="68">
        <f>SUM(E380:E410)</f>
        <v>0</v>
      </c>
      <c r="F413" s="153">
        <f t="shared" ref="F413:AZ413" si="1911">SUM(F380:F410)</f>
        <v>0</v>
      </c>
      <c r="G413" s="68">
        <f t="shared" si="1911"/>
        <v>0</v>
      </c>
      <c r="H413" s="68">
        <f t="shared" si="1911"/>
        <v>0</v>
      </c>
      <c r="I413" s="68">
        <f t="shared" si="1911"/>
        <v>0</v>
      </c>
      <c r="J413" s="68">
        <f t="shared" si="1911"/>
        <v>0</v>
      </c>
      <c r="K413" s="68">
        <f t="shared" si="1911"/>
        <v>0</v>
      </c>
      <c r="L413" s="68">
        <f t="shared" si="1911"/>
        <v>0</v>
      </c>
      <c r="M413" s="68">
        <f t="shared" si="1911"/>
        <v>0</v>
      </c>
      <c r="N413" s="68">
        <f t="shared" si="1911"/>
        <v>0</v>
      </c>
      <c r="O413" s="68">
        <f t="shared" si="1911"/>
        <v>0</v>
      </c>
      <c r="P413" s="68">
        <f t="shared" si="1911"/>
        <v>0</v>
      </c>
      <c r="Q413" s="68">
        <f t="shared" si="1911"/>
        <v>0</v>
      </c>
      <c r="R413" s="68">
        <f t="shared" si="1911"/>
        <v>0</v>
      </c>
      <c r="S413" s="68">
        <f t="shared" si="1911"/>
        <v>0</v>
      </c>
      <c r="T413" s="68">
        <f t="shared" si="1911"/>
        <v>0</v>
      </c>
      <c r="U413" s="68">
        <f t="shared" si="1911"/>
        <v>0</v>
      </c>
      <c r="V413" s="68">
        <f t="shared" si="1911"/>
        <v>0</v>
      </c>
      <c r="W413" s="68">
        <f t="shared" si="1911"/>
        <v>0</v>
      </c>
      <c r="X413" s="68">
        <f t="shared" si="1911"/>
        <v>0</v>
      </c>
      <c r="Y413" s="68">
        <f t="shared" si="1911"/>
        <v>0</v>
      </c>
      <c r="Z413" s="68">
        <f t="shared" si="1911"/>
        <v>0</v>
      </c>
      <c r="AA413" s="68">
        <f t="shared" si="1911"/>
        <v>0</v>
      </c>
      <c r="AB413" s="68">
        <f t="shared" si="1911"/>
        <v>0</v>
      </c>
      <c r="AC413" s="68">
        <f t="shared" si="1911"/>
        <v>0</v>
      </c>
      <c r="AD413" s="68">
        <f t="shared" si="1911"/>
        <v>0</v>
      </c>
      <c r="AE413" s="68">
        <f t="shared" si="1911"/>
        <v>0</v>
      </c>
      <c r="AF413" s="68">
        <f t="shared" si="1911"/>
        <v>0</v>
      </c>
      <c r="AG413" s="68">
        <f t="shared" si="1911"/>
        <v>0</v>
      </c>
      <c r="AH413" s="68">
        <f t="shared" si="1911"/>
        <v>0</v>
      </c>
      <c r="AI413" s="68">
        <f t="shared" si="1911"/>
        <v>0</v>
      </c>
      <c r="AJ413" s="68">
        <f t="shared" si="1911"/>
        <v>0</v>
      </c>
      <c r="AK413" s="68">
        <f t="shared" si="1911"/>
        <v>0</v>
      </c>
      <c r="AL413" s="68">
        <f t="shared" si="1911"/>
        <v>0</v>
      </c>
      <c r="AM413" s="68">
        <f t="shared" si="1911"/>
        <v>0</v>
      </c>
      <c r="AN413" s="68">
        <f t="shared" si="1911"/>
        <v>0</v>
      </c>
      <c r="AO413" s="68">
        <f t="shared" si="1911"/>
        <v>0</v>
      </c>
      <c r="AP413" s="68">
        <f t="shared" si="1911"/>
        <v>0</v>
      </c>
      <c r="AQ413" s="68">
        <f t="shared" si="1911"/>
        <v>0</v>
      </c>
      <c r="AR413" s="68">
        <f t="shared" si="1911"/>
        <v>0</v>
      </c>
      <c r="AS413" s="68">
        <f t="shared" si="1911"/>
        <v>0</v>
      </c>
      <c r="AT413" s="68">
        <f t="shared" si="1911"/>
        <v>0</v>
      </c>
      <c r="AU413" s="68">
        <f t="shared" si="1911"/>
        <v>0</v>
      </c>
      <c r="AV413" s="68">
        <f t="shared" si="1911"/>
        <v>0</v>
      </c>
      <c r="AW413" s="68">
        <f t="shared" si="1911"/>
        <v>0</v>
      </c>
      <c r="AX413" s="68">
        <f t="shared" si="1911"/>
        <v>0</v>
      </c>
      <c r="AY413" s="68">
        <f t="shared" si="1911"/>
        <v>0</v>
      </c>
      <c r="AZ413" s="68">
        <f t="shared" si="1911"/>
        <v>0</v>
      </c>
      <c r="BA413" s="68"/>
      <c r="BB413" s="69">
        <f>SUM(BB380:BB410)</f>
        <v>0</v>
      </c>
      <c r="BC413" s="69">
        <f>SUM(BC380:BC410)</f>
        <v>0</v>
      </c>
      <c r="BD413" s="70" t="s">
        <v>80</v>
      </c>
      <c r="BE413" s="153">
        <f>SUM(BE380:BE412)</f>
        <v>0</v>
      </c>
      <c r="BF413" s="153">
        <f t="shared" ref="BF413:CZ413" si="1912">SUM(BF380:BF412)</f>
        <v>0</v>
      </c>
      <c r="BG413" s="153">
        <f>SUM(BG380:BG412)</f>
        <v>0</v>
      </c>
      <c r="BH413" s="153">
        <f>SUM(BH380:BH412)</f>
        <v>0</v>
      </c>
      <c r="BI413" s="153">
        <f t="shared" si="1912"/>
        <v>0</v>
      </c>
      <c r="BJ413" s="153">
        <f t="shared" si="1912"/>
        <v>0</v>
      </c>
      <c r="BK413" s="153">
        <f>SUM(BK380:BK412)</f>
        <v>0</v>
      </c>
      <c r="BL413" s="153">
        <f>SUM(BL380:BL412)</f>
        <v>0</v>
      </c>
      <c r="BM413" s="153">
        <f t="shared" si="1912"/>
        <v>0</v>
      </c>
      <c r="BN413" s="153">
        <f t="shared" si="1912"/>
        <v>0</v>
      </c>
      <c r="BO413" s="153">
        <f>SUM(BO380:BO412)</f>
        <v>0</v>
      </c>
      <c r="BP413" s="153">
        <f>SUM(BP380:BP412)</f>
        <v>0</v>
      </c>
      <c r="BQ413" s="153">
        <f t="shared" si="1912"/>
        <v>0</v>
      </c>
      <c r="BR413" s="153">
        <f t="shared" si="1912"/>
        <v>0</v>
      </c>
      <c r="BS413" s="153">
        <f>SUM(BS380:BS412)</f>
        <v>0</v>
      </c>
      <c r="BT413" s="153">
        <f>SUM(BT380:BT412)</f>
        <v>0</v>
      </c>
      <c r="BU413" s="153">
        <f t="shared" si="1912"/>
        <v>0</v>
      </c>
      <c r="BV413" s="153">
        <f t="shared" si="1912"/>
        <v>0</v>
      </c>
      <c r="BW413" s="153">
        <f>SUM(BW380:BW412)</f>
        <v>0</v>
      </c>
      <c r="BX413" s="153">
        <f>SUM(BX380:BX412)</f>
        <v>0</v>
      </c>
      <c r="BY413" s="153">
        <f t="shared" si="1912"/>
        <v>0</v>
      </c>
      <c r="BZ413" s="153">
        <f t="shared" si="1912"/>
        <v>0</v>
      </c>
      <c r="CA413" s="153">
        <f>SUM(CA380:CA412)</f>
        <v>0</v>
      </c>
      <c r="CB413" s="153">
        <f>SUM(CB380:CB412)</f>
        <v>0</v>
      </c>
      <c r="CC413" s="153">
        <f t="shared" si="1912"/>
        <v>0</v>
      </c>
      <c r="CD413" s="153">
        <f t="shared" si="1912"/>
        <v>0</v>
      </c>
      <c r="CE413" s="153">
        <f>SUM(CE380:CE412)</f>
        <v>0</v>
      </c>
      <c r="CF413" s="153">
        <f>SUM(CF380:CF412)</f>
        <v>0</v>
      </c>
      <c r="CG413" s="153">
        <f t="shared" si="1912"/>
        <v>0</v>
      </c>
      <c r="CH413" s="153">
        <f t="shared" si="1912"/>
        <v>0</v>
      </c>
      <c r="CI413" s="153">
        <f>SUM(CI380:CI412)</f>
        <v>0</v>
      </c>
      <c r="CJ413" s="153">
        <f>SUM(CJ380:CJ412)</f>
        <v>0</v>
      </c>
      <c r="CK413" s="153">
        <f t="shared" si="1912"/>
        <v>0</v>
      </c>
      <c r="CL413" s="153">
        <f t="shared" si="1912"/>
        <v>0</v>
      </c>
      <c r="CM413" s="153">
        <f>SUM(CM380:CM412)</f>
        <v>0</v>
      </c>
      <c r="CN413" s="153">
        <f>SUM(CN380:CN412)</f>
        <v>0</v>
      </c>
      <c r="CO413" s="153">
        <f t="shared" si="1912"/>
        <v>0</v>
      </c>
      <c r="CP413" s="153">
        <f t="shared" si="1912"/>
        <v>0</v>
      </c>
      <c r="CQ413" s="153">
        <f>SUM(CQ380:CQ412)</f>
        <v>0</v>
      </c>
      <c r="CR413" s="153">
        <f>SUM(CR380:CR412)</f>
        <v>0</v>
      </c>
      <c r="CS413" s="153">
        <f t="shared" si="1912"/>
        <v>0</v>
      </c>
      <c r="CT413" s="153">
        <f t="shared" si="1912"/>
        <v>0</v>
      </c>
      <c r="CU413" s="153">
        <f>SUM(CU380:CU412)</f>
        <v>0</v>
      </c>
      <c r="CV413" s="153">
        <f>SUM(CV380:CV412)</f>
        <v>0</v>
      </c>
      <c r="CW413" s="153">
        <f t="shared" si="1912"/>
        <v>0</v>
      </c>
      <c r="CX413" s="153">
        <f t="shared" si="1912"/>
        <v>0</v>
      </c>
      <c r="CY413" s="153">
        <f t="shared" si="1912"/>
        <v>0</v>
      </c>
      <c r="CZ413" s="153">
        <f t="shared" si="1912"/>
        <v>0</v>
      </c>
      <c r="DA413" s="69">
        <f>SUM(DA380:DA410)</f>
        <v>0</v>
      </c>
      <c r="DB413" s="69">
        <f>SUM(DB380:DB410)</f>
        <v>0</v>
      </c>
      <c r="DC413" s="70" t="s">
        <v>80</v>
      </c>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row>
    <row r="414" spans="1:196" ht="24">
      <c r="A414" s="68"/>
      <c r="B414" s="68" t="s">
        <v>81</v>
      </c>
      <c r="C414" s="68"/>
      <c r="D414" s="68"/>
      <c r="E414" s="273" t="e">
        <f>F413/E413</f>
        <v>#DIV/0!</v>
      </c>
      <c r="F414" s="273"/>
      <c r="G414" s="273" t="e">
        <f>H413/G413</f>
        <v>#DIV/0!</v>
      </c>
      <c r="H414" s="273"/>
      <c r="I414" s="273" t="e">
        <f>J413/I413</f>
        <v>#DIV/0!</v>
      </c>
      <c r="J414" s="273"/>
      <c r="K414" s="273" t="e">
        <f>L413/K413</f>
        <v>#DIV/0!</v>
      </c>
      <c r="L414" s="273"/>
      <c r="M414" s="273" t="e">
        <f>N413/M413</f>
        <v>#DIV/0!</v>
      </c>
      <c r="N414" s="273"/>
      <c r="O414" s="273" t="e">
        <f>P413/O413</f>
        <v>#DIV/0!</v>
      </c>
      <c r="P414" s="273"/>
      <c r="Q414" s="273" t="e">
        <f>R413/Q413</f>
        <v>#DIV/0!</v>
      </c>
      <c r="R414" s="273"/>
      <c r="S414" s="273" t="e">
        <f>T413/S413</f>
        <v>#DIV/0!</v>
      </c>
      <c r="T414" s="273"/>
      <c r="U414" s="273" t="e">
        <f>V413/U413</f>
        <v>#DIV/0!</v>
      </c>
      <c r="V414" s="273"/>
      <c r="W414" s="273" t="e">
        <f>X413/W413</f>
        <v>#DIV/0!</v>
      </c>
      <c r="X414" s="273"/>
      <c r="Y414" s="273" t="e">
        <f>Z413/Y413</f>
        <v>#DIV/0!</v>
      </c>
      <c r="Z414" s="273"/>
      <c r="AA414" s="273" t="e">
        <f>AB413/AA413</f>
        <v>#DIV/0!</v>
      </c>
      <c r="AB414" s="273"/>
      <c r="AC414" s="273" t="e">
        <f>AD413/AC413</f>
        <v>#DIV/0!</v>
      </c>
      <c r="AD414" s="273"/>
      <c r="AE414" s="273" t="e">
        <f>AF413/AE413</f>
        <v>#DIV/0!</v>
      </c>
      <c r="AF414" s="273"/>
      <c r="AG414" s="273" t="e">
        <f>AH413/AG413</f>
        <v>#DIV/0!</v>
      </c>
      <c r="AH414" s="273"/>
      <c r="AI414" s="273" t="e">
        <f>AJ413/AI413</f>
        <v>#DIV/0!</v>
      </c>
      <c r="AJ414" s="273"/>
      <c r="AK414" s="273" t="e">
        <f>AL413/AK413</f>
        <v>#DIV/0!</v>
      </c>
      <c r="AL414" s="273"/>
      <c r="AM414" s="273" t="e">
        <f>AN413/AM413</f>
        <v>#DIV/0!</v>
      </c>
      <c r="AN414" s="273"/>
      <c r="AO414" s="273" t="e">
        <f>AP413/AO413</f>
        <v>#DIV/0!</v>
      </c>
      <c r="AP414" s="273"/>
      <c r="AQ414" s="273" t="e">
        <f>AR413/AQ413</f>
        <v>#DIV/0!</v>
      </c>
      <c r="AR414" s="273"/>
      <c r="AS414" s="273" t="e">
        <f>AT413/AS413</f>
        <v>#DIV/0!</v>
      </c>
      <c r="AT414" s="273"/>
      <c r="AU414" s="273" t="e">
        <f>AV413/AU413</f>
        <v>#DIV/0!</v>
      </c>
      <c r="AV414" s="273"/>
      <c r="AW414" s="273" t="e">
        <f>AX413/AW413</f>
        <v>#DIV/0!</v>
      </c>
      <c r="AX414" s="273"/>
      <c r="AY414" s="273" t="e">
        <f>AZ413/AY413</f>
        <v>#DIV/0!</v>
      </c>
      <c r="AZ414" s="273"/>
      <c r="BA414" s="73"/>
      <c r="BB414" s="274" t="e">
        <f>BC413/BB413</f>
        <v>#DIV/0!</v>
      </c>
      <c r="BC414" s="274"/>
      <c r="BD414" s="71" t="s">
        <v>82</v>
      </c>
      <c r="BE414" s="273"/>
      <c r="BF414" s="273"/>
      <c r="BG414" s="234"/>
      <c r="BH414" s="234"/>
      <c r="BI414" s="273"/>
      <c r="BJ414" s="273"/>
      <c r="BK414" s="234"/>
      <c r="BL414" s="234"/>
      <c r="BM414" s="273"/>
      <c r="BN414" s="273"/>
      <c r="BO414" s="234"/>
      <c r="BP414" s="234"/>
      <c r="BQ414" s="273"/>
      <c r="BR414" s="273"/>
      <c r="BS414" s="244"/>
      <c r="BT414" s="244"/>
      <c r="BU414" s="273"/>
      <c r="BV414" s="273"/>
      <c r="BW414" s="248"/>
      <c r="BX414" s="248"/>
      <c r="BY414" s="273"/>
      <c r="BZ414" s="273"/>
      <c r="CA414" s="248"/>
      <c r="CB414" s="248"/>
      <c r="CC414" s="273"/>
      <c r="CD414" s="273"/>
      <c r="CE414" s="249"/>
      <c r="CF414" s="249"/>
      <c r="CG414" s="273"/>
      <c r="CH414" s="273"/>
      <c r="CI414" s="251"/>
      <c r="CJ414" s="251"/>
      <c r="CK414" s="273"/>
      <c r="CL414" s="273"/>
      <c r="CM414" s="252"/>
      <c r="CN414" s="252"/>
      <c r="CO414" s="273"/>
      <c r="CP414" s="273"/>
      <c r="CQ414" s="253"/>
      <c r="CR414" s="253"/>
      <c r="CS414" s="273"/>
      <c r="CT414" s="273"/>
      <c r="CU414" s="254"/>
      <c r="CV414" s="254"/>
      <c r="CW414" s="273"/>
      <c r="CX414" s="273"/>
      <c r="CY414" s="234"/>
      <c r="CZ414" s="181"/>
      <c r="DA414" s="274" t="e">
        <f>DB413/DA413</f>
        <v>#DIV/0!</v>
      </c>
      <c r="DB414" s="274"/>
      <c r="DC414" s="71" t="s">
        <v>82</v>
      </c>
      <c r="GK414" s="4"/>
      <c r="GL414" s="4"/>
      <c r="GM414" s="4"/>
      <c r="GN414" s="4"/>
    </row>
    <row r="415" spans="1:196">
      <c r="GK415" s="4"/>
      <c r="GL415" s="4"/>
      <c r="GM415" s="4"/>
      <c r="GN415" s="4"/>
    </row>
    <row r="416" spans="1:196">
      <c r="GK416" s="4"/>
      <c r="GL416" s="4"/>
      <c r="GM416" s="4"/>
      <c r="GN416" s="4"/>
    </row>
    <row r="417" spans="1:196" s="14" customFormat="1" ht="48">
      <c r="A417" s="293" t="s">
        <v>142</v>
      </c>
      <c r="B417" s="154" t="s">
        <v>80</v>
      </c>
      <c r="C417" s="154"/>
      <c r="D417" s="154"/>
      <c r="E417" s="180">
        <f t="shared" ref="E417:AZ417" si="1913">E413+E373+E332+E287+E242+E202+E162+E119+E79+E39</f>
        <v>221</v>
      </c>
      <c r="F417" s="180">
        <f t="shared" si="1913"/>
        <v>26938</v>
      </c>
      <c r="G417" s="154">
        <f t="shared" si="1913"/>
        <v>277</v>
      </c>
      <c r="H417" s="154">
        <f t="shared" si="1913"/>
        <v>28957.75</v>
      </c>
      <c r="I417" s="154">
        <f t="shared" si="1913"/>
        <v>290.25</v>
      </c>
      <c r="J417" s="154">
        <f t="shared" si="1913"/>
        <v>26268.5</v>
      </c>
      <c r="K417" s="154">
        <f t="shared" si="1913"/>
        <v>286.5</v>
      </c>
      <c r="L417" s="154">
        <f t="shared" si="1913"/>
        <v>26226.55</v>
      </c>
      <c r="M417" s="154">
        <f t="shared" si="1913"/>
        <v>416.25</v>
      </c>
      <c r="N417" s="154">
        <f t="shared" si="1913"/>
        <v>41112.5</v>
      </c>
      <c r="O417" s="154">
        <f t="shared" si="1913"/>
        <v>614.75</v>
      </c>
      <c r="P417" s="154">
        <f t="shared" si="1913"/>
        <v>51200</v>
      </c>
      <c r="Q417" s="154">
        <f t="shared" si="1913"/>
        <v>763.5</v>
      </c>
      <c r="R417" s="154">
        <f t="shared" si="1913"/>
        <v>76206.75</v>
      </c>
      <c r="S417" s="154">
        <f t="shared" si="1913"/>
        <v>1094.25</v>
      </c>
      <c r="T417" s="154">
        <f t="shared" si="1913"/>
        <v>93164</v>
      </c>
      <c r="U417" s="154">
        <f t="shared" si="1913"/>
        <v>1499</v>
      </c>
      <c r="V417" s="154">
        <f t="shared" si="1913"/>
        <v>130498</v>
      </c>
      <c r="W417" s="154">
        <f t="shared" si="1913"/>
        <v>1309.25</v>
      </c>
      <c r="X417" s="154">
        <f t="shared" si="1913"/>
        <v>114892</v>
      </c>
      <c r="Y417" s="154">
        <f t="shared" si="1913"/>
        <v>1088.5</v>
      </c>
      <c r="Z417" s="154">
        <f t="shared" si="1913"/>
        <v>99128.25</v>
      </c>
      <c r="AA417" s="154">
        <f t="shared" si="1913"/>
        <v>0</v>
      </c>
      <c r="AB417" s="154">
        <f t="shared" si="1913"/>
        <v>0</v>
      </c>
      <c r="AC417" s="154">
        <f t="shared" si="1913"/>
        <v>0</v>
      </c>
      <c r="AD417" s="154">
        <f t="shared" si="1913"/>
        <v>0</v>
      </c>
      <c r="AE417" s="154">
        <f t="shared" si="1913"/>
        <v>0</v>
      </c>
      <c r="AF417" s="154">
        <f t="shared" si="1913"/>
        <v>0</v>
      </c>
      <c r="AG417" s="154">
        <f t="shared" si="1913"/>
        <v>0</v>
      </c>
      <c r="AH417" s="154">
        <f t="shared" si="1913"/>
        <v>0</v>
      </c>
      <c r="AI417" s="154">
        <f t="shared" si="1913"/>
        <v>0</v>
      </c>
      <c r="AJ417" s="154">
        <f t="shared" si="1913"/>
        <v>0</v>
      </c>
      <c r="AK417" s="154">
        <f t="shared" si="1913"/>
        <v>0</v>
      </c>
      <c r="AL417" s="154">
        <f t="shared" si="1913"/>
        <v>0</v>
      </c>
      <c r="AM417" s="154">
        <f t="shared" si="1913"/>
        <v>0</v>
      </c>
      <c r="AN417" s="154">
        <f t="shared" si="1913"/>
        <v>0</v>
      </c>
      <c r="AO417" s="154">
        <f t="shared" si="1913"/>
        <v>0</v>
      </c>
      <c r="AP417" s="154">
        <f t="shared" si="1913"/>
        <v>0</v>
      </c>
      <c r="AQ417" s="154">
        <f t="shared" si="1913"/>
        <v>0</v>
      </c>
      <c r="AR417" s="154">
        <f t="shared" si="1913"/>
        <v>0</v>
      </c>
      <c r="AS417" s="154">
        <f t="shared" si="1913"/>
        <v>0</v>
      </c>
      <c r="AT417" s="154">
        <f t="shared" si="1913"/>
        <v>0</v>
      </c>
      <c r="AU417" s="154">
        <f t="shared" si="1913"/>
        <v>0</v>
      </c>
      <c r="AV417" s="154">
        <f t="shared" si="1913"/>
        <v>0</v>
      </c>
      <c r="AW417" s="154">
        <f t="shared" si="1913"/>
        <v>0</v>
      </c>
      <c r="AX417" s="154">
        <f t="shared" si="1913"/>
        <v>0</v>
      </c>
      <c r="AY417" s="154">
        <f t="shared" si="1913"/>
        <v>0</v>
      </c>
      <c r="AZ417" s="154">
        <f t="shared" si="1913"/>
        <v>0</v>
      </c>
      <c r="BA417" s="154"/>
      <c r="BB417" s="156">
        <f>BB413+BB373+BB332+BB287+BB242+BB202+BB162+BB119+BB79+BB39</f>
        <v>7860.25</v>
      </c>
      <c r="BC417" s="156">
        <f>BC413+BC373+BC332+BC287+BC242+BC202+BC162+BC119+BC79+BC39</f>
        <v>714591.75</v>
      </c>
      <c r="BD417" s="157" t="s">
        <v>80</v>
      </c>
      <c r="BE417" s="180">
        <f>SUM(BE413+BE373+BE332+BE287+BE242+BE202+BE162+BE119)</f>
        <v>32.75</v>
      </c>
      <c r="BF417" s="180">
        <f>SUM(BF413+BF373+BF332+BF287+BF242+BF202+BF162+BF119)</f>
        <v>4415</v>
      </c>
      <c r="BG417" s="237"/>
      <c r="BH417" s="237"/>
      <c r="BI417" s="180">
        <f>SUM(BI413+BI373+BI332+BI287+BI242+BI202+BI162+BI119)</f>
        <v>19.25</v>
      </c>
      <c r="BJ417" s="180">
        <f>SUM(BJ413+BJ373+BJ332+BJ287+BJ242+BJ202+BJ162+BJ119)</f>
        <v>2445</v>
      </c>
      <c r="BK417" s="237"/>
      <c r="BL417" s="237"/>
      <c r="BM417" s="180">
        <f>SUM(BM413+BM373+BM332+BM287+BM242+BM202+BM162+BM119)</f>
        <v>26</v>
      </c>
      <c r="BN417" s="180">
        <f>SUM(BN413+BN373+BN332+BN287+BN242+BN202+BN162+BN119)</f>
        <v>3100</v>
      </c>
      <c r="BO417" s="237"/>
      <c r="BP417" s="237"/>
      <c r="BQ417" s="180">
        <f>SUM(BQ413+BQ373+BQ332+BQ287+BQ242+BQ202+BQ162+BQ119)</f>
        <v>23.25</v>
      </c>
      <c r="BR417" s="180">
        <f>SUM(BR413+BR373+BR332+BR287+BR242+BR202+BR162+BR119)</f>
        <v>2945</v>
      </c>
      <c r="BS417" s="237"/>
      <c r="BT417" s="237"/>
      <c r="BU417" s="180">
        <f t="shared" ref="BU417:CZ417" si="1914">SUM(BU413+BU373+BU332+BU287+BU242+BU202+BU162+BU119)</f>
        <v>40.5</v>
      </c>
      <c r="BV417" s="180">
        <f t="shared" si="1914"/>
        <v>4730</v>
      </c>
      <c r="BW417" s="237"/>
      <c r="BX417" s="237"/>
      <c r="BY417" s="180">
        <f t="shared" si="1914"/>
        <v>68.25</v>
      </c>
      <c r="BZ417" s="180">
        <f t="shared" si="1914"/>
        <v>7885</v>
      </c>
      <c r="CA417" s="237"/>
      <c r="CB417" s="237"/>
      <c r="CC417" s="180">
        <f t="shared" si="1914"/>
        <v>67</v>
      </c>
      <c r="CD417" s="180">
        <f t="shared" si="1914"/>
        <v>7550</v>
      </c>
      <c r="CE417" s="237"/>
      <c r="CF417" s="237"/>
      <c r="CG417" s="180">
        <f t="shared" si="1914"/>
        <v>80.5</v>
      </c>
      <c r="CH417" s="180">
        <f t="shared" si="1914"/>
        <v>10190</v>
      </c>
      <c r="CI417" s="237"/>
      <c r="CJ417" s="237"/>
      <c r="CK417" s="180">
        <f t="shared" si="1914"/>
        <v>62.75</v>
      </c>
      <c r="CL417" s="180">
        <f t="shared" si="1914"/>
        <v>8135</v>
      </c>
      <c r="CM417" s="237"/>
      <c r="CN417" s="237"/>
      <c r="CO417" s="180">
        <f t="shared" si="1914"/>
        <v>68.25</v>
      </c>
      <c r="CP417" s="180">
        <f t="shared" si="1914"/>
        <v>7940</v>
      </c>
      <c r="CQ417" s="237"/>
      <c r="CR417" s="237"/>
      <c r="CS417" s="180">
        <f t="shared" si="1914"/>
        <v>111.25</v>
      </c>
      <c r="CT417" s="180">
        <f t="shared" si="1914"/>
        <v>12758.75</v>
      </c>
      <c r="CU417" s="237"/>
      <c r="CV417" s="237"/>
      <c r="CW417" s="180">
        <f t="shared" si="1914"/>
        <v>0</v>
      </c>
      <c r="CX417" s="180">
        <f t="shared" si="1914"/>
        <v>0</v>
      </c>
      <c r="CY417" s="180">
        <f t="shared" si="1914"/>
        <v>0</v>
      </c>
      <c r="CZ417" s="180">
        <f t="shared" si="1914"/>
        <v>0</v>
      </c>
      <c r="DA417" s="156" t="e">
        <f>DA413+DA373+DA332+DA287+DA242+DA202+DA162+#REF!+DA79+DA39</f>
        <v>#REF!</v>
      </c>
      <c r="DB417" s="156" t="e">
        <f>DB413+DB373+DB332+DB287+DB242+DB202+DB162+#REF!+DB79+DB39</f>
        <v>#REF!</v>
      </c>
      <c r="DC417" s="157" t="s">
        <v>80</v>
      </c>
      <c r="DD417" s="18"/>
      <c r="DE417" s="18"/>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row>
    <row r="418" spans="1:196" ht="24">
      <c r="A418" s="294"/>
      <c r="B418" s="154" t="s">
        <v>81</v>
      </c>
      <c r="C418" s="154"/>
      <c r="D418" s="154"/>
      <c r="E418" s="276">
        <f>F417/E417</f>
        <v>121.89140271493213</v>
      </c>
      <c r="F418" s="276"/>
      <c r="G418" s="276">
        <f>H417/G417</f>
        <v>104.54061371841155</v>
      </c>
      <c r="H418" s="276"/>
      <c r="I418" s="276">
        <f>J417/I417</f>
        <v>90.50301464254953</v>
      </c>
      <c r="J418" s="276"/>
      <c r="K418" s="276">
        <f>L417/K417</f>
        <v>91.541186736474685</v>
      </c>
      <c r="L418" s="276"/>
      <c r="M418" s="276">
        <f>N417/M417</f>
        <v>98.768768768768766</v>
      </c>
      <c r="N418" s="276"/>
      <c r="O418" s="276">
        <f>P417/O417</f>
        <v>83.28588857259048</v>
      </c>
      <c r="P418" s="276"/>
      <c r="Q418" s="276">
        <f>R417/Q417</f>
        <v>99.812377210216113</v>
      </c>
      <c r="R418" s="276"/>
      <c r="S418" s="276">
        <f>T417/S417</f>
        <v>85.139593328763993</v>
      </c>
      <c r="T418" s="276"/>
      <c r="U418" s="276">
        <f>V417/U417</f>
        <v>87.056704469646434</v>
      </c>
      <c r="V418" s="276"/>
      <c r="W418" s="276">
        <f>X417/W417</f>
        <v>87.754057666603018</v>
      </c>
      <c r="X418" s="276"/>
      <c r="Y418" s="276">
        <f>Z417/Y417</f>
        <v>91.068672485071204</v>
      </c>
      <c r="Z418" s="276"/>
      <c r="AA418" s="276" t="e">
        <f>AB417/AA417</f>
        <v>#DIV/0!</v>
      </c>
      <c r="AB418" s="276"/>
      <c r="AC418" s="276" t="e">
        <f>AD417/AC417</f>
        <v>#DIV/0!</v>
      </c>
      <c r="AD418" s="276"/>
      <c r="AE418" s="276" t="e">
        <f>AF417/AE417</f>
        <v>#DIV/0!</v>
      </c>
      <c r="AF418" s="276"/>
      <c r="AG418" s="276" t="e">
        <f>AH417/AG417</f>
        <v>#DIV/0!</v>
      </c>
      <c r="AH418" s="276"/>
      <c r="AI418" s="276" t="e">
        <f>AJ417/AI417</f>
        <v>#DIV/0!</v>
      </c>
      <c r="AJ418" s="276"/>
      <c r="AK418" s="276" t="e">
        <f>AL417/AK417</f>
        <v>#DIV/0!</v>
      </c>
      <c r="AL418" s="276"/>
      <c r="AM418" s="276" t="e">
        <f>AN417/AM417</f>
        <v>#DIV/0!</v>
      </c>
      <c r="AN418" s="276"/>
      <c r="AO418" s="276" t="e">
        <f>AP417/AO417</f>
        <v>#DIV/0!</v>
      </c>
      <c r="AP418" s="276"/>
      <c r="AQ418" s="276" t="e">
        <f>AR417/AQ417</f>
        <v>#DIV/0!</v>
      </c>
      <c r="AR418" s="276"/>
      <c r="AS418" s="276" t="e">
        <f>AT417/AS417</f>
        <v>#DIV/0!</v>
      </c>
      <c r="AT418" s="276"/>
      <c r="AU418" s="276" t="e">
        <f>AV417/AU417</f>
        <v>#DIV/0!</v>
      </c>
      <c r="AV418" s="276"/>
      <c r="AW418" s="276" t="e">
        <f>AX417/AW417</f>
        <v>#DIV/0!</v>
      </c>
      <c r="AX418" s="276"/>
      <c r="AY418" s="276" t="e">
        <f>AZ417/AY417</f>
        <v>#DIV/0!</v>
      </c>
      <c r="AZ418" s="276"/>
      <c r="BA418" s="155"/>
      <c r="BB418" s="275">
        <f>BC417/BB417</f>
        <v>90.912089310136452</v>
      </c>
      <c r="BC418" s="275"/>
      <c r="BD418" s="158" t="s">
        <v>82</v>
      </c>
      <c r="BE418" s="276"/>
      <c r="BF418" s="276"/>
      <c r="BG418" s="238"/>
      <c r="BH418" s="238"/>
      <c r="BI418" s="276"/>
      <c r="BJ418" s="276"/>
      <c r="BK418" s="238"/>
      <c r="BL418" s="238"/>
      <c r="BM418" s="276"/>
      <c r="BN418" s="276"/>
      <c r="BO418" s="238"/>
      <c r="BP418" s="238"/>
      <c r="BQ418" s="276"/>
      <c r="BR418" s="276"/>
      <c r="BS418" s="238"/>
      <c r="BT418" s="238"/>
      <c r="BU418" s="276"/>
      <c r="BV418" s="276"/>
      <c r="BW418" s="238"/>
      <c r="BX418" s="238"/>
      <c r="BY418" s="276"/>
      <c r="BZ418" s="276"/>
      <c r="CA418" s="238"/>
      <c r="CB418" s="238"/>
      <c r="CC418" s="276"/>
      <c r="CD418" s="276"/>
      <c r="CE418" s="238"/>
      <c r="CF418" s="238"/>
      <c r="CG418" s="276"/>
      <c r="CH418" s="276"/>
      <c r="CI418" s="238"/>
      <c r="CJ418" s="238"/>
      <c r="CK418" s="276"/>
      <c r="CL418" s="276"/>
      <c r="CM418" s="238"/>
      <c r="CN418" s="238"/>
      <c r="CO418" s="276"/>
      <c r="CP418" s="276"/>
      <c r="CQ418" s="238"/>
      <c r="CR418" s="238"/>
      <c r="CS418" s="276"/>
      <c r="CT418" s="276"/>
      <c r="CU418" s="238"/>
      <c r="CV418" s="238"/>
      <c r="CW418" s="276"/>
      <c r="CX418" s="276"/>
      <c r="CY418" s="233"/>
      <c r="CZ418" s="182"/>
      <c r="DA418" s="275" t="e">
        <f>DB417/DA417</f>
        <v>#REF!</v>
      </c>
      <c r="DB418" s="275"/>
      <c r="DC418" s="158" t="s">
        <v>82</v>
      </c>
      <c r="GK418" s="4"/>
      <c r="GL418" s="4"/>
      <c r="GM418" s="4"/>
      <c r="GN418" s="4"/>
    </row>
    <row r="419" spans="1:196">
      <c r="GK419" s="4"/>
      <c r="GL419" s="4"/>
      <c r="GM419" s="4"/>
      <c r="GN419" s="4"/>
    </row>
    <row r="420" spans="1:196">
      <c r="GK420" s="4"/>
      <c r="GL420" s="4"/>
      <c r="GM420" s="4"/>
      <c r="GN420" s="4"/>
    </row>
    <row r="421" spans="1:196" ht="24">
      <c r="BE421" s="56" t="s">
        <v>13</v>
      </c>
      <c r="BF421" s="56" t="s">
        <v>14</v>
      </c>
      <c r="BG421" s="235" t="s">
        <v>200</v>
      </c>
      <c r="BH421" s="235" t="s">
        <v>201</v>
      </c>
      <c r="BI421" s="56" t="s">
        <v>15</v>
      </c>
      <c r="BJ421" s="56" t="s">
        <v>16</v>
      </c>
      <c r="BK421" s="235" t="s">
        <v>200</v>
      </c>
      <c r="BL421" s="235" t="s">
        <v>201</v>
      </c>
      <c r="BM421" s="56" t="s">
        <v>17</v>
      </c>
      <c r="BN421" s="56" t="s">
        <v>18</v>
      </c>
      <c r="BO421" s="235" t="s">
        <v>200</v>
      </c>
      <c r="BP421" s="235" t="s">
        <v>201</v>
      </c>
      <c r="BQ421" s="56" t="s">
        <v>19</v>
      </c>
      <c r="BR421" s="56" t="s">
        <v>20</v>
      </c>
      <c r="BS421" s="235" t="s">
        <v>200</v>
      </c>
      <c r="BT421" s="235" t="s">
        <v>201</v>
      </c>
      <c r="BU421" s="56" t="s">
        <v>21</v>
      </c>
      <c r="BV421" s="56" t="s">
        <v>22</v>
      </c>
      <c r="BW421" s="235" t="s">
        <v>200</v>
      </c>
      <c r="BX421" s="235" t="s">
        <v>201</v>
      </c>
      <c r="BY421" s="56" t="s">
        <v>23</v>
      </c>
      <c r="BZ421" s="56" t="s">
        <v>24</v>
      </c>
      <c r="CA421" s="235" t="s">
        <v>200</v>
      </c>
      <c r="CB421" s="235" t="s">
        <v>201</v>
      </c>
      <c r="CC421" s="56" t="s">
        <v>25</v>
      </c>
      <c r="CD421" s="56" t="s">
        <v>26</v>
      </c>
      <c r="CE421" s="235" t="s">
        <v>200</v>
      </c>
      <c r="CF421" s="235" t="s">
        <v>201</v>
      </c>
      <c r="CG421" s="56" t="s">
        <v>27</v>
      </c>
      <c r="CH421" s="56" t="s">
        <v>28</v>
      </c>
      <c r="CI421" s="235" t="s">
        <v>200</v>
      </c>
      <c r="CJ421" s="235" t="s">
        <v>201</v>
      </c>
      <c r="CK421" s="56" t="s">
        <v>29</v>
      </c>
      <c r="CL421" s="56" t="s">
        <v>30</v>
      </c>
      <c r="CM421" s="235" t="s">
        <v>200</v>
      </c>
      <c r="CN421" s="235" t="s">
        <v>201</v>
      </c>
      <c r="CO421" s="56" t="s">
        <v>31</v>
      </c>
      <c r="CP421" s="56" t="s">
        <v>32</v>
      </c>
      <c r="CQ421" s="235" t="s">
        <v>200</v>
      </c>
      <c r="CR421" s="235" t="s">
        <v>201</v>
      </c>
      <c r="CS421" s="56" t="s">
        <v>33</v>
      </c>
      <c r="CT421" s="56" t="s">
        <v>36</v>
      </c>
      <c r="CU421" s="235" t="s">
        <v>200</v>
      </c>
      <c r="CV421" s="235" t="s">
        <v>201</v>
      </c>
      <c r="CW421" s="56" t="s">
        <v>34</v>
      </c>
      <c r="CX421" s="56" t="s">
        <v>35</v>
      </c>
      <c r="CY421" s="61" t="s">
        <v>13</v>
      </c>
      <c r="CZ421" s="61"/>
      <c r="DA421" s="63" t="s">
        <v>4</v>
      </c>
      <c r="DB421" s="63" t="s">
        <v>5</v>
      </c>
      <c r="GK421" s="4"/>
      <c r="GL421" s="4"/>
      <c r="GM421" s="4"/>
      <c r="GN421" s="4"/>
    </row>
    <row r="422" spans="1:196">
      <c r="GK422" s="4"/>
      <c r="GL422" s="4"/>
      <c r="GM422" s="4"/>
      <c r="GN422" s="4"/>
    </row>
    <row r="423" spans="1:196">
      <c r="BD423" s="4">
        <v>0</v>
      </c>
      <c r="BE423" s="133" t="s">
        <v>62</v>
      </c>
      <c r="BF423" s="133"/>
      <c r="BG423" s="241">
        <f>BG373+BG332+BG202</f>
        <v>58</v>
      </c>
      <c r="BH423" s="241">
        <f>BH373+BH332+BH202</f>
        <v>7678.25</v>
      </c>
      <c r="BI423" s="241" t="s">
        <v>62</v>
      </c>
      <c r="BJ423" s="241"/>
      <c r="BK423" s="241">
        <f>BK373+BK332+BK202</f>
        <v>122.25</v>
      </c>
      <c r="BL423" s="241">
        <f>BL373+BL332+BL202</f>
        <v>12548.75</v>
      </c>
      <c r="BM423" s="241" t="s">
        <v>62</v>
      </c>
      <c r="BN423" s="241"/>
      <c r="BO423" s="241">
        <f t="shared" ref="BO423:BT423" si="1915">BO373+BO332+BO202</f>
        <v>154.25</v>
      </c>
      <c r="BP423" s="241">
        <f t="shared" si="1915"/>
        <v>14396</v>
      </c>
      <c r="BQ423" s="241"/>
      <c r="BR423" s="241"/>
      <c r="BS423" s="241">
        <f t="shared" si="1915"/>
        <v>140.25</v>
      </c>
      <c r="BT423" s="241">
        <f t="shared" si="1915"/>
        <v>11668.75</v>
      </c>
      <c r="BU423" s="241"/>
      <c r="BV423" s="241"/>
      <c r="BW423" s="241">
        <f>BW373+BW332+BW202</f>
        <v>152</v>
      </c>
      <c r="BX423" s="241">
        <f>BX373+BX332+BX202</f>
        <v>16017.25</v>
      </c>
      <c r="BY423" s="241"/>
      <c r="BZ423" s="241"/>
      <c r="CA423" s="241">
        <f>CA373+CA332+CA202</f>
        <v>377.25</v>
      </c>
      <c r="CB423" s="241">
        <f>CB373+CB332+CB202</f>
        <v>33206.25</v>
      </c>
      <c r="CC423" s="241"/>
      <c r="CD423" s="241"/>
      <c r="CE423" s="241">
        <f t="shared" ref="CE423:CJ423" si="1916">CE373+CE332+CE202</f>
        <v>272</v>
      </c>
      <c r="CF423" s="241">
        <f t="shared" si="1916"/>
        <v>30011.75</v>
      </c>
      <c r="CG423" s="133">
        <f t="shared" si="1916"/>
        <v>36</v>
      </c>
      <c r="CH423" s="133">
        <f t="shared" si="1916"/>
        <v>4540</v>
      </c>
      <c r="CI423" s="241">
        <f t="shared" si="1916"/>
        <v>324.75</v>
      </c>
      <c r="CJ423" s="241">
        <f t="shared" si="1916"/>
        <v>29910.75</v>
      </c>
      <c r="CK423" s="133"/>
      <c r="CL423" s="133"/>
      <c r="CM423" s="241">
        <f t="shared" ref="CM423:CN423" si="1917">CM373+CM332+CM202</f>
        <v>635.5</v>
      </c>
      <c r="CN423" s="241">
        <f t="shared" si="1917"/>
        <v>61341</v>
      </c>
      <c r="CO423" s="133"/>
      <c r="CP423" s="133"/>
      <c r="CQ423" s="241">
        <f t="shared" ref="CQ423:CR423" si="1918">CQ373+CQ332+CQ202</f>
        <v>448.5</v>
      </c>
      <c r="CR423" s="241">
        <f t="shared" si="1918"/>
        <v>49792.75</v>
      </c>
      <c r="CS423" s="133"/>
      <c r="CT423" s="133"/>
      <c r="CU423" s="241">
        <f t="shared" ref="CU423:CV423" si="1919">CU373+CU332+CU202</f>
        <v>404</v>
      </c>
      <c r="CV423" s="241">
        <f t="shared" si="1919"/>
        <v>38511.5</v>
      </c>
      <c r="CW423" s="133"/>
      <c r="CX423" s="133"/>
      <c r="CY423" s="133"/>
      <c r="CZ423" s="133"/>
      <c r="DA423" s="133"/>
      <c r="DB423" s="133"/>
      <c r="DC423" s="133"/>
      <c r="GK423" s="4"/>
      <c r="GL423" s="4"/>
      <c r="GM423" s="4"/>
      <c r="GN423" s="4"/>
    </row>
    <row r="424" spans="1:196">
      <c r="BE424" s="133" t="s">
        <v>63</v>
      </c>
      <c r="BF424" s="133"/>
      <c r="BG424" s="241">
        <f>BG242+BG119</f>
        <v>9.5</v>
      </c>
      <c r="BH424" s="241">
        <f>BH242+BH119</f>
        <v>1240.5</v>
      </c>
      <c r="BI424" s="241" t="s">
        <v>63</v>
      </c>
      <c r="BJ424" s="241"/>
      <c r="BK424" s="241">
        <f>BK242+BK119</f>
        <v>16.25</v>
      </c>
      <c r="BL424" s="241">
        <f>BL242+BL119</f>
        <v>1926.75</v>
      </c>
      <c r="BM424" s="241" t="s">
        <v>63</v>
      </c>
      <c r="BN424" s="241"/>
      <c r="BO424" s="241">
        <f t="shared" ref="BO424:BT424" si="1920">BO242+BO119</f>
        <v>23.5</v>
      </c>
      <c r="BP424" s="241">
        <f t="shared" si="1920"/>
        <v>2937.5</v>
      </c>
      <c r="BQ424" s="241"/>
      <c r="BR424" s="241"/>
      <c r="BS424" s="241">
        <f t="shared" si="1920"/>
        <v>71.5</v>
      </c>
      <c r="BT424" s="241">
        <f t="shared" si="1920"/>
        <v>8340</v>
      </c>
      <c r="BU424" s="241"/>
      <c r="BV424" s="241"/>
      <c r="BW424" s="241">
        <f>BW242+BW119</f>
        <v>188.25</v>
      </c>
      <c r="BX424" s="241">
        <f>BX242+BX119</f>
        <v>16097.25</v>
      </c>
      <c r="BY424" s="241"/>
      <c r="BZ424" s="241"/>
      <c r="CA424" s="241">
        <f>CA242+CA119</f>
        <v>165.5</v>
      </c>
      <c r="CB424" s="241">
        <f>CB242+CB119</f>
        <v>14399.75</v>
      </c>
      <c r="CC424" s="241"/>
      <c r="CD424" s="241"/>
      <c r="CE424" s="241">
        <f t="shared" ref="CE424:CJ424" si="1921">CE242+CE119</f>
        <v>230</v>
      </c>
      <c r="CF424" s="241">
        <f t="shared" si="1921"/>
        <v>19975.5</v>
      </c>
      <c r="CG424" s="133">
        <f t="shared" si="1921"/>
        <v>17.25</v>
      </c>
      <c r="CH424" s="133">
        <f t="shared" si="1921"/>
        <v>2195</v>
      </c>
      <c r="CI424" s="241">
        <f t="shared" si="1921"/>
        <v>190.75</v>
      </c>
      <c r="CJ424" s="241">
        <f t="shared" si="1921"/>
        <v>18256.25</v>
      </c>
      <c r="CK424" s="133"/>
      <c r="CL424" s="133"/>
      <c r="CM424" s="241">
        <f t="shared" ref="CM424:CN424" si="1922">CM242+CM119</f>
        <v>537.75</v>
      </c>
      <c r="CN424" s="241">
        <f t="shared" si="1922"/>
        <v>45997</v>
      </c>
      <c r="CO424" s="133"/>
      <c r="CP424" s="133"/>
      <c r="CQ424" s="241">
        <f t="shared" ref="CQ424:CR424" si="1923">CQ242+CQ119</f>
        <v>469.75</v>
      </c>
      <c r="CR424" s="241">
        <f t="shared" si="1923"/>
        <v>37465.5</v>
      </c>
      <c r="CS424" s="133"/>
      <c r="CT424" s="133"/>
      <c r="CU424" s="241">
        <f t="shared" ref="CU424:CV424" si="1924">CU242+CU119</f>
        <v>468.25</v>
      </c>
      <c r="CV424" s="241">
        <f t="shared" si="1924"/>
        <v>38942</v>
      </c>
      <c r="CW424" s="133"/>
      <c r="CX424" s="133"/>
      <c r="CY424" s="133"/>
      <c r="CZ424" s="133"/>
      <c r="DA424" s="133"/>
      <c r="DB424" s="133"/>
      <c r="DC424" s="133"/>
      <c r="GK424" s="4"/>
      <c r="GL424" s="4"/>
      <c r="GM424" s="4"/>
      <c r="GN424" s="4"/>
    </row>
    <row r="425" spans="1:196">
      <c r="BE425" s="133" t="s">
        <v>64</v>
      </c>
      <c r="BF425" s="133"/>
      <c r="BG425" s="241">
        <f>BG287+BG162</f>
        <v>153.5</v>
      </c>
      <c r="BH425" s="241">
        <f>BH287+BH162</f>
        <v>18019.25</v>
      </c>
      <c r="BI425" s="241" t="s">
        <v>64</v>
      </c>
      <c r="BJ425" s="241"/>
      <c r="BK425" s="241">
        <f>BK287+BK162</f>
        <v>138.5</v>
      </c>
      <c r="BL425" s="241">
        <f>BL287+BL162</f>
        <v>14482.25</v>
      </c>
      <c r="BM425" s="241" t="s">
        <v>64</v>
      </c>
      <c r="BN425" s="241"/>
      <c r="BO425" s="241">
        <f t="shared" ref="BO425:BT425" si="1925">BO287+BO162</f>
        <v>112.5</v>
      </c>
      <c r="BP425" s="241">
        <f t="shared" si="1925"/>
        <v>8934.75</v>
      </c>
      <c r="BQ425" s="241"/>
      <c r="BR425" s="241"/>
      <c r="BS425" s="241">
        <f t="shared" si="1925"/>
        <v>74.75</v>
      </c>
      <c r="BT425" s="241">
        <f t="shared" si="1925"/>
        <v>6217.5</v>
      </c>
      <c r="BU425" s="241"/>
      <c r="BV425" s="241"/>
      <c r="BW425" s="241">
        <f>BW287+BW162</f>
        <v>76</v>
      </c>
      <c r="BX425" s="241">
        <f>BX287+BX162</f>
        <v>8998</v>
      </c>
      <c r="BY425" s="241"/>
      <c r="BZ425" s="241"/>
      <c r="CA425" s="241">
        <f>CA287+CA162</f>
        <v>125.75</v>
      </c>
      <c r="CB425" s="241">
        <f>CB287+CB162</f>
        <v>9449</v>
      </c>
      <c r="CC425" s="241"/>
      <c r="CD425" s="241"/>
      <c r="CE425" s="241">
        <f t="shared" ref="CE425:CJ425" si="1926">CE287+CE162</f>
        <v>261.5</v>
      </c>
      <c r="CF425" s="241">
        <f t="shared" si="1926"/>
        <v>26219.5</v>
      </c>
      <c r="CG425" s="133">
        <f t="shared" si="1926"/>
        <v>27.25</v>
      </c>
      <c r="CH425" s="133">
        <f t="shared" si="1926"/>
        <v>3455</v>
      </c>
      <c r="CI425" s="241">
        <f t="shared" si="1926"/>
        <v>578.75</v>
      </c>
      <c r="CJ425" s="241">
        <f t="shared" si="1926"/>
        <v>44997</v>
      </c>
      <c r="CK425" s="133"/>
      <c r="CL425" s="133"/>
      <c r="CM425" s="241">
        <f>CM287+CM162</f>
        <v>335.75</v>
      </c>
      <c r="CN425" s="241">
        <f t="shared" ref="CN425" si="1927">CN287+CN162</f>
        <v>24560</v>
      </c>
      <c r="CO425" s="133"/>
      <c r="CP425" s="133"/>
      <c r="CQ425" s="241">
        <f>CQ287+CQ162</f>
        <v>404</v>
      </c>
      <c r="CR425" s="241">
        <f t="shared" ref="CR425" si="1928">CR287+CR162</f>
        <v>29413.75</v>
      </c>
      <c r="CS425" s="133"/>
      <c r="CT425" s="133"/>
      <c r="CU425" s="241">
        <f>CU287+CU162</f>
        <v>216.25</v>
      </c>
      <c r="CV425" s="241">
        <f t="shared" ref="CV425" si="1929">CV287+CV162</f>
        <v>21674.75</v>
      </c>
      <c r="CW425" s="133"/>
      <c r="CX425" s="133"/>
      <c r="CY425" s="133"/>
      <c r="CZ425" s="133"/>
      <c r="DA425" s="133"/>
      <c r="DB425" s="133"/>
      <c r="DC425" s="133"/>
      <c r="GK425" s="4"/>
      <c r="GL425" s="4"/>
      <c r="GM425" s="4"/>
      <c r="GN425" s="4"/>
    </row>
    <row r="426" spans="1:196">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c r="CF426" s="20"/>
      <c r="CI426" s="20"/>
      <c r="CJ426" s="20"/>
      <c r="CM426" s="20"/>
      <c r="CN426" s="20"/>
      <c r="CQ426" s="20"/>
      <c r="CR426" s="20"/>
      <c r="CU426" s="20"/>
      <c r="CV426" s="20"/>
    </row>
    <row r="427" spans="1:196">
      <c r="BE427" s="242" t="s">
        <v>12</v>
      </c>
      <c r="BF427" s="242"/>
      <c r="BG427" s="243">
        <f>SUM(BG423:BG426)</f>
        <v>221</v>
      </c>
      <c r="BH427" s="243">
        <f>SUM(BH423:BH426)</f>
        <v>26938</v>
      </c>
      <c r="BI427" s="243"/>
      <c r="BJ427" s="243"/>
      <c r="BK427" s="243">
        <f>SUM(BK423:BK426)</f>
        <v>277</v>
      </c>
      <c r="BL427" s="243">
        <f>SUM(BL423:BL426)</f>
        <v>28957.75</v>
      </c>
      <c r="BM427" s="243"/>
      <c r="BN427" s="243"/>
      <c r="BO427" s="243">
        <f t="shared" ref="BO427:BY427" si="1930">SUM(BO423:BO426)</f>
        <v>290.25</v>
      </c>
      <c r="BP427" s="243">
        <f t="shared" si="1930"/>
        <v>26268.25</v>
      </c>
      <c r="BQ427" s="243">
        <f t="shared" si="1930"/>
        <v>0</v>
      </c>
      <c r="BR427" s="243">
        <f t="shared" si="1930"/>
        <v>0</v>
      </c>
      <c r="BS427" s="243">
        <f t="shared" si="1930"/>
        <v>286.5</v>
      </c>
      <c r="BT427" s="243">
        <f t="shared" si="1930"/>
        <v>26226.25</v>
      </c>
      <c r="BU427" s="243">
        <f t="shared" si="1930"/>
        <v>0</v>
      </c>
      <c r="BV427" s="243">
        <f t="shared" si="1930"/>
        <v>0</v>
      </c>
      <c r="BW427" s="243">
        <f>SUM(BW423:BW426)</f>
        <v>416.25</v>
      </c>
      <c r="BX427" s="243">
        <f>SUM(BX423:BX426)</f>
        <v>41112.5</v>
      </c>
      <c r="BY427" s="243">
        <f t="shared" si="1930"/>
        <v>0</v>
      </c>
      <c r="BZ427" s="243"/>
      <c r="CA427" s="243">
        <f>SUM(CA423:CA426)</f>
        <v>668.5</v>
      </c>
      <c r="CB427" s="243">
        <f>SUM(CB423:CB426)</f>
        <v>57055</v>
      </c>
      <c r="CC427" s="243"/>
      <c r="CD427" s="243"/>
      <c r="CE427" s="243">
        <f>SUM(CE423:CE426)</f>
        <v>763.5</v>
      </c>
      <c r="CF427" s="243">
        <f>SUM(CF423:CF426)</f>
        <v>76206.75</v>
      </c>
      <c r="CG427" s="242"/>
      <c r="CH427" s="242"/>
      <c r="CI427" s="243">
        <f>SUM(CI423:CI426)</f>
        <v>1094.25</v>
      </c>
      <c r="CJ427" s="243">
        <f>SUM(CJ423:CJ426)</f>
        <v>93164</v>
      </c>
      <c r="CK427" s="242"/>
      <c r="CL427" s="242"/>
      <c r="CM427" s="243">
        <f>SUM(CM423:CM426)</f>
        <v>1509</v>
      </c>
      <c r="CN427" s="243">
        <f>SUM(CN423:CN426)</f>
        <v>131898</v>
      </c>
      <c r="CO427" s="242"/>
      <c r="CP427" s="242"/>
      <c r="CQ427" s="243">
        <f>SUM(CQ423:CQ426)</f>
        <v>1322.25</v>
      </c>
      <c r="CR427" s="243">
        <f>SUM(CR423:CR426)</f>
        <v>116672</v>
      </c>
      <c r="CS427" s="242"/>
      <c r="CT427" s="242"/>
      <c r="CU427" s="243">
        <f>SUM(CU423:CU426)</f>
        <v>1088.5</v>
      </c>
      <c r="CV427" s="243">
        <f>SUM(CV423:CV426)</f>
        <v>99128.25</v>
      </c>
      <c r="CW427" s="242"/>
      <c r="CX427" s="242"/>
      <c r="CY427" s="242"/>
      <c r="CZ427" s="242"/>
      <c r="DA427" s="242"/>
      <c r="DB427" s="242"/>
      <c r="DC427" s="242"/>
    </row>
    <row r="428" spans="1:196">
      <c r="BG428" s="20"/>
      <c r="BH428" s="20"/>
      <c r="BI428" s="20"/>
      <c r="BJ428" s="20"/>
      <c r="BK428" s="20"/>
      <c r="BL428" s="20"/>
      <c r="BM428" s="20"/>
      <c r="BN428" s="20"/>
      <c r="BO428" s="20"/>
      <c r="BP428" s="20"/>
      <c r="BS428" s="20"/>
      <c r="BT428" s="20"/>
      <c r="BW428" s="20"/>
      <c r="BX428" s="20"/>
      <c r="CA428" s="20"/>
      <c r="CB428" s="20"/>
      <c r="CE428" s="20"/>
      <c r="CF428" s="20"/>
      <c r="CI428" s="20"/>
      <c r="CJ428" s="20"/>
      <c r="CM428" s="20"/>
      <c r="CN428" s="20"/>
      <c r="CQ428" s="20"/>
      <c r="CR428" s="20"/>
      <c r="CU428" s="20"/>
      <c r="CV428" s="20"/>
    </row>
  </sheetData>
  <sortState ref="A136:FZ139">
    <sortCondition ref="A136"/>
  </sortState>
  <mergeCells count="423">
    <mergeCell ref="AO418:AP418"/>
    <mergeCell ref="AQ418:AR418"/>
    <mergeCell ref="AS418:AT418"/>
    <mergeCell ref="AU418:AV418"/>
    <mergeCell ref="AW418:AX418"/>
    <mergeCell ref="AY418:AZ418"/>
    <mergeCell ref="BB418:BC418"/>
    <mergeCell ref="A417:A418"/>
    <mergeCell ref="W418:X418"/>
    <mergeCell ref="Y418:Z418"/>
    <mergeCell ref="AA418:AB418"/>
    <mergeCell ref="AC418:AD418"/>
    <mergeCell ref="AE418:AF418"/>
    <mergeCell ref="AG418:AH418"/>
    <mergeCell ref="AI418:AJ418"/>
    <mergeCell ref="AK418:AL418"/>
    <mergeCell ref="AM418:AN418"/>
    <mergeCell ref="E418:F418"/>
    <mergeCell ref="G418:H418"/>
    <mergeCell ref="I418:J418"/>
    <mergeCell ref="K418:L418"/>
    <mergeCell ref="M418:N418"/>
    <mergeCell ref="O418:P418"/>
    <mergeCell ref="Q418:R418"/>
    <mergeCell ref="S418:T418"/>
    <mergeCell ref="U418:V418"/>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C84:D84"/>
    <mergeCell ref="E120:F120"/>
    <mergeCell ref="G120:H120"/>
    <mergeCell ref="I120:J120"/>
    <mergeCell ref="K120:L120"/>
    <mergeCell ref="M120:N120"/>
    <mergeCell ref="AM80:AN80"/>
    <mergeCell ref="AO80:AP80"/>
    <mergeCell ref="AQ80:AR80"/>
    <mergeCell ref="AW80:AX80"/>
    <mergeCell ref="AA80:AB80"/>
    <mergeCell ref="AC80:AD80"/>
    <mergeCell ref="AE80:AF80"/>
    <mergeCell ref="AG80:AH80"/>
    <mergeCell ref="AI80:AJ80"/>
    <mergeCell ref="AK80:AL80"/>
    <mergeCell ref="O80:P80"/>
    <mergeCell ref="Q80:R80"/>
    <mergeCell ref="BB120:BC120"/>
    <mergeCell ref="E123:AB124"/>
    <mergeCell ref="AC123:AZ124"/>
    <mergeCell ref="C124:D124"/>
    <mergeCell ref="E163:F163"/>
    <mergeCell ref="G163:H163"/>
    <mergeCell ref="I163:J163"/>
    <mergeCell ref="K163:L163"/>
    <mergeCell ref="M163:N163"/>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I163:AJ163"/>
    <mergeCell ref="AK163:AL163"/>
    <mergeCell ref="O163:P163"/>
    <mergeCell ref="Q163:R163"/>
    <mergeCell ref="S163:T163"/>
    <mergeCell ref="U163:V163"/>
    <mergeCell ref="W163:X163"/>
    <mergeCell ref="Y163:Z163"/>
    <mergeCell ref="AY120:AZ120"/>
    <mergeCell ref="U120:V120"/>
    <mergeCell ref="W120:X120"/>
    <mergeCell ref="Y120:Z120"/>
    <mergeCell ref="S203:T203"/>
    <mergeCell ref="U203:V203"/>
    <mergeCell ref="W203:X203"/>
    <mergeCell ref="Y203:Z203"/>
    <mergeCell ref="AY163:AZ163"/>
    <mergeCell ref="BB163:BC163"/>
    <mergeCell ref="E166:AB167"/>
    <mergeCell ref="AC166:AZ167"/>
    <mergeCell ref="C167:D167"/>
    <mergeCell ref="E203:F203"/>
    <mergeCell ref="G203:H203"/>
    <mergeCell ref="I203:J203"/>
    <mergeCell ref="K203:L203"/>
    <mergeCell ref="M203:N203"/>
    <mergeCell ref="AM163:AN163"/>
    <mergeCell ref="AO163:AP163"/>
    <mergeCell ref="AQ163:AR163"/>
    <mergeCell ref="AS163:AT163"/>
    <mergeCell ref="AU163:AV163"/>
    <mergeCell ref="AW163:AX163"/>
    <mergeCell ref="AA163:AB163"/>
    <mergeCell ref="AC163:AD163"/>
    <mergeCell ref="AE163:AF163"/>
    <mergeCell ref="AG163:AH163"/>
    <mergeCell ref="AY203:AZ203"/>
    <mergeCell ref="BB203:BC203"/>
    <mergeCell ref="E206:AB207"/>
    <mergeCell ref="AC206:AZ207"/>
    <mergeCell ref="C207:D207"/>
    <mergeCell ref="E243:F243"/>
    <mergeCell ref="G243:H243"/>
    <mergeCell ref="I243:J243"/>
    <mergeCell ref="K243:L243"/>
    <mergeCell ref="M243:N243"/>
    <mergeCell ref="AM203:AN203"/>
    <mergeCell ref="AO203:AP203"/>
    <mergeCell ref="AQ203:AR203"/>
    <mergeCell ref="AS203:AT203"/>
    <mergeCell ref="AU203:AV203"/>
    <mergeCell ref="AW203:AX203"/>
    <mergeCell ref="AA203:AB203"/>
    <mergeCell ref="AC203:AD203"/>
    <mergeCell ref="AE203:AF203"/>
    <mergeCell ref="AG203:AH203"/>
    <mergeCell ref="AI203:AJ203"/>
    <mergeCell ref="AK203:AL203"/>
    <mergeCell ref="O203:P203"/>
    <mergeCell ref="Q203:R203"/>
    <mergeCell ref="BB243:BC243"/>
    <mergeCell ref="E246:AB247"/>
    <mergeCell ref="AC246:AZ247"/>
    <mergeCell ref="C247:D247"/>
    <mergeCell ref="E288:F288"/>
    <mergeCell ref="G288:H288"/>
    <mergeCell ref="I288:J288"/>
    <mergeCell ref="K288:L288"/>
    <mergeCell ref="M288:N288"/>
    <mergeCell ref="AM243:AN243"/>
    <mergeCell ref="AO243:AP243"/>
    <mergeCell ref="AQ243:AR243"/>
    <mergeCell ref="AS243:AT243"/>
    <mergeCell ref="AU243:AV243"/>
    <mergeCell ref="AW243:AX243"/>
    <mergeCell ref="AA243:AB243"/>
    <mergeCell ref="AC243:AD243"/>
    <mergeCell ref="AE243:AF243"/>
    <mergeCell ref="AG243:AH243"/>
    <mergeCell ref="AI243:AJ243"/>
    <mergeCell ref="AK243:AL243"/>
    <mergeCell ref="O243:P243"/>
    <mergeCell ref="Q243:R243"/>
    <mergeCell ref="S243:T243"/>
    <mergeCell ref="AI288:AJ288"/>
    <mergeCell ref="AK288:AL288"/>
    <mergeCell ref="O288:P288"/>
    <mergeCell ref="Q288:R288"/>
    <mergeCell ref="S288:T288"/>
    <mergeCell ref="U288:V288"/>
    <mergeCell ref="W288:X288"/>
    <mergeCell ref="Y288:Z288"/>
    <mergeCell ref="AY243:AZ243"/>
    <mergeCell ref="U243:V243"/>
    <mergeCell ref="W243:X243"/>
    <mergeCell ref="Y243:Z243"/>
    <mergeCell ref="S333:T333"/>
    <mergeCell ref="U333:V333"/>
    <mergeCell ref="W333:X333"/>
    <mergeCell ref="Y333:Z333"/>
    <mergeCell ref="AY288:AZ288"/>
    <mergeCell ref="BB288:BC288"/>
    <mergeCell ref="E291:AB292"/>
    <mergeCell ref="AC291:AZ292"/>
    <mergeCell ref="C292:D292"/>
    <mergeCell ref="E333:F333"/>
    <mergeCell ref="G333:H333"/>
    <mergeCell ref="I333:J333"/>
    <mergeCell ref="K333:L333"/>
    <mergeCell ref="M333:N333"/>
    <mergeCell ref="AM288:AN288"/>
    <mergeCell ref="AO288:AP288"/>
    <mergeCell ref="AQ288:AR288"/>
    <mergeCell ref="AS288:AT288"/>
    <mergeCell ref="AU288:AV288"/>
    <mergeCell ref="AW288:AX288"/>
    <mergeCell ref="AA288:AB288"/>
    <mergeCell ref="AC288:AD288"/>
    <mergeCell ref="AE288:AF288"/>
    <mergeCell ref="AG288:AH288"/>
    <mergeCell ref="AY333:AZ333"/>
    <mergeCell ref="BB333:BC333"/>
    <mergeCell ref="E336:AB337"/>
    <mergeCell ref="AC336:AZ337"/>
    <mergeCell ref="C337:D337"/>
    <mergeCell ref="E374:F374"/>
    <mergeCell ref="G374:H374"/>
    <mergeCell ref="I374:J374"/>
    <mergeCell ref="K374:L374"/>
    <mergeCell ref="M374:N374"/>
    <mergeCell ref="AM333:AN333"/>
    <mergeCell ref="AO333:AP333"/>
    <mergeCell ref="AQ333:AR333"/>
    <mergeCell ref="AS333:AT333"/>
    <mergeCell ref="AU333:AV333"/>
    <mergeCell ref="AW333:AX333"/>
    <mergeCell ref="AA333:AB333"/>
    <mergeCell ref="AC333:AD333"/>
    <mergeCell ref="AE333:AF333"/>
    <mergeCell ref="AG333:AH333"/>
    <mergeCell ref="AI333:AJ333"/>
    <mergeCell ref="AK333:AL333"/>
    <mergeCell ref="O333:P333"/>
    <mergeCell ref="Q333:R333"/>
    <mergeCell ref="O374:P374"/>
    <mergeCell ref="Q374:R374"/>
    <mergeCell ref="S374:T374"/>
    <mergeCell ref="U374:V374"/>
    <mergeCell ref="W374:X374"/>
    <mergeCell ref="Y374:Z374"/>
    <mergeCell ref="O414:P414"/>
    <mergeCell ref="Q414:R414"/>
    <mergeCell ref="S414:T414"/>
    <mergeCell ref="AM374:AN374"/>
    <mergeCell ref="AO374:AP374"/>
    <mergeCell ref="AQ374:AR374"/>
    <mergeCell ref="AA374:AB374"/>
    <mergeCell ref="AC374:AD374"/>
    <mergeCell ref="AE374:AF374"/>
    <mergeCell ref="AG374:AH374"/>
    <mergeCell ref="AI374:AJ374"/>
    <mergeCell ref="AK374:AL374"/>
    <mergeCell ref="AG414:AH414"/>
    <mergeCell ref="AI414:AJ414"/>
    <mergeCell ref="AK414:AL414"/>
    <mergeCell ref="C378:D378"/>
    <mergeCell ref="E414:F414"/>
    <mergeCell ref="G414:H414"/>
    <mergeCell ref="I414:J414"/>
    <mergeCell ref="K414:L414"/>
    <mergeCell ref="M414:N414"/>
    <mergeCell ref="CO163:CP163"/>
    <mergeCell ref="CS163:CT163"/>
    <mergeCell ref="CW163:CX163"/>
    <mergeCell ref="U414:V414"/>
    <mergeCell ref="W414:X414"/>
    <mergeCell ref="Y414:Z414"/>
    <mergeCell ref="AY374:AZ374"/>
    <mergeCell ref="BB374:BC374"/>
    <mergeCell ref="E377:AB378"/>
    <mergeCell ref="AC377:AZ378"/>
    <mergeCell ref="AS374:AT374"/>
    <mergeCell ref="AU374:AV374"/>
    <mergeCell ref="AW374:AX374"/>
    <mergeCell ref="AY414:AZ414"/>
    <mergeCell ref="BB414:BC414"/>
    <mergeCell ref="AM414:AN414"/>
    <mergeCell ref="AO414:AP414"/>
    <mergeCell ref="AQ414:AR414"/>
    <mergeCell ref="AS414:AT414"/>
    <mergeCell ref="AU414:AV414"/>
    <mergeCell ref="AW414:AX414"/>
    <mergeCell ref="AA414:AB414"/>
    <mergeCell ref="AC414:AD414"/>
    <mergeCell ref="AE414:AF414"/>
    <mergeCell ref="CK243:CL243"/>
    <mergeCell ref="DA203:DB203"/>
    <mergeCell ref="DA163:DB163"/>
    <mergeCell ref="BE203:BF203"/>
    <mergeCell ref="BI203:BJ203"/>
    <mergeCell ref="BM203:BN203"/>
    <mergeCell ref="BQ203:BR203"/>
    <mergeCell ref="BU203:BV203"/>
    <mergeCell ref="BY203:BZ203"/>
    <mergeCell ref="CC203:CD203"/>
    <mergeCell ref="CG203:CH203"/>
    <mergeCell ref="CK203:CL203"/>
    <mergeCell ref="CO203:CP203"/>
    <mergeCell ref="CS203:CT203"/>
    <mergeCell ref="CW203:CX203"/>
    <mergeCell ref="BE163:BF163"/>
    <mergeCell ref="BI163:BJ163"/>
    <mergeCell ref="BM163:BN163"/>
    <mergeCell ref="BQ163:BR163"/>
    <mergeCell ref="BU163:BV163"/>
    <mergeCell ref="BY163:BZ163"/>
    <mergeCell ref="CC163:CD163"/>
    <mergeCell ref="CG163:CH163"/>
    <mergeCell ref="CK163:CL163"/>
    <mergeCell ref="BE374:BF374"/>
    <mergeCell ref="BI374:BJ374"/>
    <mergeCell ref="BM374:BN374"/>
    <mergeCell ref="DA243:DB243"/>
    <mergeCell ref="BE288:BF288"/>
    <mergeCell ref="BI288:BJ288"/>
    <mergeCell ref="BM288:BN288"/>
    <mergeCell ref="BQ288:BR288"/>
    <mergeCell ref="BU288:BV288"/>
    <mergeCell ref="BY288:BZ288"/>
    <mergeCell ref="CC288:CD288"/>
    <mergeCell ref="CG288:CH288"/>
    <mergeCell ref="CK288:CL288"/>
    <mergeCell ref="CO288:CP288"/>
    <mergeCell ref="CS288:CT288"/>
    <mergeCell ref="CW288:CX288"/>
    <mergeCell ref="CO243:CP243"/>
    <mergeCell ref="CS243:CT243"/>
    <mergeCell ref="CW243:CX243"/>
    <mergeCell ref="BE243:BF243"/>
    <mergeCell ref="BI243:BJ243"/>
    <mergeCell ref="BM243:BN243"/>
    <mergeCell ref="BQ243:BR243"/>
    <mergeCell ref="BU243:BV243"/>
    <mergeCell ref="BE333:BF333"/>
    <mergeCell ref="BI333:BJ333"/>
    <mergeCell ref="BM333:BN333"/>
    <mergeCell ref="BQ333:BR333"/>
    <mergeCell ref="BU333:BV333"/>
    <mergeCell ref="BY333:BZ333"/>
    <mergeCell ref="CC333:CD333"/>
    <mergeCell ref="CG333:CH333"/>
    <mergeCell ref="CK333:CL333"/>
    <mergeCell ref="DA418:DB418"/>
    <mergeCell ref="DA414:DB414"/>
    <mergeCell ref="BE418:BF418"/>
    <mergeCell ref="BI418:BJ418"/>
    <mergeCell ref="BM418:BN418"/>
    <mergeCell ref="BQ418:BR418"/>
    <mergeCell ref="BU418:BV418"/>
    <mergeCell ref="BY418:BZ418"/>
    <mergeCell ref="CC418:CD418"/>
    <mergeCell ref="CG418:CH418"/>
    <mergeCell ref="CK418:CL418"/>
    <mergeCell ref="CO418:CP418"/>
    <mergeCell ref="CS418:CT418"/>
    <mergeCell ref="CW418:CX418"/>
    <mergeCell ref="CO414:CP414"/>
    <mergeCell ref="CS414:CT414"/>
    <mergeCell ref="CW414:CX414"/>
    <mergeCell ref="BE414:BF414"/>
    <mergeCell ref="BI414:BJ414"/>
    <mergeCell ref="CG414:CH414"/>
    <mergeCell ref="CK414:CL414"/>
    <mergeCell ref="BM414:BN414"/>
    <mergeCell ref="BQ414:BR414"/>
    <mergeCell ref="BU414:BV414"/>
    <mergeCell ref="BY414:BZ414"/>
    <mergeCell ref="CC414:CD414"/>
    <mergeCell ref="CO120:CP120"/>
    <mergeCell ref="CS120:CT120"/>
    <mergeCell ref="CW120:CX120"/>
    <mergeCell ref="DA120:DB120"/>
    <mergeCell ref="BQ374:BR374"/>
    <mergeCell ref="BU374:BV374"/>
    <mergeCell ref="BY374:BZ374"/>
    <mergeCell ref="CC374:CD374"/>
    <mergeCell ref="CG374:CH374"/>
    <mergeCell ref="CK374:CL374"/>
    <mergeCell ref="DA333:DB333"/>
    <mergeCell ref="DA288:DB288"/>
    <mergeCell ref="CO333:CP333"/>
    <mergeCell ref="CS333:CT333"/>
    <mergeCell ref="CW333:CX333"/>
    <mergeCell ref="DA374:DB374"/>
    <mergeCell ref="CO374:CP374"/>
    <mergeCell ref="CS374:CT374"/>
    <mergeCell ref="CW374:CX374"/>
    <mergeCell ref="BY243:BZ243"/>
    <mergeCell ref="CC243:CD243"/>
    <mergeCell ref="CG243:CH243"/>
    <mergeCell ref="BE120:BF120"/>
    <mergeCell ref="BI120:BJ120"/>
    <mergeCell ref="BM120:BN120"/>
    <mergeCell ref="BQ120:BR120"/>
    <mergeCell ref="BU120:BV120"/>
    <mergeCell ref="BY120:BZ120"/>
    <mergeCell ref="CC120:CD120"/>
    <mergeCell ref="CG120:CH120"/>
    <mergeCell ref="CK120:CL120"/>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3" max="55" man="1"/>
    <brk id="203" max="16383" man="1"/>
    <brk id="243" max="16383" man="1"/>
    <brk id="288" max="16383" man="1"/>
    <brk id="333" max="16383" man="1"/>
    <brk id="374" max="16383" man="1"/>
  </rowBreaks>
  <ignoredErrors>
    <ignoredError sqref="BT136 BV136 T50 K126 K156 BG136:BH136 J251 H259 L259 N259 P259 R259 T259 V259 X259 Z259 AB259 AD259 AF259 AH259 AJ259 AL259 AN259 AP259 AR259 AT259 AV259 AX259 AZ259 J260 DB284" formula="1"/>
    <ignoredError sqref="DA417:DA418 DB417 DA414 DA374 S40 U40 W40 Y40 AA40 AC40 AE40 AG40 AI40 AK40 AM40 AO40 AQ40 AS40 AU40 AW40 AY40 G80 M80 S80 U80 W80 Y80 AA80 AC80 AE80 AG80 AI80 AK80 AM80 AO80 AQ80 AS80 AU80 AW80 AY80 E120 S120 U120 W120 Y120 AA120 AC120 AE120 AG120 AI120 AK120 AM120 AO120 AQ120 AS120 AU120 AW120 AY120 S163 U163 W163 Y163 AA163 AC163 AE163 AG163 AI163 AK163 AM163 AO163 AQ163 AS163 AU163 AW163 AY163 S203 U203 W203 Y203 AA203 AC203 AE203 AG203 AI203 AK203 AM203 AO203 AQ203 AS203 AU203 AW203 AY203 G243 K243 S243 U243 W243 Y243 AA243 AC243 AE243 AG243 AI243 AK243 AM243 AO243 AQ243 AS243 AU243 AW243 AY243 S288 U288 W288 Y288 AA288 AC288 AE288 AG288 AI288 AK288 AM288 AO288 AQ288 AS288 AU288 AW288 AY288 S333 U333 W333 Y333 AA333 AC333 AE333 AG333 AI333 AK333 AM333 AO333 AQ333 AS333 AU333 AW333 AY333 S374 U374 W374 Y374 AA374 AC374 AE374 AG374 AI374 AK374 AM374 AO374 AQ374 AS374 AU374 AW374 AY374 E414 G414 I414 K414 M414 O414 Q414 S414 U414 W414 Y414 AA414 AC414 AE414 AG414 AI414 AK414 AM414 AO414 AQ414 AS414 AU414 AW414 AY414 BB414 S418 U418 W418 Y418 AA418 AC418 AE418 AG418 AI418 AK418 AM418 AO418 AQ418 AS418 AU418 AW418 AY418 O40" evalError="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2017-01-17T05:17:12Z</dcterms:modified>
</cp:coreProperties>
</file>