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DieseArbeitsmappe"/>
  <xr:revisionPtr revIDLastSave="0" documentId="13_ncr:1_{A04F0141-F803-4566-BBE5-C802A2DC6E80}" xr6:coauthVersionLast="47" xr6:coauthVersionMax="47" xr10:uidLastSave="{00000000-0000-0000-0000-000000000000}"/>
  <bookViews>
    <workbookView xWindow="-28920" yWindow="-120" windowWidth="29040" windowHeight="17790" tabRatio="877" activeTab="1" xr2:uid="{00000000-000D-0000-FFFF-FFFF00000000}"/>
  </bookViews>
  <sheets>
    <sheet name="Stundenverteilung" sheetId="86" r:id="rId1"/>
    <sheet name="Prognose" sheetId="90" r:id="rId2"/>
    <sheet name="Rapportierung" sheetId="89" r:id="rId3"/>
  </sheets>
  <definedNames>
    <definedName name="_xlnm.Print_Area" localSheetId="1">Prognose!$A$1:$EC$320</definedName>
    <definedName name="_xlnm.Print_Area" localSheetId="2">Rapportierung!$A$1:$CD$443</definedName>
    <definedName name="_xlnm.Print_Area" localSheetId="0">Stundenverteilung!$A$1:$T$76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8" i="86" l="1"/>
  <c r="CB437" i="89"/>
  <c r="CB438" i="89" s="1"/>
  <c r="CB39" i="89" l="1"/>
  <c r="N2" i="86"/>
  <c r="DT266" i="89" l="1"/>
  <c r="DT267" i="89"/>
  <c r="DT268" i="89"/>
  <c r="DT269" i="89"/>
  <c r="DT270" i="89"/>
  <c r="DT271" i="89"/>
  <c r="DT272" i="89"/>
  <c r="DT273" i="89"/>
  <c r="DT274" i="89"/>
  <c r="DT275" i="89"/>
  <c r="DT276" i="89"/>
  <c r="DT277" i="89"/>
  <c r="DT278" i="89"/>
  <c r="DT279" i="89"/>
  <c r="DT280" i="89"/>
  <c r="DT281" i="89"/>
  <c r="DT282" i="89"/>
  <c r="DT283" i="89"/>
  <c r="DT284" i="89"/>
  <c r="DT285" i="89"/>
  <c r="DT286" i="89"/>
  <c r="DT287" i="89"/>
  <c r="DT288" i="89"/>
  <c r="DT289" i="89"/>
  <c r="DT290" i="89"/>
  <c r="DT291" i="89"/>
  <c r="DT292" i="89"/>
  <c r="DT293" i="89"/>
  <c r="DT294" i="89"/>
  <c r="DT295" i="89"/>
  <c r="DT296" i="89"/>
  <c r="DT297" i="89"/>
  <c r="DT298" i="89"/>
  <c r="DT299" i="89"/>
  <c r="DT300" i="89"/>
  <c r="DT301" i="89"/>
  <c r="DT302" i="89"/>
  <c r="DT303" i="89"/>
  <c r="DT304" i="89"/>
  <c r="DT265" i="89"/>
  <c r="DV266" i="89" l="1"/>
  <c r="DV267" i="89"/>
  <c r="DV268" i="89"/>
  <c r="DV269" i="89"/>
  <c r="DV270" i="89"/>
  <c r="DV271" i="89"/>
  <c r="DV272" i="89"/>
  <c r="DV273" i="89"/>
  <c r="DV274" i="89"/>
  <c r="DV275" i="89"/>
  <c r="DV276" i="89"/>
  <c r="DV277" i="89"/>
  <c r="DV278" i="89"/>
  <c r="DV279" i="89"/>
  <c r="DV280" i="89"/>
  <c r="DV281" i="89"/>
  <c r="DV282" i="89"/>
  <c r="DV283" i="89"/>
  <c r="DV284" i="89"/>
  <c r="DV285" i="89"/>
  <c r="DV286" i="89"/>
  <c r="DV287" i="89"/>
  <c r="DV288" i="89"/>
  <c r="DV289" i="89"/>
  <c r="DV290" i="89"/>
  <c r="DV291" i="89"/>
  <c r="DV292" i="89"/>
  <c r="DV293" i="89"/>
  <c r="DV294" i="89"/>
  <c r="DV295" i="89"/>
  <c r="DV296" i="89"/>
  <c r="DV297" i="89"/>
  <c r="DV298" i="89"/>
  <c r="DV299" i="89"/>
  <c r="DV300" i="89"/>
  <c r="DV301" i="89"/>
  <c r="DV302" i="89"/>
  <c r="DV303" i="89"/>
  <c r="DV304" i="89"/>
  <c r="DV265" i="89"/>
  <c r="DU87" i="89"/>
  <c r="DU88" i="89"/>
  <c r="DU89" i="89"/>
  <c r="DU90" i="89"/>
  <c r="DU91" i="89"/>
  <c r="DU92" i="89"/>
  <c r="DU93" i="89"/>
  <c r="DU94" i="89"/>
  <c r="DU95" i="89"/>
  <c r="DU96" i="89"/>
  <c r="DU97" i="89"/>
  <c r="DU98" i="89"/>
  <c r="DU99" i="89"/>
  <c r="DU100" i="89"/>
  <c r="DU101" i="89"/>
  <c r="DU102" i="89"/>
  <c r="DU103" i="89"/>
  <c r="DU104" i="89"/>
  <c r="DU105" i="89"/>
  <c r="DU106" i="89"/>
  <c r="DU107" i="89"/>
  <c r="DU108" i="89"/>
  <c r="DU109" i="89"/>
  <c r="DU110" i="89"/>
  <c r="DU111" i="89"/>
  <c r="DU112" i="89"/>
  <c r="DU113" i="89"/>
  <c r="DU114" i="89"/>
  <c r="DU115" i="89"/>
  <c r="DU116" i="89"/>
  <c r="DU117" i="89"/>
  <c r="DU118" i="89"/>
  <c r="DU119" i="89"/>
  <c r="DU120" i="89"/>
  <c r="DU121" i="89"/>
  <c r="DU122" i="89"/>
  <c r="DU123" i="89"/>
  <c r="DU124" i="89"/>
  <c r="DU125" i="89"/>
  <c r="DU86" i="89"/>
  <c r="DV86" i="89"/>
  <c r="DT86" i="89"/>
  <c r="DV364" i="89" l="1"/>
  <c r="DV365" i="89"/>
  <c r="DV366" i="89"/>
  <c r="DV367" i="89"/>
  <c r="DV368" i="89"/>
  <c r="DV369" i="89"/>
  <c r="DV370" i="89"/>
  <c r="DV371" i="89"/>
  <c r="DV372" i="89"/>
  <c r="DV373" i="89"/>
  <c r="DV374" i="89"/>
  <c r="DV375" i="89"/>
  <c r="DV376" i="89"/>
  <c r="DV377" i="89"/>
  <c r="DV378" i="89"/>
  <c r="DV379" i="89"/>
  <c r="DV380" i="89"/>
  <c r="DV381" i="89"/>
  <c r="DV382" i="89"/>
  <c r="DV383" i="89"/>
  <c r="DV384" i="89"/>
  <c r="DV385" i="89"/>
  <c r="DV386" i="89"/>
  <c r="DV387" i="89"/>
  <c r="DV388" i="89"/>
  <c r="DV389" i="89"/>
  <c r="DV390" i="89"/>
  <c r="DV391" i="89"/>
  <c r="DV392" i="89"/>
  <c r="DV393" i="89"/>
  <c r="DV394" i="89"/>
  <c r="DV363" i="89"/>
  <c r="DU364" i="89"/>
  <c r="DU365" i="89"/>
  <c r="DU366" i="89"/>
  <c r="DU367" i="89"/>
  <c r="DU368" i="89"/>
  <c r="DU369" i="89"/>
  <c r="DU370" i="89"/>
  <c r="DU371" i="89"/>
  <c r="DU372" i="89"/>
  <c r="DU373" i="89"/>
  <c r="DU374" i="89"/>
  <c r="DU375" i="89"/>
  <c r="DU376" i="89"/>
  <c r="DU377" i="89"/>
  <c r="DU378" i="89"/>
  <c r="DU379" i="89"/>
  <c r="DU380" i="89"/>
  <c r="DU381" i="89"/>
  <c r="DU382" i="89"/>
  <c r="DU383" i="89"/>
  <c r="DU384" i="89"/>
  <c r="DU385" i="89"/>
  <c r="DU386" i="89"/>
  <c r="DU387" i="89"/>
  <c r="DU388" i="89"/>
  <c r="DU389" i="89"/>
  <c r="DU390" i="89"/>
  <c r="DU391" i="89"/>
  <c r="DU392" i="89"/>
  <c r="DU393" i="89"/>
  <c r="DU394" i="89"/>
  <c r="DU363" i="89"/>
  <c r="DV315" i="89"/>
  <c r="DV316" i="89"/>
  <c r="DV317" i="89"/>
  <c r="DV318" i="89"/>
  <c r="DV319" i="89"/>
  <c r="DV320" i="89"/>
  <c r="DV321" i="89"/>
  <c r="DV322" i="89"/>
  <c r="DV323" i="89"/>
  <c r="DV324" i="89"/>
  <c r="DV325" i="89"/>
  <c r="DV326" i="89"/>
  <c r="DV327" i="89"/>
  <c r="DV328" i="89"/>
  <c r="DV329" i="89"/>
  <c r="DV330" i="89"/>
  <c r="DV331" i="89"/>
  <c r="DV332" i="89"/>
  <c r="DV333" i="89"/>
  <c r="DV334" i="89"/>
  <c r="DV335" i="89"/>
  <c r="DV336" i="89"/>
  <c r="DV337" i="89"/>
  <c r="DV338" i="89"/>
  <c r="DV339" i="89"/>
  <c r="DV340" i="89"/>
  <c r="DV341" i="89"/>
  <c r="DV342" i="89"/>
  <c r="DV343" i="89"/>
  <c r="DV344" i="89"/>
  <c r="DV345" i="89"/>
  <c r="DV346" i="89"/>
  <c r="DV347" i="89"/>
  <c r="DV348" i="89"/>
  <c r="DV349" i="89"/>
  <c r="DV350" i="89"/>
  <c r="DV351" i="89"/>
  <c r="DV352" i="89"/>
  <c r="DV353" i="89"/>
  <c r="DV314" i="89"/>
  <c r="DU315" i="89"/>
  <c r="DU316" i="89"/>
  <c r="DU317" i="89"/>
  <c r="DU318" i="89"/>
  <c r="DU319" i="89"/>
  <c r="DU320" i="89"/>
  <c r="DU321" i="89"/>
  <c r="DU322" i="89"/>
  <c r="DU323" i="89"/>
  <c r="DU324" i="89"/>
  <c r="DU325" i="89"/>
  <c r="DU326" i="89"/>
  <c r="DU327" i="89"/>
  <c r="DU328" i="89"/>
  <c r="DU329" i="89"/>
  <c r="DU330" i="89"/>
  <c r="DU331" i="89"/>
  <c r="DU332" i="89"/>
  <c r="DU333" i="89"/>
  <c r="DU334" i="89"/>
  <c r="DU335" i="89"/>
  <c r="DU336" i="89"/>
  <c r="DU337" i="89"/>
  <c r="DU338" i="89"/>
  <c r="DU339" i="89"/>
  <c r="DU340" i="89"/>
  <c r="DU341" i="89"/>
  <c r="DU342" i="89"/>
  <c r="DU343" i="89"/>
  <c r="DU344" i="89"/>
  <c r="DU345" i="89"/>
  <c r="DU346" i="89"/>
  <c r="DU347" i="89"/>
  <c r="DU348" i="89"/>
  <c r="DU349" i="89"/>
  <c r="DU350" i="89"/>
  <c r="DU351" i="89"/>
  <c r="DU352" i="89"/>
  <c r="DU353" i="89"/>
  <c r="DU314" i="89"/>
  <c r="DT315" i="89"/>
  <c r="DT316" i="89"/>
  <c r="DT317" i="89"/>
  <c r="DT318" i="89"/>
  <c r="DT319" i="89"/>
  <c r="DT320" i="89"/>
  <c r="DT321" i="89"/>
  <c r="DT322" i="89"/>
  <c r="DT323" i="89"/>
  <c r="DT324" i="89"/>
  <c r="DT325" i="89"/>
  <c r="DT326" i="89"/>
  <c r="DT327" i="89"/>
  <c r="DT328" i="89"/>
  <c r="DT329" i="89"/>
  <c r="DT330" i="89"/>
  <c r="DT331" i="89"/>
  <c r="DT332" i="89"/>
  <c r="DT333" i="89"/>
  <c r="DT334" i="89"/>
  <c r="DT335" i="89"/>
  <c r="DT336" i="89"/>
  <c r="DT337" i="89"/>
  <c r="DT338" i="89"/>
  <c r="DT339" i="89"/>
  <c r="DT340" i="89"/>
  <c r="DT341" i="89"/>
  <c r="DT342" i="89"/>
  <c r="DT343" i="89"/>
  <c r="DT344" i="89"/>
  <c r="DT345" i="89"/>
  <c r="DT346" i="89"/>
  <c r="DT347" i="89"/>
  <c r="DT348" i="89"/>
  <c r="DT349" i="89"/>
  <c r="DT350" i="89"/>
  <c r="DT351" i="89"/>
  <c r="DT352" i="89"/>
  <c r="DT353" i="89"/>
  <c r="DT314" i="89"/>
  <c r="DV226" i="89"/>
  <c r="DV227" i="89"/>
  <c r="DV228" i="89"/>
  <c r="DV229" i="89"/>
  <c r="DV230" i="89"/>
  <c r="DV231" i="89"/>
  <c r="DV232" i="89"/>
  <c r="DV233" i="89"/>
  <c r="DV234" i="89"/>
  <c r="DV235" i="89"/>
  <c r="DV236" i="89"/>
  <c r="DV237" i="89"/>
  <c r="DV238" i="89"/>
  <c r="DV239" i="89"/>
  <c r="DV240" i="89"/>
  <c r="DV241" i="89"/>
  <c r="DV242" i="89"/>
  <c r="DV243" i="89"/>
  <c r="DV244" i="89"/>
  <c r="DV245" i="89"/>
  <c r="DV246" i="89"/>
  <c r="DV247" i="89"/>
  <c r="DV248" i="89"/>
  <c r="DV249" i="89"/>
  <c r="DV250" i="89"/>
  <c r="DV251" i="89"/>
  <c r="DV252" i="89"/>
  <c r="DV253" i="89"/>
  <c r="DV254" i="89"/>
  <c r="DV255" i="89"/>
  <c r="DV225" i="89"/>
  <c r="DU226" i="89"/>
  <c r="DU227" i="89"/>
  <c r="DU228" i="89"/>
  <c r="DU229" i="89"/>
  <c r="DU230" i="89"/>
  <c r="DU231" i="89"/>
  <c r="DU232" i="89"/>
  <c r="DU233" i="89"/>
  <c r="DU234" i="89"/>
  <c r="DU235" i="89"/>
  <c r="DU236" i="89"/>
  <c r="DU237" i="89"/>
  <c r="DU238" i="89"/>
  <c r="DU239" i="89"/>
  <c r="DU240" i="89"/>
  <c r="DU241" i="89"/>
  <c r="DU242" i="89"/>
  <c r="DU243" i="89"/>
  <c r="DU244" i="89"/>
  <c r="DU245" i="89"/>
  <c r="DU246" i="89"/>
  <c r="DU247" i="89"/>
  <c r="DU248" i="89"/>
  <c r="DU249" i="89"/>
  <c r="DU250" i="89"/>
  <c r="DU251" i="89"/>
  <c r="DU252" i="89"/>
  <c r="DU253" i="89"/>
  <c r="DU254" i="89"/>
  <c r="DU255" i="89"/>
  <c r="DU225" i="89"/>
  <c r="DT226" i="89"/>
  <c r="DT227" i="89"/>
  <c r="DT228" i="89"/>
  <c r="DT229" i="89"/>
  <c r="DT230" i="89"/>
  <c r="DT231" i="89"/>
  <c r="DT232" i="89"/>
  <c r="DT233" i="89"/>
  <c r="DT234" i="89"/>
  <c r="DT235" i="89"/>
  <c r="DT236" i="89"/>
  <c r="DT237" i="89"/>
  <c r="DT238" i="89"/>
  <c r="DT239" i="89"/>
  <c r="DT240" i="89"/>
  <c r="DT241" i="89"/>
  <c r="DT242" i="89"/>
  <c r="DT243" i="89"/>
  <c r="DT244" i="89"/>
  <c r="DT245" i="89"/>
  <c r="DT246" i="89"/>
  <c r="DT247" i="89"/>
  <c r="DT248" i="89"/>
  <c r="DT249" i="89"/>
  <c r="DT250" i="89"/>
  <c r="DT251" i="89"/>
  <c r="DT252" i="89"/>
  <c r="DT253" i="89"/>
  <c r="DT254" i="89"/>
  <c r="DT255" i="89"/>
  <c r="DT225" i="89"/>
  <c r="DV179" i="89"/>
  <c r="DV180" i="89"/>
  <c r="DV181" i="89"/>
  <c r="DV182" i="89"/>
  <c r="DV183" i="89"/>
  <c r="DV184" i="89"/>
  <c r="DV185" i="89"/>
  <c r="DV186" i="89"/>
  <c r="DV187" i="89"/>
  <c r="DV188" i="89"/>
  <c r="DV189" i="89"/>
  <c r="DV190" i="89"/>
  <c r="DV191" i="89"/>
  <c r="DV192" i="89"/>
  <c r="DV193" i="89"/>
  <c r="DV194" i="89"/>
  <c r="DV195" i="89"/>
  <c r="DV196" i="89"/>
  <c r="DV197" i="89"/>
  <c r="DV198" i="89"/>
  <c r="DV199" i="89"/>
  <c r="DV200" i="89"/>
  <c r="DV201" i="89"/>
  <c r="DV202" i="89"/>
  <c r="DV203" i="89"/>
  <c r="DV204" i="89"/>
  <c r="DV205" i="89"/>
  <c r="DV206" i="89"/>
  <c r="DV207" i="89"/>
  <c r="DV208" i="89"/>
  <c r="DV209" i="89"/>
  <c r="DV210" i="89"/>
  <c r="DV211" i="89"/>
  <c r="DV212" i="89"/>
  <c r="DV213" i="89"/>
  <c r="DV214" i="89"/>
  <c r="DV215" i="89"/>
  <c r="DV216" i="89"/>
  <c r="DV217" i="89"/>
  <c r="DV178" i="89"/>
  <c r="DU179" i="89"/>
  <c r="DU180" i="89"/>
  <c r="DU181" i="89"/>
  <c r="DU182" i="89"/>
  <c r="DU183" i="89"/>
  <c r="DU184" i="89"/>
  <c r="DU185" i="89"/>
  <c r="DU186" i="89"/>
  <c r="DU187" i="89"/>
  <c r="DU188" i="89"/>
  <c r="DU189" i="89"/>
  <c r="DU190" i="89"/>
  <c r="DU191" i="89"/>
  <c r="DU192" i="89"/>
  <c r="DU193" i="89"/>
  <c r="DU194" i="89"/>
  <c r="DU195" i="89"/>
  <c r="DU196" i="89"/>
  <c r="DU197" i="89"/>
  <c r="DU198" i="89"/>
  <c r="DU199" i="89"/>
  <c r="DU200" i="89"/>
  <c r="DU201" i="89"/>
  <c r="DU202" i="89"/>
  <c r="DU203" i="89"/>
  <c r="DU204" i="89"/>
  <c r="DU205" i="89"/>
  <c r="DU206" i="89"/>
  <c r="DU207" i="89"/>
  <c r="DU208" i="89"/>
  <c r="DU209" i="89"/>
  <c r="DU210" i="89"/>
  <c r="DU211" i="89"/>
  <c r="DU212" i="89"/>
  <c r="DU213" i="89"/>
  <c r="DU214" i="89"/>
  <c r="DU215" i="89"/>
  <c r="DU216" i="89"/>
  <c r="DU217" i="89"/>
  <c r="DU178" i="89"/>
  <c r="DT179" i="89"/>
  <c r="DT180" i="89"/>
  <c r="DT181" i="89"/>
  <c r="DT182" i="89"/>
  <c r="DT183" i="89"/>
  <c r="DT184" i="89"/>
  <c r="DT185" i="89"/>
  <c r="DT186" i="89"/>
  <c r="DT187" i="89"/>
  <c r="DT188" i="89"/>
  <c r="DT189" i="89"/>
  <c r="DT190" i="89"/>
  <c r="DT191" i="89"/>
  <c r="DT192" i="89"/>
  <c r="DT193" i="89"/>
  <c r="DT194" i="89"/>
  <c r="DT195" i="89"/>
  <c r="DT196" i="89"/>
  <c r="DT197" i="89"/>
  <c r="DT198" i="89"/>
  <c r="DT199" i="89"/>
  <c r="DT200" i="89"/>
  <c r="DT201" i="89"/>
  <c r="DT202" i="89"/>
  <c r="DT203" i="89"/>
  <c r="DT204" i="89"/>
  <c r="DT205" i="89"/>
  <c r="DT206" i="89"/>
  <c r="DT207" i="89"/>
  <c r="DT208" i="89"/>
  <c r="DT209" i="89"/>
  <c r="DT210" i="89"/>
  <c r="DT211" i="89"/>
  <c r="DT212" i="89"/>
  <c r="DT213" i="89"/>
  <c r="DT214" i="89"/>
  <c r="DT215" i="89"/>
  <c r="DT216" i="89"/>
  <c r="DT217" i="89"/>
  <c r="DT178" i="89"/>
  <c r="DU134" i="89"/>
  <c r="DU135" i="89"/>
  <c r="DU136" i="89"/>
  <c r="DU137" i="89"/>
  <c r="DU138" i="89"/>
  <c r="DU139" i="89"/>
  <c r="DU140" i="89"/>
  <c r="DV140" i="89" s="1"/>
  <c r="DU141" i="89"/>
  <c r="DV141" i="89" s="1"/>
  <c r="DU142" i="89"/>
  <c r="DU143" i="89"/>
  <c r="DV143" i="89" s="1"/>
  <c r="DU144" i="89"/>
  <c r="DU145" i="89"/>
  <c r="DU146" i="89"/>
  <c r="DU147" i="89"/>
  <c r="DU148" i="89"/>
  <c r="DV148" i="89" s="1"/>
  <c r="DU149" i="89"/>
  <c r="DV149" i="89" s="1"/>
  <c r="DU150" i="89"/>
  <c r="DU151" i="89"/>
  <c r="DV151" i="89" s="1"/>
  <c r="DU152" i="89"/>
  <c r="DU153" i="89"/>
  <c r="DU154" i="89"/>
  <c r="DU155" i="89"/>
  <c r="DU156" i="89"/>
  <c r="DV156" i="89" s="1"/>
  <c r="DU157" i="89"/>
  <c r="DV157" i="89" s="1"/>
  <c r="DU158" i="89"/>
  <c r="DU159" i="89"/>
  <c r="DV159" i="89" s="1"/>
  <c r="DU160" i="89"/>
  <c r="DU161" i="89"/>
  <c r="DU162" i="89"/>
  <c r="DV162" i="89" s="1"/>
  <c r="DU163" i="89"/>
  <c r="DU164" i="89"/>
  <c r="DV164" i="89" s="1"/>
  <c r="DU165" i="89"/>
  <c r="DV165" i="89" s="1"/>
  <c r="DU166" i="89"/>
  <c r="DU167" i="89"/>
  <c r="DV167" i="89" s="1"/>
  <c r="DU168" i="89"/>
  <c r="DU133" i="89"/>
  <c r="DV134" i="89"/>
  <c r="DV135" i="89"/>
  <c r="DV136" i="89"/>
  <c r="DV137" i="89"/>
  <c r="DV138" i="89"/>
  <c r="DV139" i="89"/>
  <c r="DV142" i="89"/>
  <c r="DV144" i="89"/>
  <c r="DV145" i="89"/>
  <c r="DV146" i="89"/>
  <c r="DV147" i="89"/>
  <c r="DV150" i="89"/>
  <c r="DV152" i="89"/>
  <c r="DV153" i="89"/>
  <c r="DV154" i="89"/>
  <c r="DV155" i="89"/>
  <c r="DV158" i="89"/>
  <c r="DV160" i="89"/>
  <c r="DV161" i="89"/>
  <c r="DV163" i="89"/>
  <c r="DV166" i="89"/>
  <c r="DV168" i="89"/>
  <c r="DV133" i="89"/>
  <c r="DT134" i="89"/>
  <c r="DT135" i="89"/>
  <c r="DT136" i="89"/>
  <c r="DT137" i="89"/>
  <c r="DT138" i="89"/>
  <c r="DT139" i="89"/>
  <c r="DT140" i="89"/>
  <c r="DT141" i="89"/>
  <c r="DT142" i="89"/>
  <c r="DT143" i="89"/>
  <c r="DT144" i="89"/>
  <c r="DT145" i="89"/>
  <c r="DT146" i="89"/>
  <c r="DT147" i="89"/>
  <c r="DT148" i="89"/>
  <c r="DT149" i="89"/>
  <c r="DT150" i="89"/>
  <c r="DT151" i="89"/>
  <c r="DT152" i="89"/>
  <c r="DT153" i="89"/>
  <c r="DT154" i="89"/>
  <c r="DT155" i="89"/>
  <c r="DT156" i="89"/>
  <c r="DT157" i="89"/>
  <c r="DT158" i="89"/>
  <c r="DT159" i="89"/>
  <c r="DT160" i="89"/>
  <c r="DT161" i="89"/>
  <c r="DT162" i="89"/>
  <c r="DT163" i="89"/>
  <c r="DT164" i="89"/>
  <c r="DT165" i="89"/>
  <c r="DT166" i="89"/>
  <c r="DT167" i="89"/>
  <c r="DT168" i="89"/>
  <c r="DT133" i="89"/>
  <c r="DV102" i="89"/>
  <c r="DV103" i="89"/>
  <c r="DV104" i="89"/>
  <c r="DV105" i="89"/>
  <c r="DV106" i="89"/>
  <c r="DV107" i="89"/>
  <c r="DV108" i="89"/>
  <c r="DV109" i="89"/>
  <c r="DV110" i="89"/>
  <c r="DV111" i="89"/>
  <c r="DV112" i="89"/>
  <c r="DV113" i="89"/>
  <c r="DV114" i="89"/>
  <c r="DV115" i="89"/>
  <c r="DV116" i="89"/>
  <c r="DV117" i="89"/>
  <c r="DV118" i="89"/>
  <c r="DV119" i="89"/>
  <c r="DV120" i="89"/>
  <c r="DV121" i="89"/>
  <c r="DT87" i="89"/>
  <c r="DT88" i="89"/>
  <c r="DT89" i="89"/>
  <c r="DT90" i="89"/>
  <c r="DT91" i="89"/>
  <c r="DT92" i="89"/>
  <c r="DT93" i="89"/>
  <c r="DT94" i="89"/>
  <c r="DT95" i="89"/>
  <c r="DT96" i="89"/>
  <c r="DT97" i="89"/>
  <c r="DT98" i="89"/>
  <c r="DT99" i="89"/>
  <c r="DT100" i="89"/>
  <c r="DT101" i="89"/>
  <c r="DT102" i="89"/>
  <c r="DT103" i="89"/>
  <c r="DT104" i="89"/>
  <c r="DT105" i="89"/>
  <c r="DT106" i="89"/>
  <c r="DT107" i="89"/>
  <c r="DT108" i="89"/>
  <c r="DT109" i="89"/>
  <c r="DT110" i="89"/>
  <c r="DT111" i="89"/>
  <c r="DT112" i="89"/>
  <c r="DT113" i="89"/>
  <c r="DT114" i="89"/>
  <c r="DT115" i="89"/>
  <c r="DT116" i="89"/>
  <c r="DT117" i="89"/>
  <c r="DT118" i="89"/>
  <c r="DT119" i="89"/>
  <c r="DT120" i="89"/>
  <c r="DT121" i="89"/>
  <c r="DT122" i="89"/>
  <c r="DT123" i="89"/>
  <c r="DT124" i="89"/>
  <c r="DT125" i="89"/>
  <c r="BB318" i="89"/>
  <c r="BB319" i="89"/>
  <c r="BB320" i="89"/>
  <c r="BB321" i="89"/>
  <c r="BB322" i="89"/>
  <c r="F318" i="89"/>
  <c r="H318" i="89"/>
  <c r="J318" i="89"/>
  <c r="L318" i="89"/>
  <c r="N318" i="89"/>
  <c r="P318" i="89"/>
  <c r="R318" i="89"/>
  <c r="T318" i="89"/>
  <c r="V318" i="89"/>
  <c r="X318" i="89"/>
  <c r="Z318" i="89"/>
  <c r="AB318" i="89"/>
  <c r="DP318" i="89" s="1"/>
  <c r="AD318" i="89"/>
  <c r="AF318" i="89"/>
  <c r="AH318" i="89"/>
  <c r="AJ318" i="89"/>
  <c r="DX318" i="89"/>
  <c r="AL318" i="89"/>
  <c r="AN318" i="89"/>
  <c r="AP318" i="89"/>
  <c r="AR318" i="89"/>
  <c r="AT318" i="89"/>
  <c r="AV318" i="89"/>
  <c r="BD318" i="89"/>
  <c r="BF318" i="89"/>
  <c r="BH318" i="89"/>
  <c r="BJ318" i="89"/>
  <c r="BL318" i="89"/>
  <c r="BN318" i="89"/>
  <c r="BP318" i="89"/>
  <c r="BR318" i="89"/>
  <c r="BT318" i="89"/>
  <c r="BV318" i="89"/>
  <c r="BX318" i="89"/>
  <c r="BZ318" i="89"/>
  <c r="CF318" i="89"/>
  <c r="CN318" i="89"/>
  <c r="F109" i="89"/>
  <c r="H109" i="89"/>
  <c r="J109" i="89"/>
  <c r="L109" i="89"/>
  <c r="N109" i="89"/>
  <c r="P109" i="89"/>
  <c r="R109" i="89"/>
  <c r="T109" i="89"/>
  <c r="V109" i="89"/>
  <c r="X109" i="89"/>
  <c r="Z109" i="89"/>
  <c r="AB109" i="89"/>
  <c r="DP109" i="89" s="1"/>
  <c r="AD109" i="89"/>
  <c r="AF109" i="89"/>
  <c r="AH109" i="89"/>
  <c r="AJ109" i="89"/>
  <c r="DX109" i="89" s="1"/>
  <c r="AL109" i="89"/>
  <c r="AN109" i="89"/>
  <c r="AP109" i="89"/>
  <c r="AR109" i="89"/>
  <c r="AT109" i="89"/>
  <c r="AV109" i="89"/>
  <c r="AX109" i="89"/>
  <c r="AZ109" i="89"/>
  <c r="BB109" i="89"/>
  <c r="BD109" i="89"/>
  <c r="BF109" i="89"/>
  <c r="BH109" i="89"/>
  <c r="BJ109" i="89"/>
  <c r="BL109" i="89"/>
  <c r="BN109" i="89"/>
  <c r="BP109" i="89"/>
  <c r="BR109" i="89"/>
  <c r="BT109" i="89"/>
  <c r="BV109" i="89"/>
  <c r="BX109" i="89"/>
  <c r="BZ109" i="89"/>
  <c r="CF109" i="89"/>
  <c r="CJ109" i="89"/>
  <c r="CN109" i="89"/>
  <c r="CR109" i="89"/>
  <c r="CV109" i="89"/>
  <c r="CZ109" i="89"/>
  <c r="DD109" i="89"/>
  <c r="DH109" i="89"/>
  <c r="DL109" i="89"/>
  <c r="DW397" i="89"/>
  <c r="DY394" i="89"/>
  <c r="DY393" i="89"/>
  <c r="DY392" i="89"/>
  <c r="DY391" i="89"/>
  <c r="DY390" i="89"/>
  <c r="DY389" i="89"/>
  <c r="DY388" i="89"/>
  <c r="DY387" i="89"/>
  <c r="DY386" i="89"/>
  <c r="DY385" i="89"/>
  <c r="DY384" i="89"/>
  <c r="DY383" i="89"/>
  <c r="DY382" i="89"/>
  <c r="DY381" i="89"/>
  <c r="DY380" i="89"/>
  <c r="DY379" i="89"/>
  <c r="DY378" i="89"/>
  <c r="DY377" i="89"/>
  <c r="DY376" i="89"/>
  <c r="DY375" i="89"/>
  <c r="DY374" i="89"/>
  <c r="DY373" i="89"/>
  <c r="DY372" i="89"/>
  <c r="DY371" i="89"/>
  <c r="DY370" i="89"/>
  <c r="DY369" i="89"/>
  <c r="DY368" i="89"/>
  <c r="DY367" i="89"/>
  <c r="DY366" i="89"/>
  <c r="DY365" i="89"/>
  <c r="DY364" i="89"/>
  <c r="DY363" i="89"/>
  <c r="DW356" i="89"/>
  <c r="DY353" i="89"/>
  <c r="DX353" i="89"/>
  <c r="DY352" i="89"/>
  <c r="DY351" i="89"/>
  <c r="DY350" i="89"/>
  <c r="DY349" i="89"/>
  <c r="DY348" i="89"/>
  <c r="DY347" i="89"/>
  <c r="DY346" i="89"/>
  <c r="DY345" i="89"/>
  <c r="DY344" i="89"/>
  <c r="DY343" i="89"/>
  <c r="DY342" i="89"/>
  <c r="DY341" i="89"/>
  <c r="DY340" i="89"/>
  <c r="DY339" i="89"/>
  <c r="DY338" i="89"/>
  <c r="DY337" i="89"/>
  <c r="DY336" i="89"/>
  <c r="DY335" i="89"/>
  <c r="DY334" i="89"/>
  <c r="DY333" i="89"/>
  <c r="DY332" i="89"/>
  <c r="DY331" i="89"/>
  <c r="DY330" i="89"/>
  <c r="DY329" i="89"/>
  <c r="DY328" i="89"/>
  <c r="DY327" i="89"/>
  <c r="DY326" i="89"/>
  <c r="DY325" i="89"/>
  <c r="DY324" i="89"/>
  <c r="DY323" i="89"/>
  <c r="DY322" i="89"/>
  <c r="DY321" i="89"/>
  <c r="DY320" i="89"/>
  <c r="DY319" i="89"/>
  <c r="DY317" i="89"/>
  <c r="DY316" i="89"/>
  <c r="DY315" i="89"/>
  <c r="DY314" i="89"/>
  <c r="DW307" i="89"/>
  <c r="DY304" i="89"/>
  <c r="DY303" i="89"/>
  <c r="DY302" i="89"/>
  <c r="DY301" i="89"/>
  <c r="DY300" i="89"/>
  <c r="DY299" i="89"/>
  <c r="DY298" i="89"/>
  <c r="DY297" i="89"/>
  <c r="DY296" i="89"/>
  <c r="DY295" i="89"/>
  <c r="DY294" i="89"/>
  <c r="DY293" i="89"/>
  <c r="DY292" i="89"/>
  <c r="DY291" i="89"/>
  <c r="DY290" i="89"/>
  <c r="DY289" i="89"/>
  <c r="DY288" i="89"/>
  <c r="DY287" i="89"/>
  <c r="DY286" i="89"/>
  <c r="DY285" i="89"/>
  <c r="DY284" i="89"/>
  <c r="DY283" i="89"/>
  <c r="DY282" i="89"/>
  <c r="DY281" i="89"/>
  <c r="DY280" i="89"/>
  <c r="DY279" i="89"/>
  <c r="DY278" i="89"/>
  <c r="DY277" i="89"/>
  <c r="DY276" i="89"/>
  <c r="DY275" i="89"/>
  <c r="DY274" i="89"/>
  <c r="DY273" i="89"/>
  <c r="DY272" i="89"/>
  <c r="DY271" i="89"/>
  <c r="DY270" i="89"/>
  <c r="DY269" i="89"/>
  <c r="DY268" i="89"/>
  <c r="DY267" i="89"/>
  <c r="DY266" i="89"/>
  <c r="DY265" i="89"/>
  <c r="DW258" i="89"/>
  <c r="DY255" i="89"/>
  <c r="DX255" i="89"/>
  <c r="DY254" i="89"/>
  <c r="DY253" i="89"/>
  <c r="DY252" i="89"/>
  <c r="DY251" i="89"/>
  <c r="DY250" i="89"/>
  <c r="DY249" i="89"/>
  <c r="DY248" i="89"/>
  <c r="DY247" i="89"/>
  <c r="DY246" i="89"/>
  <c r="DY245" i="89"/>
  <c r="DY244" i="89"/>
  <c r="DY243" i="89"/>
  <c r="DY242" i="89"/>
  <c r="DY241" i="89"/>
  <c r="DY240" i="89"/>
  <c r="DY239" i="89"/>
  <c r="DY238" i="89"/>
  <c r="DY237" i="89"/>
  <c r="DY236" i="89"/>
  <c r="DY235" i="89"/>
  <c r="DY234" i="89"/>
  <c r="DY233" i="89"/>
  <c r="DY232" i="89"/>
  <c r="DY231" i="89"/>
  <c r="DY230" i="89"/>
  <c r="DY229" i="89"/>
  <c r="DY228" i="89"/>
  <c r="DY227" i="89"/>
  <c r="DY226" i="89"/>
  <c r="DY225" i="89"/>
  <c r="DW218" i="89"/>
  <c r="DY217" i="89"/>
  <c r="DZ217" i="89" s="1"/>
  <c r="DY216" i="89"/>
  <c r="DZ216" i="89" s="1"/>
  <c r="DX216" i="89"/>
  <c r="DY215" i="89"/>
  <c r="DX215" i="89"/>
  <c r="DY214" i="89"/>
  <c r="DY213" i="89"/>
  <c r="DY212" i="89"/>
  <c r="DY211" i="89"/>
  <c r="DY210" i="89"/>
  <c r="DY209" i="89"/>
  <c r="DY208" i="89"/>
  <c r="DY207" i="89"/>
  <c r="DY206" i="89"/>
  <c r="DY205" i="89"/>
  <c r="DY204" i="89"/>
  <c r="DY203" i="89"/>
  <c r="DY202" i="89"/>
  <c r="DY201" i="89"/>
  <c r="DY200" i="89"/>
  <c r="DY195" i="89"/>
  <c r="DY194" i="89"/>
  <c r="DY193" i="89"/>
  <c r="DY192" i="89"/>
  <c r="DY191" i="89"/>
  <c r="DY190" i="89"/>
  <c r="DY189" i="89"/>
  <c r="DY188" i="89"/>
  <c r="DY187" i="89"/>
  <c r="DY186" i="89"/>
  <c r="DY185" i="89"/>
  <c r="DY184" i="89"/>
  <c r="DY183" i="89"/>
  <c r="DY182" i="89"/>
  <c r="DY181" i="89"/>
  <c r="DY180" i="89"/>
  <c r="DY179" i="89"/>
  <c r="DY178" i="89"/>
  <c r="DW171" i="89"/>
  <c r="DY168" i="89"/>
  <c r="DY167" i="89"/>
  <c r="DY166" i="89"/>
  <c r="DY165" i="89"/>
  <c r="DY164" i="89"/>
  <c r="DY163" i="89"/>
  <c r="DY162" i="89"/>
  <c r="DY161" i="89"/>
  <c r="DY160" i="89"/>
  <c r="DY159" i="89"/>
  <c r="DY158" i="89"/>
  <c r="DY157" i="89"/>
  <c r="DY156" i="89"/>
  <c r="DY155" i="89"/>
  <c r="DY154" i="89"/>
  <c r="DY153" i="89"/>
  <c r="DY152" i="89"/>
  <c r="DY151" i="89"/>
  <c r="DY150" i="89"/>
  <c r="DY149" i="89"/>
  <c r="DY148" i="89"/>
  <c r="DY147" i="89"/>
  <c r="DY146" i="89"/>
  <c r="DY145" i="89"/>
  <c r="DY144" i="89"/>
  <c r="DY143" i="89"/>
  <c r="DY142" i="89"/>
  <c r="DY141" i="89"/>
  <c r="DY140" i="89"/>
  <c r="DY139" i="89"/>
  <c r="DY138" i="89"/>
  <c r="DY137" i="89"/>
  <c r="DY136" i="89"/>
  <c r="DY135" i="89"/>
  <c r="DY134" i="89"/>
  <c r="DW131" i="89"/>
  <c r="DW176" i="89" s="1"/>
  <c r="DW223" i="89" s="1"/>
  <c r="DW263" i="89" s="1"/>
  <c r="DW312" i="89" s="1"/>
  <c r="DW361" i="89" s="1"/>
  <c r="DW126" i="89"/>
  <c r="DY125" i="89"/>
  <c r="DZ125" i="89" s="1"/>
  <c r="DX125" i="89"/>
  <c r="DY124" i="89"/>
  <c r="DZ124" i="89" s="1"/>
  <c r="DX124" i="89"/>
  <c r="DY123" i="89"/>
  <c r="DY122" i="89"/>
  <c r="DY101" i="89"/>
  <c r="DY100" i="89"/>
  <c r="DY99" i="89"/>
  <c r="DY98" i="89"/>
  <c r="DY97" i="89"/>
  <c r="DY96" i="89"/>
  <c r="DY95" i="89"/>
  <c r="DY94" i="89"/>
  <c r="DY93" i="89"/>
  <c r="DY92" i="89"/>
  <c r="DY91" i="89"/>
  <c r="DY90" i="89"/>
  <c r="DY89" i="89"/>
  <c r="DY88" i="89"/>
  <c r="DY87" i="89"/>
  <c r="DY86" i="89"/>
  <c r="BA360" i="89"/>
  <c r="BA311" i="89"/>
  <c r="BA262" i="89"/>
  <c r="BA222" i="89"/>
  <c r="BA175" i="89"/>
  <c r="BA130" i="89"/>
  <c r="BA83" i="89"/>
  <c r="BA43" i="89"/>
  <c r="ER88" i="90"/>
  <c r="ER87" i="90"/>
  <c r="ER81" i="90"/>
  <c r="D81" i="90"/>
  <c r="ER80" i="90"/>
  <c r="D80" i="90"/>
  <c r="ER74" i="90"/>
  <c r="D74" i="90"/>
  <c r="ER73" i="90"/>
  <c r="D73" i="90"/>
  <c r="ER65" i="90"/>
  <c r="D65" i="90"/>
  <c r="ER64" i="90"/>
  <c r="D64" i="90"/>
  <c r="ER86" i="90"/>
  <c r="D86" i="90"/>
  <c r="ER85" i="90"/>
  <c r="ER79" i="90"/>
  <c r="D79" i="90"/>
  <c r="ER78" i="90"/>
  <c r="ER72" i="90"/>
  <c r="D72" i="90"/>
  <c r="ER71" i="90"/>
  <c r="ER63" i="90"/>
  <c r="D63" i="90"/>
  <c r="D62" i="90"/>
  <c r="ER62" i="90"/>
  <c r="D51" i="90"/>
  <c r="E46" i="86"/>
  <c r="DY307" i="89" l="1"/>
  <c r="DY218" i="89"/>
  <c r="DY258" i="89"/>
  <c r="DY356" i="89"/>
  <c r="DY126" i="89"/>
  <c r="DY397" i="89"/>
  <c r="DY171" i="89"/>
  <c r="D85" i="90"/>
  <c r="D78" i="90"/>
  <c r="D71" i="90"/>
  <c r="DY446" i="89" l="1"/>
  <c r="DY444" i="89"/>
  <c r="DY445" i="89"/>
  <c r="DQ324" i="89" l="1"/>
  <c r="DM324" i="89"/>
  <c r="DN324" i="89" s="1"/>
  <c r="DL324" i="89"/>
  <c r="DI324" i="89"/>
  <c r="DJ324" i="89" s="1"/>
  <c r="DH324" i="89"/>
  <c r="DD324" i="89"/>
  <c r="DA324" i="89"/>
  <c r="DB324" i="89" s="1"/>
  <c r="CZ324" i="89"/>
  <c r="CW324" i="89"/>
  <c r="CX324" i="89" s="1"/>
  <c r="CV324" i="89"/>
  <c r="CS324" i="89"/>
  <c r="CT324" i="89" s="1"/>
  <c r="CR324" i="89"/>
  <c r="CO324" i="89"/>
  <c r="CP324" i="89" s="1"/>
  <c r="CN324" i="89"/>
  <c r="CK324" i="89"/>
  <c r="CL324" i="89" s="1"/>
  <c r="CJ324" i="89"/>
  <c r="CG324" i="89"/>
  <c r="CH324" i="89" s="1"/>
  <c r="CF324" i="89"/>
  <c r="CB324" i="89"/>
  <c r="CC324" i="89" s="1"/>
  <c r="BZ324" i="89"/>
  <c r="BX324" i="89"/>
  <c r="BV324" i="89"/>
  <c r="BT324" i="89"/>
  <c r="BR324" i="89"/>
  <c r="BP324" i="89"/>
  <c r="BN324" i="89"/>
  <c r="BL324" i="89"/>
  <c r="BJ324" i="89"/>
  <c r="BH324" i="89"/>
  <c r="BF324" i="89"/>
  <c r="BD324" i="89"/>
  <c r="BB324" i="89"/>
  <c r="AZ324" i="89"/>
  <c r="AX324" i="89"/>
  <c r="AV324" i="89"/>
  <c r="AT324" i="89"/>
  <c r="DE324" i="89" s="1"/>
  <c r="DF324" i="89" s="1"/>
  <c r="AR324" i="89"/>
  <c r="AP324" i="89"/>
  <c r="AN324" i="89"/>
  <c r="AL324" i="89"/>
  <c r="AJ324" i="89"/>
  <c r="AH324" i="89"/>
  <c r="AF324" i="89"/>
  <c r="AD324" i="89"/>
  <c r="AB324" i="89"/>
  <c r="DP324" i="89" s="1"/>
  <c r="Z324" i="89"/>
  <c r="X324" i="89"/>
  <c r="V324" i="89"/>
  <c r="T324" i="89"/>
  <c r="R324" i="89"/>
  <c r="P324" i="89"/>
  <c r="N324" i="89"/>
  <c r="L324" i="89"/>
  <c r="J324" i="89"/>
  <c r="H324" i="89"/>
  <c r="F324" i="89"/>
  <c r="AY18" i="89"/>
  <c r="AY17" i="89"/>
  <c r="DS397" i="89"/>
  <c r="DS356" i="89"/>
  <c r="DS307" i="89"/>
  <c r="DU304" i="89"/>
  <c r="DU303" i="89"/>
  <c r="DU302" i="89"/>
  <c r="DU301" i="89"/>
  <c r="DU300" i="89"/>
  <c r="DU299" i="89"/>
  <c r="DU298" i="89"/>
  <c r="DU297" i="89"/>
  <c r="DU296" i="89"/>
  <c r="DU295" i="89"/>
  <c r="DU294" i="89"/>
  <c r="DU293" i="89"/>
  <c r="DU292" i="89"/>
  <c r="DU291" i="89"/>
  <c r="DU290" i="89"/>
  <c r="DU289" i="89"/>
  <c r="DU288" i="89"/>
  <c r="DU287" i="89"/>
  <c r="DU286" i="89"/>
  <c r="DU285" i="89"/>
  <c r="DU284" i="89"/>
  <c r="DU283" i="89"/>
  <c r="DU282" i="89"/>
  <c r="DU281" i="89"/>
  <c r="DU280" i="89"/>
  <c r="DU279" i="89"/>
  <c r="DU278" i="89"/>
  <c r="DU277" i="89"/>
  <c r="DU276" i="89"/>
  <c r="DU275" i="89"/>
  <c r="DU274" i="89"/>
  <c r="DU273" i="89"/>
  <c r="DU272" i="89"/>
  <c r="DU271" i="89"/>
  <c r="DU270" i="89"/>
  <c r="DU269" i="89"/>
  <c r="DU268" i="89"/>
  <c r="DU267" i="89"/>
  <c r="DU266" i="89"/>
  <c r="DU265" i="89"/>
  <c r="DS258" i="89"/>
  <c r="DS218" i="89"/>
  <c r="DS171" i="89"/>
  <c r="DS131" i="89"/>
  <c r="DS176" i="89" s="1"/>
  <c r="DS223" i="89" s="1"/>
  <c r="DS263" i="89" s="1"/>
  <c r="DS312" i="89" s="1"/>
  <c r="DS361" i="89" s="1"/>
  <c r="DS126" i="89"/>
  <c r="DV125" i="89"/>
  <c r="DV124" i="89"/>
  <c r="DV123" i="89"/>
  <c r="DV122" i="89"/>
  <c r="DV101" i="89"/>
  <c r="DV100" i="89"/>
  <c r="DV99" i="89"/>
  <c r="DV98" i="89"/>
  <c r="DV97" i="89"/>
  <c r="DV96" i="89"/>
  <c r="DV95" i="89"/>
  <c r="DV94" i="89"/>
  <c r="DV93" i="89"/>
  <c r="DV92" i="89"/>
  <c r="DV91" i="89"/>
  <c r="DV90" i="89"/>
  <c r="DV89" i="89"/>
  <c r="DV88" i="89"/>
  <c r="DV87" i="89"/>
  <c r="DL265" i="89"/>
  <c r="DL227" i="89"/>
  <c r="DK192" i="89"/>
  <c r="DL192" i="89" s="1"/>
  <c r="DK191" i="89"/>
  <c r="DL191" i="89" s="1"/>
  <c r="DK150" i="89"/>
  <c r="DL150" i="89" s="1"/>
  <c r="DK149" i="89"/>
  <c r="DM149" i="89" s="1"/>
  <c r="DN149" i="89" s="1"/>
  <c r="DK102" i="89"/>
  <c r="DL102" i="89" s="1"/>
  <c r="AW18" i="89"/>
  <c r="AW17" i="89"/>
  <c r="DM134" i="89"/>
  <c r="DN134" i="89" s="1"/>
  <c r="DM135" i="89"/>
  <c r="DN135" i="89" s="1"/>
  <c r="DM136" i="89"/>
  <c r="DN136" i="89" s="1"/>
  <c r="DM137" i="89"/>
  <c r="DN137" i="89" s="1"/>
  <c r="DM138" i="89"/>
  <c r="DN138" i="89" s="1"/>
  <c r="DM139" i="89"/>
  <c r="DN139" i="89" s="1"/>
  <c r="DM140" i="89"/>
  <c r="DN140" i="89" s="1"/>
  <c r="DM141" i="89"/>
  <c r="DN141" i="89" s="1"/>
  <c r="DM142" i="89"/>
  <c r="DN142" i="89" s="1"/>
  <c r="DM143" i="89"/>
  <c r="DN143" i="89" s="1"/>
  <c r="DM144" i="89"/>
  <c r="DN144" i="89" s="1"/>
  <c r="DM145" i="89"/>
  <c r="DN145" i="89" s="1"/>
  <c r="DM146" i="89"/>
  <c r="DN146" i="89" s="1"/>
  <c r="DM147" i="89"/>
  <c r="DN147" i="89" s="1"/>
  <c r="DM148" i="89"/>
  <c r="DN148" i="89" s="1"/>
  <c r="DM151" i="89"/>
  <c r="DN151" i="89" s="1"/>
  <c r="DM152" i="89"/>
  <c r="DN152" i="89" s="1"/>
  <c r="DM153" i="89"/>
  <c r="DN153" i="89" s="1"/>
  <c r="DM154" i="89"/>
  <c r="DN154" i="89" s="1"/>
  <c r="DM155" i="89"/>
  <c r="DN155" i="89" s="1"/>
  <c r="DM156" i="89"/>
  <c r="DN156" i="89" s="1"/>
  <c r="DM157" i="89"/>
  <c r="DN157" i="89" s="1"/>
  <c r="DM158" i="89"/>
  <c r="DN158" i="89" s="1"/>
  <c r="DM159" i="89"/>
  <c r="DN159" i="89" s="1"/>
  <c r="DM160" i="89"/>
  <c r="DN160" i="89" s="1"/>
  <c r="DM161" i="89"/>
  <c r="DN161" i="89" s="1"/>
  <c r="DM162" i="89"/>
  <c r="DN162" i="89" s="1"/>
  <c r="DM163" i="89"/>
  <c r="DN163" i="89" s="1"/>
  <c r="DM164" i="89"/>
  <c r="DN164" i="89" s="1"/>
  <c r="DM165" i="89"/>
  <c r="DN165" i="89" s="1"/>
  <c r="DM166" i="89"/>
  <c r="DN166" i="89" s="1"/>
  <c r="DM167" i="89"/>
  <c r="DN167" i="89" s="1"/>
  <c r="DM168" i="89"/>
  <c r="DN168" i="89" s="1"/>
  <c r="DL134" i="89"/>
  <c r="DL135" i="89"/>
  <c r="DL136" i="89"/>
  <c r="DL137" i="89"/>
  <c r="DL138" i="89"/>
  <c r="DL139" i="89"/>
  <c r="DL140" i="89"/>
  <c r="DL141" i="89"/>
  <c r="DL142" i="89"/>
  <c r="DL143" i="89"/>
  <c r="DL144" i="89"/>
  <c r="DL145" i="89"/>
  <c r="DL146" i="89"/>
  <c r="DL147" i="89"/>
  <c r="DL148" i="89"/>
  <c r="DL151" i="89"/>
  <c r="DL152" i="89"/>
  <c r="DL153" i="89"/>
  <c r="DL154" i="89"/>
  <c r="DL155" i="89"/>
  <c r="DL156" i="89"/>
  <c r="DL157" i="89"/>
  <c r="DL158" i="89"/>
  <c r="DL159" i="89"/>
  <c r="DL160" i="89"/>
  <c r="DL161" i="89"/>
  <c r="DL162" i="89"/>
  <c r="DL163" i="89"/>
  <c r="DL164" i="89"/>
  <c r="DL165" i="89"/>
  <c r="DL166" i="89"/>
  <c r="DL167" i="89"/>
  <c r="DL168" i="89"/>
  <c r="DM133" i="89"/>
  <c r="DN133" i="89" s="1"/>
  <c r="DL133" i="89"/>
  <c r="DM125" i="89"/>
  <c r="DM87" i="89"/>
  <c r="DN87" i="89" s="1"/>
  <c r="DM88" i="89"/>
  <c r="DN88" i="89" s="1"/>
  <c r="DM89" i="89"/>
  <c r="DN89" i="89" s="1"/>
  <c r="DM90" i="89"/>
  <c r="DN90" i="89" s="1"/>
  <c r="DM91" i="89"/>
  <c r="DN91" i="89" s="1"/>
  <c r="DM92" i="89"/>
  <c r="DN92" i="89" s="1"/>
  <c r="DM93" i="89"/>
  <c r="DN93" i="89" s="1"/>
  <c r="DM94" i="89"/>
  <c r="DN94" i="89" s="1"/>
  <c r="DM95" i="89"/>
  <c r="DN95" i="89" s="1"/>
  <c r="DM96" i="89"/>
  <c r="DN96" i="89" s="1"/>
  <c r="DM97" i="89"/>
  <c r="DN97" i="89" s="1"/>
  <c r="DM98" i="89"/>
  <c r="DN98" i="89" s="1"/>
  <c r="DM99" i="89"/>
  <c r="DN99" i="89" s="1"/>
  <c r="DM100" i="89"/>
  <c r="DN100" i="89" s="1"/>
  <c r="DM101" i="89"/>
  <c r="DN101" i="89" s="1"/>
  <c r="DM103" i="89"/>
  <c r="DN103" i="89" s="1"/>
  <c r="DM104" i="89"/>
  <c r="DN104" i="89" s="1"/>
  <c r="DM105" i="89"/>
  <c r="DN105" i="89" s="1"/>
  <c r="DM106" i="89"/>
  <c r="DN106" i="89" s="1"/>
  <c r="DM107" i="89"/>
  <c r="DN107" i="89" s="1"/>
  <c r="DM108" i="89"/>
  <c r="DN108" i="89" s="1"/>
  <c r="DM110" i="89"/>
  <c r="DN110" i="89" s="1"/>
  <c r="DM111" i="89"/>
  <c r="DN111" i="89" s="1"/>
  <c r="DM112" i="89"/>
  <c r="DN112" i="89" s="1"/>
  <c r="DM113" i="89"/>
  <c r="DN113" i="89" s="1"/>
  <c r="DM114" i="89"/>
  <c r="DN114" i="89" s="1"/>
  <c r="DM115" i="89"/>
  <c r="DN115" i="89" s="1"/>
  <c r="DM116" i="89"/>
  <c r="DN116" i="89" s="1"/>
  <c r="DM117" i="89"/>
  <c r="DN117" i="89" s="1"/>
  <c r="DM118" i="89"/>
  <c r="DN118" i="89" s="1"/>
  <c r="DM119" i="89"/>
  <c r="DN119" i="89" s="1"/>
  <c r="DM120" i="89"/>
  <c r="DN120" i="89" s="1"/>
  <c r="DM121" i="89"/>
  <c r="DN121" i="89" s="1"/>
  <c r="DM122" i="89"/>
  <c r="DN122" i="89" s="1"/>
  <c r="DM123" i="89"/>
  <c r="DN123" i="89" s="1"/>
  <c r="DM124" i="89"/>
  <c r="DN124" i="89" s="1"/>
  <c r="DM86" i="89"/>
  <c r="DN86" i="89" s="1"/>
  <c r="DL87" i="89"/>
  <c r="DL88" i="89"/>
  <c r="DL89" i="89"/>
  <c r="DL90" i="89"/>
  <c r="DL91" i="89"/>
  <c r="DL92" i="89"/>
  <c r="DL93" i="89"/>
  <c r="DL94" i="89"/>
  <c r="DL95" i="89"/>
  <c r="DL96" i="89"/>
  <c r="DL97" i="89"/>
  <c r="DL98" i="89"/>
  <c r="DL99" i="89"/>
  <c r="DL100" i="89"/>
  <c r="DL101" i="89"/>
  <c r="DL103" i="89"/>
  <c r="DL104" i="89"/>
  <c r="DL105" i="89"/>
  <c r="DL106" i="89"/>
  <c r="DL107" i="89"/>
  <c r="DL108" i="89"/>
  <c r="DL110" i="89"/>
  <c r="DL111" i="89"/>
  <c r="DL112" i="89"/>
  <c r="DL113" i="89"/>
  <c r="DL114" i="89"/>
  <c r="DL115" i="89"/>
  <c r="DL116" i="89"/>
  <c r="DL117" i="89"/>
  <c r="DL118" i="89"/>
  <c r="DL119" i="89"/>
  <c r="DL120" i="89"/>
  <c r="DL121" i="89"/>
  <c r="DL122" i="89"/>
  <c r="DL123" i="89"/>
  <c r="DL124" i="89"/>
  <c r="DL125" i="89"/>
  <c r="DL86" i="89"/>
  <c r="DM226" i="89"/>
  <c r="DN226" i="89" s="1"/>
  <c r="DM227" i="89"/>
  <c r="DN227" i="89" s="1"/>
  <c r="DM228" i="89"/>
  <c r="DN228" i="89" s="1"/>
  <c r="DM229" i="89"/>
  <c r="DN229" i="89" s="1"/>
  <c r="DM230" i="89"/>
  <c r="DN230" i="89" s="1"/>
  <c r="DM231" i="89"/>
  <c r="DN231" i="89" s="1"/>
  <c r="DM232" i="89"/>
  <c r="DN232" i="89" s="1"/>
  <c r="DM233" i="89"/>
  <c r="DN233" i="89" s="1"/>
  <c r="DM234" i="89"/>
  <c r="DN234" i="89" s="1"/>
  <c r="DM235" i="89"/>
  <c r="DN235" i="89" s="1"/>
  <c r="DM236" i="89"/>
  <c r="DN236" i="89" s="1"/>
  <c r="DM237" i="89"/>
  <c r="DN237" i="89" s="1"/>
  <c r="DM238" i="89"/>
  <c r="DN238" i="89" s="1"/>
  <c r="DM239" i="89"/>
  <c r="DN239" i="89" s="1"/>
  <c r="DM240" i="89"/>
  <c r="DN240" i="89" s="1"/>
  <c r="DM241" i="89"/>
  <c r="DN241" i="89" s="1"/>
  <c r="DM242" i="89"/>
  <c r="DN242" i="89" s="1"/>
  <c r="DM243" i="89"/>
  <c r="DN243" i="89" s="1"/>
  <c r="DM244" i="89"/>
  <c r="DN244" i="89" s="1"/>
  <c r="DM245" i="89"/>
  <c r="DN245" i="89" s="1"/>
  <c r="DM246" i="89"/>
  <c r="DN246" i="89" s="1"/>
  <c r="DM247" i="89"/>
  <c r="DN247" i="89" s="1"/>
  <c r="DM248" i="89"/>
  <c r="DN248" i="89" s="1"/>
  <c r="DM249" i="89"/>
  <c r="DN249" i="89" s="1"/>
  <c r="DM250" i="89"/>
  <c r="DN250" i="89" s="1"/>
  <c r="DM251" i="89"/>
  <c r="DN251" i="89" s="1"/>
  <c r="DM252" i="89"/>
  <c r="DN252" i="89" s="1"/>
  <c r="DM253" i="89"/>
  <c r="DN253" i="89" s="1"/>
  <c r="DM254" i="89"/>
  <c r="DN254" i="89" s="1"/>
  <c r="DM255" i="89"/>
  <c r="DN255" i="89" s="1"/>
  <c r="DM225" i="89"/>
  <c r="DN225" i="89" s="1"/>
  <c r="DM364" i="89"/>
  <c r="DN364" i="89" s="1"/>
  <c r="DM365" i="89"/>
  <c r="DN365" i="89" s="1"/>
  <c r="DM366" i="89"/>
  <c r="DN366" i="89" s="1"/>
  <c r="DM367" i="89"/>
  <c r="DN367" i="89" s="1"/>
  <c r="DM368" i="89"/>
  <c r="DN368" i="89" s="1"/>
  <c r="DM369" i="89"/>
  <c r="DN369" i="89" s="1"/>
  <c r="DM370" i="89"/>
  <c r="DN370" i="89" s="1"/>
  <c r="DM371" i="89"/>
  <c r="DN371" i="89" s="1"/>
  <c r="DM372" i="89"/>
  <c r="DN372" i="89" s="1"/>
  <c r="DM373" i="89"/>
  <c r="DN373" i="89" s="1"/>
  <c r="DM374" i="89"/>
  <c r="DN374" i="89" s="1"/>
  <c r="DM375" i="89"/>
  <c r="DN375" i="89" s="1"/>
  <c r="DM376" i="89"/>
  <c r="DN376" i="89" s="1"/>
  <c r="DM377" i="89"/>
  <c r="DN377" i="89" s="1"/>
  <c r="DM378" i="89"/>
  <c r="DN378" i="89" s="1"/>
  <c r="DM379" i="89"/>
  <c r="DN379" i="89" s="1"/>
  <c r="DM380" i="89"/>
  <c r="DN380" i="89" s="1"/>
  <c r="DM381" i="89"/>
  <c r="DN381" i="89" s="1"/>
  <c r="DM382" i="89"/>
  <c r="DN382" i="89" s="1"/>
  <c r="DM383" i="89"/>
  <c r="DN383" i="89" s="1"/>
  <c r="DM384" i="89"/>
  <c r="DN384" i="89" s="1"/>
  <c r="DM385" i="89"/>
  <c r="DN385" i="89" s="1"/>
  <c r="DM386" i="89"/>
  <c r="DN386" i="89" s="1"/>
  <c r="DM387" i="89"/>
  <c r="DN387" i="89" s="1"/>
  <c r="DM388" i="89"/>
  <c r="DN388" i="89" s="1"/>
  <c r="DM389" i="89"/>
  <c r="DN389" i="89" s="1"/>
  <c r="DM390" i="89"/>
  <c r="DN390" i="89" s="1"/>
  <c r="DM391" i="89"/>
  <c r="DN391" i="89" s="1"/>
  <c r="DM392" i="89"/>
  <c r="DN392" i="89" s="1"/>
  <c r="DM393" i="89"/>
  <c r="DN393" i="89" s="1"/>
  <c r="DM394" i="89"/>
  <c r="DN394" i="89" s="1"/>
  <c r="DM363" i="89"/>
  <c r="DN363" i="89" s="1"/>
  <c r="DM314" i="89"/>
  <c r="DN314" i="89" s="1"/>
  <c r="DL317" i="89"/>
  <c r="DM178" i="89"/>
  <c r="DN178" i="89" s="1"/>
  <c r="DL179" i="89"/>
  <c r="DL180" i="89"/>
  <c r="DL181" i="89"/>
  <c r="DL182" i="89"/>
  <c r="DL183" i="89"/>
  <c r="DL184" i="89"/>
  <c r="DL185" i="89"/>
  <c r="DL186" i="89"/>
  <c r="DL187" i="89"/>
  <c r="DL188" i="89"/>
  <c r="DL189" i="89"/>
  <c r="DL190" i="89"/>
  <c r="DL193" i="89"/>
  <c r="DL194" i="89"/>
  <c r="DL195" i="89"/>
  <c r="DL196" i="89"/>
  <c r="DL198" i="89"/>
  <c r="DL199" i="89"/>
  <c r="DL200" i="89"/>
  <c r="DL201" i="89"/>
  <c r="DL202" i="89"/>
  <c r="DL203" i="89"/>
  <c r="DL204" i="89"/>
  <c r="DL205" i="89"/>
  <c r="DL206" i="89"/>
  <c r="DL207" i="89"/>
  <c r="DL208" i="89"/>
  <c r="DL209" i="89"/>
  <c r="DL210" i="89"/>
  <c r="DL211" i="89"/>
  <c r="DL212" i="89"/>
  <c r="DL213" i="89"/>
  <c r="DL214" i="89"/>
  <c r="DL215" i="89"/>
  <c r="DL216" i="89"/>
  <c r="DL217" i="89"/>
  <c r="DL178" i="89"/>
  <c r="DM315" i="89"/>
  <c r="DN315" i="89" s="1"/>
  <c r="DM316" i="89"/>
  <c r="DN316" i="89" s="1"/>
  <c r="DM317" i="89"/>
  <c r="DN317" i="89" s="1"/>
  <c r="DM319" i="89"/>
  <c r="DN319" i="89" s="1"/>
  <c r="DM321" i="89"/>
  <c r="DN321" i="89" s="1"/>
  <c r="DM323" i="89"/>
  <c r="DN323" i="89" s="1"/>
  <c r="DM325" i="89"/>
  <c r="DN325" i="89" s="1"/>
  <c r="DM326" i="89"/>
  <c r="DN326" i="89" s="1"/>
  <c r="DM320" i="89"/>
  <c r="DN320" i="89" s="1"/>
  <c r="DM322" i="89"/>
  <c r="DN322" i="89" s="1"/>
  <c r="DM327" i="89"/>
  <c r="DN327" i="89" s="1"/>
  <c r="DM328" i="89"/>
  <c r="DN328" i="89" s="1"/>
  <c r="DM329" i="89"/>
  <c r="DN329" i="89" s="1"/>
  <c r="DM330" i="89"/>
  <c r="DN330" i="89" s="1"/>
  <c r="DM331" i="89"/>
  <c r="DN331" i="89" s="1"/>
  <c r="DM332" i="89"/>
  <c r="DN332" i="89" s="1"/>
  <c r="DM333" i="89"/>
  <c r="DN333" i="89" s="1"/>
  <c r="DM334" i="89"/>
  <c r="DN334" i="89" s="1"/>
  <c r="DM335" i="89"/>
  <c r="DN335" i="89" s="1"/>
  <c r="DM336" i="89"/>
  <c r="DN336" i="89" s="1"/>
  <c r="DM337" i="89"/>
  <c r="DN337" i="89" s="1"/>
  <c r="DM338" i="89"/>
  <c r="DN338" i="89" s="1"/>
  <c r="DM339" i="89"/>
  <c r="DN339" i="89" s="1"/>
  <c r="DM340" i="89"/>
  <c r="DN340" i="89" s="1"/>
  <c r="DM341" i="89"/>
  <c r="DN341" i="89" s="1"/>
  <c r="DM342" i="89"/>
  <c r="DN342" i="89" s="1"/>
  <c r="DM343" i="89"/>
  <c r="DN343" i="89" s="1"/>
  <c r="DM344" i="89"/>
  <c r="DN344" i="89" s="1"/>
  <c r="DM345" i="89"/>
  <c r="DN345" i="89" s="1"/>
  <c r="DM346" i="89"/>
  <c r="DN346" i="89" s="1"/>
  <c r="DM347" i="89"/>
  <c r="DN347" i="89" s="1"/>
  <c r="DM348" i="89"/>
  <c r="DN348" i="89" s="1"/>
  <c r="DM349" i="89"/>
  <c r="DN349" i="89" s="1"/>
  <c r="DM350" i="89"/>
  <c r="DN350" i="89" s="1"/>
  <c r="DM351" i="89"/>
  <c r="DN351" i="89" s="1"/>
  <c r="DM352" i="89"/>
  <c r="DN352" i="89" s="1"/>
  <c r="DM353" i="89"/>
  <c r="DN353" i="89" s="1"/>
  <c r="DM179" i="89"/>
  <c r="DN179" i="89" s="1"/>
  <c r="DM180" i="89"/>
  <c r="DN180" i="89" s="1"/>
  <c r="DM181" i="89"/>
  <c r="DN181" i="89" s="1"/>
  <c r="DM182" i="89"/>
  <c r="DN182" i="89" s="1"/>
  <c r="DM183" i="89"/>
  <c r="DN183" i="89" s="1"/>
  <c r="DM184" i="89"/>
  <c r="DN184" i="89" s="1"/>
  <c r="DM185" i="89"/>
  <c r="DN185" i="89" s="1"/>
  <c r="DM186" i="89"/>
  <c r="DN186" i="89" s="1"/>
  <c r="DM187" i="89"/>
  <c r="DN187" i="89" s="1"/>
  <c r="DM188" i="89"/>
  <c r="DN188" i="89" s="1"/>
  <c r="DM189" i="89"/>
  <c r="DN189" i="89" s="1"/>
  <c r="DM190" i="89"/>
  <c r="DN190" i="89" s="1"/>
  <c r="DM193" i="89"/>
  <c r="DN193" i="89" s="1"/>
  <c r="DM194" i="89"/>
  <c r="DN194" i="89" s="1"/>
  <c r="DM195" i="89"/>
  <c r="DN195" i="89" s="1"/>
  <c r="DM196" i="89"/>
  <c r="DN196" i="89" s="1"/>
  <c r="DM198" i="89"/>
  <c r="DN198" i="89" s="1"/>
  <c r="DM199" i="89"/>
  <c r="DN199" i="89" s="1"/>
  <c r="DM200" i="89"/>
  <c r="DN200" i="89" s="1"/>
  <c r="DM201" i="89"/>
  <c r="DN201" i="89" s="1"/>
  <c r="DM202" i="89"/>
  <c r="DN202" i="89" s="1"/>
  <c r="DM203" i="89"/>
  <c r="DN203" i="89" s="1"/>
  <c r="DM204" i="89"/>
  <c r="DN204" i="89" s="1"/>
  <c r="DM205" i="89"/>
  <c r="DN205" i="89" s="1"/>
  <c r="DM206" i="89"/>
  <c r="DN206" i="89" s="1"/>
  <c r="DM207" i="89"/>
  <c r="DN207" i="89" s="1"/>
  <c r="DM208" i="89"/>
  <c r="DN208" i="89" s="1"/>
  <c r="DM209" i="89"/>
  <c r="DN209" i="89" s="1"/>
  <c r="DM210" i="89"/>
  <c r="DN210" i="89" s="1"/>
  <c r="DM211" i="89"/>
  <c r="DN211" i="89" s="1"/>
  <c r="DM212" i="89"/>
  <c r="DN212" i="89" s="1"/>
  <c r="DM213" i="89"/>
  <c r="DN213" i="89" s="1"/>
  <c r="DM214" i="89"/>
  <c r="DN214" i="89" s="1"/>
  <c r="DM215" i="89"/>
  <c r="DN215" i="89" s="1"/>
  <c r="DM216" i="89"/>
  <c r="DN216" i="89" s="1"/>
  <c r="DM217" i="89"/>
  <c r="DN217" i="89" s="1"/>
  <c r="DL149" i="89" l="1"/>
  <c r="DM102" i="89"/>
  <c r="DN102" i="89" s="1"/>
  <c r="DM191" i="89"/>
  <c r="DN191" i="89" s="1"/>
  <c r="DM150" i="89"/>
  <c r="DN150" i="89" s="1"/>
  <c r="DX324" i="89"/>
  <c r="DZ324" i="89"/>
  <c r="DR324" i="89"/>
  <c r="DU397" i="89"/>
  <c r="DU171" i="89"/>
  <c r="DU218" i="89"/>
  <c r="DU258" i="89"/>
  <c r="DU307" i="89"/>
  <c r="DU356" i="89"/>
  <c r="DU126" i="89"/>
  <c r="DM192" i="89"/>
  <c r="DN192" i="89" s="1"/>
  <c r="DL315" i="89"/>
  <c r="DL316" i="89"/>
  <c r="DL319" i="89"/>
  <c r="DL321" i="89"/>
  <c r="DL323" i="89"/>
  <c r="DL325" i="89"/>
  <c r="DL326" i="89"/>
  <c r="DL320" i="89"/>
  <c r="DL322" i="89"/>
  <c r="DL327" i="89"/>
  <c r="DL328" i="89"/>
  <c r="DL329" i="89"/>
  <c r="DL330" i="89"/>
  <c r="DL331" i="89"/>
  <c r="DL332" i="89"/>
  <c r="DL333" i="89"/>
  <c r="DL334" i="89"/>
  <c r="DL335" i="89"/>
  <c r="DL336" i="89"/>
  <c r="DL337" i="89"/>
  <c r="DL338" i="89"/>
  <c r="DL339" i="89"/>
  <c r="DL340" i="89"/>
  <c r="DL341" i="89"/>
  <c r="DL342" i="89"/>
  <c r="DL343" i="89"/>
  <c r="DL344" i="89"/>
  <c r="DL345" i="89"/>
  <c r="DL346" i="89"/>
  <c r="DL347" i="89"/>
  <c r="DL348" i="89"/>
  <c r="DL349" i="89"/>
  <c r="DL350" i="89"/>
  <c r="DL351" i="89"/>
  <c r="DL352" i="89"/>
  <c r="DL353" i="89"/>
  <c r="DL314" i="89"/>
  <c r="DO397" i="89"/>
  <c r="DQ394" i="89"/>
  <c r="DQ393" i="89"/>
  <c r="DQ392" i="89"/>
  <c r="DQ391" i="89"/>
  <c r="DQ390" i="89"/>
  <c r="DQ389" i="89"/>
  <c r="DQ388" i="89"/>
  <c r="DQ387" i="89"/>
  <c r="DQ386" i="89"/>
  <c r="DQ385" i="89"/>
  <c r="DQ384" i="89"/>
  <c r="DQ383" i="89"/>
  <c r="DQ382" i="89"/>
  <c r="DQ381" i="89"/>
  <c r="DQ380" i="89"/>
  <c r="DQ379" i="89"/>
  <c r="DQ378" i="89"/>
  <c r="DQ377" i="89"/>
  <c r="DQ376" i="89"/>
  <c r="DQ375" i="89"/>
  <c r="DQ374" i="89"/>
  <c r="DQ373" i="89"/>
  <c r="DQ372" i="89"/>
  <c r="DQ371" i="89"/>
  <c r="DQ370" i="89"/>
  <c r="DQ369" i="89"/>
  <c r="DQ368" i="89"/>
  <c r="DQ367" i="89"/>
  <c r="DQ366" i="89"/>
  <c r="DQ365" i="89"/>
  <c r="DQ364" i="89"/>
  <c r="DQ363" i="89"/>
  <c r="DO356" i="89"/>
  <c r="DQ353" i="89"/>
  <c r="DP353" i="89"/>
  <c r="DQ352" i="89"/>
  <c r="DQ351" i="89"/>
  <c r="DQ350" i="89"/>
  <c r="DQ349" i="89"/>
  <c r="DQ348" i="89"/>
  <c r="DQ347" i="89"/>
  <c r="DQ346" i="89"/>
  <c r="DQ345" i="89"/>
  <c r="DQ344" i="89"/>
  <c r="DQ343" i="89"/>
  <c r="DQ342" i="89"/>
  <c r="DQ341" i="89"/>
  <c r="DQ340" i="89"/>
  <c r="DQ339" i="89"/>
  <c r="DQ338" i="89"/>
  <c r="DQ337" i="89"/>
  <c r="DQ336" i="89"/>
  <c r="DQ335" i="89"/>
  <c r="DQ334" i="89"/>
  <c r="DQ333" i="89"/>
  <c r="DQ332" i="89"/>
  <c r="DQ331" i="89"/>
  <c r="DQ330" i="89"/>
  <c r="DQ329" i="89"/>
  <c r="DQ328" i="89"/>
  <c r="DQ327" i="89"/>
  <c r="DQ322" i="89"/>
  <c r="DQ320" i="89"/>
  <c r="DQ326" i="89"/>
  <c r="DQ325" i="89"/>
  <c r="DQ323" i="89"/>
  <c r="DQ321" i="89"/>
  <c r="DQ319" i="89"/>
  <c r="DQ317" i="89"/>
  <c r="DQ316" i="89"/>
  <c r="DQ315" i="89"/>
  <c r="DQ314" i="89"/>
  <c r="DO307" i="89"/>
  <c r="DQ304" i="89"/>
  <c r="DQ303" i="89"/>
  <c r="DQ302" i="89"/>
  <c r="DQ301" i="89"/>
  <c r="DQ300" i="89"/>
  <c r="DQ299" i="89"/>
  <c r="DQ298" i="89"/>
  <c r="DQ297" i="89"/>
  <c r="DQ296" i="89"/>
  <c r="DQ295" i="89"/>
  <c r="DQ294" i="89"/>
  <c r="DQ293" i="89"/>
  <c r="DQ292" i="89"/>
  <c r="DQ291" i="89"/>
  <c r="DQ290" i="89"/>
  <c r="DQ289" i="89"/>
  <c r="DQ288" i="89"/>
  <c r="DQ287" i="89"/>
  <c r="DQ286" i="89"/>
  <c r="DQ285" i="89"/>
  <c r="DQ284" i="89"/>
  <c r="DQ283" i="89"/>
  <c r="DQ282" i="89"/>
  <c r="DQ281" i="89"/>
  <c r="DQ280" i="89"/>
  <c r="DQ279" i="89"/>
  <c r="DQ278" i="89"/>
  <c r="DQ277" i="89"/>
  <c r="DQ276" i="89"/>
  <c r="DQ275" i="89"/>
  <c r="DQ274" i="89"/>
  <c r="DQ273" i="89"/>
  <c r="DQ272" i="89"/>
  <c r="DQ271" i="89"/>
  <c r="DQ270" i="89"/>
  <c r="DQ269" i="89"/>
  <c r="DQ268" i="89"/>
  <c r="DQ267" i="89"/>
  <c r="DQ266" i="89"/>
  <c r="DQ265" i="89"/>
  <c r="DO258" i="89"/>
  <c r="DQ255" i="89"/>
  <c r="DP255" i="89"/>
  <c r="DQ254" i="89"/>
  <c r="DQ253" i="89"/>
  <c r="DQ252" i="89"/>
  <c r="DQ251" i="89"/>
  <c r="DQ250" i="89"/>
  <c r="DQ249" i="89"/>
  <c r="DQ248" i="89"/>
  <c r="DQ247" i="89"/>
  <c r="DQ246" i="89"/>
  <c r="DQ245" i="89"/>
  <c r="DQ244" i="89"/>
  <c r="DQ243" i="89"/>
  <c r="DQ242" i="89"/>
  <c r="DQ241" i="89"/>
  <c r="DQ240" i="89"/>
  <c r="DQ239" i="89"/>
  <c r="DQ238" i="89"/>
  <c r="DQ237" i="89"/>
  <c r="DQ236" i="89"/>
  <c r="DQ235" i="89"/>
  <c r="DQ234" i="89"/>
  <c r="DQ233" i="89"/>
  <c r="DQ232" i="89"/>
  <c r="DQ231" i="89"/>
  <c r="DQ230" i="89"/>
  <c r="DQ229" i="89"/>
  <c r="DQ228" i="89"/>
  <c r="DQ227" i="89"/>
  <c r="DQ226" i="89"/>
  <c r="DQ225" i="89"/>
  <c r="DO218" i="89"/>
  <c r="DQ217" i="89"/>
  <c r="DR217" i="89" s="1"/>
  <c r="DQ216" i="89"/>
  <c r="DR216" i="89" s="1"/>
  <c r="DP216" i="89"/>
  <c r="DQ215" i="89"/>
  <c r="DP215" i="89"/>
  <c r="DQ214" i="89"/>
  <c r="DQ213" i="89"/>
  <c r="DQ212" i="89"/>
  <c r="DQ211" i="89"/>
  <c r="DQ210" i="89"/>
  <c r="DQ209" i="89"/>
  <c r="DQ208" i="89"/>
  <c r="DQ207" i="89"/>
  <c r="DQ206" i="89"/>
  <c r="DQ205" i="89"/>
  <c r="DQ204" i="89"/>
  <c r="DQ203" i="89"/>
  <c r="DQ202" i="89"/>
  <c r="DQ201" i="89"/>
  <c r="DQ191" i="89"/>
  <c r="DQ200" i="89"/>
  <c r="DQ195" i="89"/>
  <c r="DQ194" i="89"/>
  <c r="DQ193" i="89"/>
  <c r="DQ192" i="89"/>
  <c r="DQ190" i="89"/>
  <c r="DQ189" i="89"/>
  <c r="DQ188" i="89"/>
  <c r="DQ187" i="89"/>
  <c r="DQ186" i="89"/>
  <c r="DQ185" i="89"/>
  <c r="DQ184" i="89"/>
  <c r="DQ183" i="89"/>
  <c r="DQ182" i="89"/>
  <c r="DQ181" i="89"/>
  <c r="DQ180" i="89"/>
  <c r="DQ179" i="89"/>
  <c r="DQ178" i="89"/>
  <c r="DO171" i="89"/>
  <c r="DQ168" i="89"/>
  <c r="DQ167" i="89"/>
  <c r="DQ166" i="89"/>
  <c r="DQ165" i="89"/>
  <c r="DQ164" i="89"/>
  <c r="DQ163" i="89"/>
  <c r="DQ162" i="89"/>
  <c r="DQ161" i="89"/>
  <c r="DQ160" i="89"/>
  <c r="DQ159" i="89"/>
  <c r="DQ158" i="89"/>
  <c r="DQ157" i="89"/>
  <c r="DQ156" i="89"/>
  <c r="DQ149" i="89"/>
  <c r="DQ155" i="89"/>
  <c r="DQ154" i="89"/>
  <c r="DQ153" i="89"/>
  <c r="DQ152" i="89"/>
  <c r="DQ151" i="89"/>
  <c r="DQ150" i="89"/>
  <c r="DQ148" i="89"/>
  <c r="DQ147" i="89"/>
  <c r="DQ146" i="89"/>
  <c r="DQ145" i="89"/>
  <c r="DQ144" i="89"/>
  <c r="DQ143" i="89"/>
  <c r="DQ142" i="89"/>
  <c r="DQ141" i="89"/>
  <c r="DQ140" i="89"/>
  <c r="DQ139" i="89"/>
  <c r="DQ138" i="89"/>
  <c r="DQ137" i="89"/>
  <c r="DQ136" i="89"/>
  <c r="DQ135" i="89"/>
  <c r="DQ134" i="89"/>
  <c r="DO131" i="89"/>
  <c r="DO176" i="89" s="1"/>
  <c r="DO223" i="89" s="1"/>
  <c r="DO263" i="89" s="1"/>
  <c r="DO312" i="89" s="1"/>
  <c r="DO361" i="89" s="1"/>
  <c r="DO126" i="89"/>
  <c r="DQ125" i="89"/>
  <c r="DR125" i="89" s="1"/>
  <c r="DP125" i="89"/>
  <c r="DQ124" i="89"/>
  <c r="DR124" i="89" s="1"/>
  <c r="DP124" i="89"/>
  <c r="DQ123" i="89"/>
  <c r="DQ122" i="89"/>
  <c r="DQ101" i="89"/>
  <c r="DQ100" i="89"/>
  <c r="DQ99" i="89"/>
  <c r="DQ98" i="89"/>
  <c r="DQ97" i="89"/>
  <c r="DQ96" i="89"/>
  <c r="DQ95" i="89"/>
  <c r="DQ94" i="89"/>
  <c r="DQ93" i="89"/>
  <c r="DQ92" i="89"/>
  <c r="DQ91" i="89"/>
  <c r="DQ90" i="89"/>
  <c r="DQ89" i="89"/>
  <c r="DQ88" i="89"/>
  <c r="DQ87" i="89"/>
  <c r="DQ86" i="89"/>
  <c r="DH87" i="89"/>
  <c r="DH88" i="89"/>
  <c r="DH89" i="89"/>
  <c r="DH90" i="89"/>
  <c r="DH91" i="89"/>
  <c r="DH92" i="89"/>
  <c r="DH93" i="89"/>
  <c r="DH94" i="89"/>
  <c r="DH95" i="89"/>
  <c r="DH96" i="89"/>
  <c r="DH97" i="89"/>
  <c r="DH98" i="89"/>
  <c r="DH99" i="89"/>
  <c r="DH100" i="89"/>
  <c r="DH101" i="89"/>
  <c r="DH103" i="89"/>
  <c r="DH104" i="89"/>
  <c r="DH105" i="89"/>
  <c r="DH106" i="89"/>
  <c r="DH107" i="89"/>
  <c r="DH108" i="89"/>
  <c r="DH110" i="89"/>
  <c r="DH111" i="89"/>
  <c r="DH112" i="89"/>
  <c r="DH102" i="89"/>
  <c r="DH113" i="89"/>
  <c r="DH114" i="89"/>
  <c r="DH115" i="89"/>
  <c r="DH116" i="89"/>
  <c r="DH117" i="89"/>
  <c r="DH118" i="89"/>
  <c r="DH119" i="89"/>
  <c r="DH120" i="89"/>
  <c r="DH121" i="89"/>
  <c r="DH122" i="89"/>
  <c r="DH123" i="89"/>
  <c r="DH124" i="89"/>
  <c r="DH125" i="89"/>
  <c r="DH86" i="89"/>
  <c r="DU446" i="89" l="1"/>
  <c r="DU445" i="89"/>
  <c r="DU444" i="89"/>
  <c r="DQ307" i="89"/>
  <c r="DQ356" i="89"/>
  <c r="DQ258" i="89"/>
  <c r="DQ171" i="89"/>
  <c r="DQ397" i="89"/>
  <c r="DQ218" i="89"/>
  <c r="DQ126" i="89"/>
  <c r="DI266" i="89"/>
  <c r="DJ266" i="89" s="1"/>
  <c r="DI267" i="89"/>
  <c r="DJ267" i="89" s="1"/>
  <c r="DI268" i="89"/>
  <c r="DJ268" i="89" s="1"/>
  <c r="DI269" i="89"/>
  <c r="DJ269" i="89" s="1"/>
  <c r="DI270" i="89"/>
  <c r="DJ270" i="89" s="1"/>
  <c r="DI271" i="89"/>
  <c r="DJ271" i="89" s="1"/>
  <c r="DI272" i="89"/>
  <c r="DJ272" i="89" s="1"/>
  <c r="DI273" i="89"/>
  <c r="DJ273" i="89" s="1"/>
  <c r="DI274" i="89"/>
  <c r="DJ274" i="89" s="1"/>
  <c r="DI275" i="89"/>
  <c r="DJ275" i="89" s="1"/>
  <c r="DI276" i="89"/>
  <c r="DJ276" i="89" s="1"/>
  <c r="DI277" i="89"/>
  <c r="DJ277" i="89" s="1"/>
  <c r="DI278" i="89"/>
  <c r="DJ278" i="89" s="1"/>
  <c r="DI279" i="89"/>
  <c r="DJ279" i="89" s="1"/>
  <c r="DI280" i="89"/>
  <c r="DJ280" i="89" s="1"/>
  <c r="DI281" i="89"/>
  <c r="DJ281" i="89" s="1"/>
  <c r="DI282" i="89"/>
  <c r="DJ282" i="89" s="1"/>
  <c r="DI283" i="89"/>
  <c r="DJ283" i="89" s="1"/>
  <c r="DI284" i="89"/>
  <c r="DJ284" i="89" s="1"/>
  <c r="DI285" i="89"/>
  <c r="DJ285" i="89" s="1"/>
  <c r="DI286" i="89"/>
  <c r="DJ286" i="89" s="1"/>
  <c r="DI287" i="89"/>
  <c r="DJ287" i="89" s="1"/>
  <c r="DI288" i="89"/>
  <c r="DJ288" i="89" s="1"/>
  <c r="DI289" i="89"/>
  <c r="DJ289" i="89" s="1"/>
  <c r="DI290" i="89"/>
  <c r="DJ290" i="89" s="1"/>
  <c r="DI291" i="89"/>
  <c r="DJ291" i="89" s="1"/>
  <c r="DI292" i="89"/>
  <c r="DJ292" i="89" s="1"/>
  <c r="DI293" i="89"/>
  <c r="DJ293" i="89" s="1"/>
  <c r="DI294" i="89"/>
  <c r="DJ294" i="89" s="1"/>
  <c r="DI295" i="89"/>
  <c r="DJ295" i="89" s="1"/>
  <c r="DI296" i="89"/>
  <c r="DJ296" i="89" s="1"/>
  <c r="DI297" i="89"/>
  <c r="DJ297" i="89" s="1"/>
  <c r="DI298" i="89"/>
  <c r="DJ298" i="89" s="1"/>
  <c r="DI299" i="89"/>
  <c r="DJ299" i="89" s="1"/>
  <c r="DI300" i="89"/>
  <c r="DJ300" i="89" s="1"/>
  <c r="DI301" i="89"/>
  <c r="DJ301" i="89" s="1"/>
  <c r="DI302" i="89"/>
  <c r="DJ302" i="89" s="1"/>
  <c r="DI303" i="89"/>
  <c r="DJ303" i="89" s="1"/>
  <c r="DI304" i="89"/>
  <c r="DJ304" i="89" s="1"/>
  <c r="DH266" i="89"/>
  <c r="DH267" i="89"/>
  <c r="DH268" i="89"/>
  <c r="DH269" i="89"/>
  <c r="DH270" i="89"/>
  <c r="DH271" i="89"/>
  <c r="DH272" i="89"/>
  <c r="DH273" i="89"/>
  <c r="DH274" i="89"/>
  <c r="DH275" i="89"/>
  <c r="DH276" i="89"/>
  <c r="DH277" i="89"/>
  <c r="DH278" i="89"/>
  <c r="DH279" i="89"/>
  <c r="DH280" i="89"/>
  <c r="DH281" i="89"/>
  <c r="DH282" i="89"/>
  <c r="DH283" i="89"/>
  <c r="DH284" i="89"/>
  <c r="DH285" i="89"/>
  <c r="DH286" i="89"/>
  <c r="DH287" i="89"/>
  <c r="DH288" i="89"/>
  <c r="DH289" i="89"/>
  <c r="DH290" i="89"/>
  <c r="DH291" i="89"/>
  <c r="DH292" i="89"/>
  <c r="DH293" i="89"/>
  <c r="DH294" i="89"/>
  <c r="DH295" i="89"/>
  <c r="DH296" i="89"/>
  <c r="DH297" i="89"/>
  <c r="DH298" i="89"/>
  <c r="DH299" i="89"/>
  <c r="DH300" i="89"/>
  <c r="DH301" i="89"/>
  <c r="DH302" i="89"/>
  <c r="DH303" i="89"/>
  <c r="DH304" i="89"/>
  <c r="DI265" i="89"/>
  <c r="DJ265" i="89" s="1"/>
  <c r="DH265" i="89"/>
  <c r="DI134" i="89"/>
  <c r="DJ134" i="89" s="1"/>
  <c r="DI135" i="89"/>
  <c r="DJ135" i="89" s="1"/>
  <c r="DI136" i="89"/>
  <c r="DJ136" i="89" s="1"/>
  <c r="DI137" i="89"/>
  <c r="DJ137" i="89" s="1"/>
  <c r="DI138" i="89"/>
  <c r="DJ138" i="89" s="1"/>
  <c r="DI139" i="89"/>
  <c r="DJ139" i="89" s="1"/>
  <c r="DI140" i="89"/>
  <c r="DJ140" i="89" s="1"/>
  <c r="DI141" i="89"/>
  <c r="DJ141" i="89" s="1"/>
  <c r="DI142" i="89"/>
  <c r="DJ142" i="89" s="1"/>
  <c r="DI143" i="89"/>
  <c r="DJ143" i="89" s="1"/>
  <c r="DI144" i="89"/>
  <c r="DJ144" i="89" s="1"/>
  <c r="DI145" i="89"/>
  <c r="DJ145" i="89" s="1"/>
  <c r="DI146" i="89"/>
  <c r="DJ146" i="89" s="1"/>
  <c r="DI147" i="89"/>
  <c r="DJ147" i="89" s="1"/>
  <c r="DI148" i="89"/>
  <c r="DJ148" i="89" s="1"/>
  <c r="DI150" i="89"/>
  <c r="DJ150" i="89" s="1"/>
  <c r="DI151" i="89"/>
  <c r="DJ151" i="89" s="1"/>
  <c r="DI152" i="89"/>
  <c r="DJ152" i="89" s="1"/>
  <c r="DI153" i="89"/>
  <c r="DJ153" i="89" s="1"/>
  <c r="DI154" i="89"/>
  <c r="DJ154" i="89" s="1"/>
  <c r="DI155" i="89"/>
  <c r="DJ155" i="89" s="1"/>
  <c r="DI149" i="89"/>
  <c r="DJ149" i="89" s="1"/>
  <c r="DI156" i="89"/>
  <c r="DJ156" i="89" s="1"/>
  <c r="DI157" i="89"/>
  <c r="DJ157" i="89" s="1"/>
  <c r="DI158" i="89"/>
  <c r="DJ158" i="89" s="1"/>
  <c r="DI159" i="89"/>
  <c r="DJ159" i="89" s="1"/>
  <c r="DI160" i="89"/>
  <c r="DJ160" i="89" s="1"/>
  <c r="DI161" i="89"/>
  <c r="DJ161" i="89" s="1"/>
  <c r="DI162" i="89"/>
  <c r="DJ162" i="89" s="1"/>
  <c r="DI163" i="89"/>
  <c r="DJ163" i="89" s="1"/>
  <c r="DI164" i="89"/>
  <c r="DJ164" i="89" s="1"/>
  <c r="DI165" i="89"/>
  <c r="DJ165" i="89" s="1"/>
  <c r="DI166" i="89"/>
  <c r="DJ166" i="89" s="1"/>
  <c r="DI167" i="89"/>
  <c r="DJ167" i="89" s="1"/>
  <c r="DI168" i="89"/>
  <c r="DJ168" i="89" s="1"/>
  <c r="DH134" i="89"/>
  <c r="DH135" i="89"/>
  <c r="DH136" i="89"/>
  <c r="DH137" i="89"/>
  <c r="DH138" i="89"/>
  <c r="DH139" i="89"/>
  <c r="DH140" i="89"/>
  <c r="DH141" i="89"/>
  <c r="DH142" i="89"/>
  <c r="DH143" i="89"/>
  <c r="DH144" i="89"/>
  <c r="DH145" i="89"/>
  <c r="DH146" i="89"/>
  <c r="DH147" i="89"/>
  <c r="DH148" i="89"/>
  <c r="DH150" i="89"/>
  <c r="DH151" i="89"/>
  <c r="DH152" i="89"/>
  <c r="DH153" i="89"/>
  <c r="DH154" i="89"/>
  <c r="DH155" i="89"/>
  <c r="DH149" i="89"/>
  <c r="DH156" i="89"/>
  <c r="DH157" i="89"/>
  <c r="DH158" i="89"/>
  <c r="DH159" i="89"/>
  <c r="DH160" i="89"/>
  <c r="DH161" i="89"/>
  <c r="DH162" i="89"/>
  <c r="DH163" i="89"/>
  <c r="DH164" i="89"/>
  <c r="DH165" i="89"/>
  <c r="DH166" i="89"/>
  <c r="DH167" i="89"/>
  <c r="DH168" i="89"/>
  <c r="DI133" i="89"/>
  <c r="DJ133" i="89" s="1"/>
  <c r="DH133" i="89"/>
  <c r="DI226" i="89"/>
  <c r="DJ226" i="89" s="1"/>
  <c r="DI227" i="89"/>
  <c r="DJ227" i="89" s="1"/>
  <c r="DI228" i="89"/>
  <c r="DJ228" i="89" s="1"/>
  <c r="DI229" i="89"/>
  <c r="DJ229" i="89" s="1"/>
  <c r="DI230" i="89"/>
  <c r="DJ230" i="89" s="1"/>
  <c r="DI231" i="89"/>
  <c r="DJ231" i="89" s="1"/>
  <c r="DI232" i="89"/>
  <c r="DJ232" i="89" s="1"/>
  <c r="DI233" i="89"/>
  <c r="DJ233" i="89" s="1"/>
  <c r="DI234" i="89"/>
  <c r="DJ234" i="89" s="1"/>
  <c r="DI235" i="89"/>
  <c r="DJ235" i="89" s="1"/>
  <c r="DI236" i="89"/>
  <c r="DJ236" i="89" s="1"/>
  <c r="DI237" i="89"/>
  <c r="DJ237" i="89" s="1"/>
  <c r="DI238" i="89"/>
  <c r="DJ238" i="89" s="1"/>
  <c r="DI239" i="89"/>
  <c r="DJ239" i="89" s="1"/>
  <c r="DI240" i="89"/>
  <c r="DJ240" i="89" s="1"/>
  <c r="DI241" i="89"/>
  <c r="DJ241" i="89" s="1"/>
  <c r="DI242" i="89"/>
  <c r="DJ242" i="89" s="1"/>
  <c r="DI243" i="89"/>
  <c r="DJ243" i="89" s="1"/>
  <c r="DI244" i="89"/>
  <c r="DJ244" i="89" s="1"/>
  <c r="DI245" i="89"/>
  <c r="DJ245" i="89" s="1"/>
  <c r="DI246" i="89"/>
  <c r="DJ246" i="89" s="1"/>
  <c r="DI247" i="89"/>
  <c r="DJ247" i="89" s="1"/>
  <c r="DI248" i="89"/>
  <c r="DJ248" i="89" s="1"/>
  <c r="DI249" i="89"/>
  <c r="DJ249" i="89" s="1"/>
  <c r="DI250" i="89"/>
  <c r="DJ250" i="89" s="1"/>
  <c r="DI251" i="89"/>
  <c r="DJ251" i="89" s="1"/>
  <c r="DI252" i="89"/>
  <c r="DJ252" i="89" s="1"/>
  <c r="DI253" i="89"/>
  <c r="DJ253" i="89" s="1"/>
  <c r="DI254" i="89"/>
  <c r="DJ254" i="89" s="1"/>
  <c r="DI255" i="89"/>
  <c r="DJ255" i="89" s="1"/>
  <c r="DH226" i="89"/>
  <c r="DH227" i="89"/>
  <c r="DH228" i="89"/>
  <c r="DH229" i="89"/>
  <c r="DH230" i="89"/>
  <c r="DH231" i="89"/>
  <c r="DH232" i="89"/>
  <c r="DH233" i="89"/>
  <c r="DH234" i="89"/>
  <c r="DH235" i="89"/>
  <c r="DH236" i="89"/>
  <c r="DH237" i="89"/>
  <c r="DH238" i="89"/>
  <c r="DH239" i="89"/>
  <c r="DH240" i="89"/>
  <c r="DH241" i="89"/>
  <c r="DH242" i="89"/>
  <c r="DH243" i="89"/>
  <c r="DH244" i="89"/>
  <c r="DH245" i="89"/>
  <c r="DH246" i="89"/>
  <c r="DH247" i="89"/>
  <c r="DH248" i="89"/>
  <c r="DH249" i="89"/>
  <c r="DH250" i="89"/>
  <c r="DH251" i="89"/>
  <c r="DH252" i="89"/>
  <c r="DH253" i="89"/>
  <c r="DH254" i="89"/>
  <c r="DH255" i="89"/>
  <c r="DI225" i="89"/>
  <c r="DJ225" i="89" s="1"/>
  <c r="DH225" i="89"/>
  <c r="DI87" i="89"/>
  <c r="DJ87" i="89" s="1"/>
  <c r="DI88" i="89"/>
  <c r="DJ88" i="89" s="1"/>
  <c r="DI89" i="89"/>
  <c r="DJ89" i="89" s="1"/>
  <c r="DI90" i="89"/>
  <c r="DJ90" i="89" s="1"/>
  <c r="DI91" i="89"/>
  <c r="DJ91" i="89" s="1"/>
  <c r="DI92" i="89"/>
  <c r="DJ92" i="89" s="1"/>
  <c r="DI93" i="89"/>
  <c r="DJ93" i="89" s="1"/>
  <c r="DI94" i="89"/>
  <c r="DJ94" i="89" s="1"/>
  <c r="DI95" i="89"/>
  <c r="DJ95" i="89" s="1"/>
  <c r="DI96" i="89"/>
  <c r="DJ96" i="89" s="1"/>
  <c r="DI97" i="89"/>
  <c r="DJ97" i="89" s="1"/>
  <c r="DI98" i="89"/>
  <c r="DJ98" i="89" s="1"/>
  <c r="DI99" i="89"/>
  <c r="DJ99" i="89" s="1"/>
  <c r="DI100" i="89"/>
  <c r="DJ100" i="89" s="1"/>
  <c r="DI101" i="89"/>
  <c r="DJ101" i="89" s="1"/>
  <c r="DI103" i="89"/>
  <c r="DJ103" i="89" s="1"/>
  <c r="DI104" i="89"/>
  <c r="DJ104" i="89" s="1"/>
  <c r="DI105" i="89"/>
  <c r="DJ105" i="89" s="1"/>
  <c r="DI106" i="89"/>
  <c r="DJ106" i="89" s="1"/>
  <c r="DI107" i="89"/>
  <c r="DJ107" i="89" s="1"/>
  <c r="DI108" i="89"/>
  <c r="DJ108" i="89" s="1"/>
  <c r="DI110" i="89"/>
  <c r="DJ110" i="89" s="1"/>
  <c r="DI111" i="89"/>
  <c r="DJ111" i="89" s="1"/>
  <c r="DI112" i="89"/>
  <c r="DJ112" i="89" s="1"/>
  <c r="DI102" i="89"/>
  <c r="DJ102" i="89" s="1"/>
  <c r="DI113" i="89"/>
  <c r="DJ113" i="89" s="1"/>
  <c r="DI114" i="89"/>
  <c r="DJ114" i="89" s="1"/>
  <c r="DI115" i="89"/>
  <c r="DJ115" i="89" s="1"/>
  <c r="DI116" i="89"/>
  <c r="DJ116" i="89" s="1"/>
  <c r="DI117" i="89"/>
  <c r="DJ117" i="89" s="1"/>
  <c r="DI118" i="89"/>
  <c r="DJ118" i="89" s="1"/>
  <c r="DI119" i="89"/>
  <c r="DJ119" i="89" s="1"/>
  <c r="DI120" i="89"/>
  <c r="DJ120" i="89" s="1"/>
  <c r="DI121" i="89"/>
  <c r="DJ121" i="89" s="1"/>
  <c r="DI122" i="89"/>
  <c r="DJ122" i="89" s="1"/>
  <c r="DI123" i="89"/>
  <c r="DJ123" i="89" s="1"/>
  <c r="DI124" i="89"/>
  <c r="DJ124" i="89" s="1"/>
  <c r="DI125" i="89"/>
  <c r="DJ125" i="89" s="1"/>
  <c r="DI86" i="89"/>
  <c r="DJ86" i="89" s="1"/>
  <c r="DQ446" i="89" l="1"/>
  <c r="DQ445" i="89"/>
  <c r="DQ444" i="89"/>
  <c r="DI315" i="89"/>
  <c r="DJ315" i="89" s="1"/>
  <c r="DI316" i="89"/>
  <c r="DJ316" i="89" s="1"/>
  <c r="DI317" i="89"/>
  <c r="DJ317" i="89" s="1"/>
  <c r="DI319" i="89"/>
  <c r="DJ319" i="89" s="1"/>
  <c r="DI321" i="89"/>
  <c r="DJ321" i="89" s="1"/>
  <c r="DI323" i="89"/>
  <c r="DJ323" i="89" s="1"/>
  <c r="DI325" i="89"/>
  <c r="DJ325" i="89" s="1"/>
  <c r="DI326" i="89"/>
  <c r="DJ326" i="89" s="1"/>
  <c r="DI320" i="89"/>
  <c r="DJ320" i="89" s="1"/>
  <c r="DI322" i="89"/>
  <c r="DJ322" i="89" s="1"/>
  <c r="DI327" i="89"/>
  <c r="DJ327" i="89" s="1"/>
  <c r="DI328" i="89"/>
  <c r="DJ328" i="89" s="1"/>
  <c r="DI329" i="89"/>
  <c r="DJ329" i="89" s="1"/>
  <c r="DI330" i="89"/>
  <c r="DJ330" i="89" s="1"/>
  <c r="DI331" i="89"/>
  <c r="DJ331" i="89" s="1"/>
  <c r="DI332" i="89"/>
  <c r="DJ332" i="89" s="1"/>
  <c r="DI333" i="89"/>
  <c r="DJ333" i="89" s="1"/>
  <c r="DI334" i="89"/>
  <c r="DJ334" i="89" s="1"/>
  <c r="DI335" i="89"/>
  <c r="DJ335" i="89" s="1"/>
  <c r="DI336" i="89"/>
  <c r="DJ336" i="89" s="1"/>
  <c r="DI337" i="89"/>
  <c r="DJ337" i="89" s="1"/>
  <c r="DI338" i="89"/>
  <c r="DJ338" i="89" s="1"/>
  <c r="DI339" i="89"/>
  <c r="DJ339" i="89" s="1"/>
  <c r="DI340" i="89"/>
  <c r="DJ340" i="89" s="1"/>
  <c r="DI341" i="89"/>
  <c r="DJ341" i="89" s="1"/>
  <c r="DI342" i="89"/>
  <c r="DJ342" i="89" s="1"/>
  <c r="DI343" i="89"/>
  <c r="DJ343" i="89" s="1"/>
  <c r="DI344" i="89"/>
  <c r="DJ344" i="89" s="1"/>
  <c r="DI345" i="89"/>
  <c r="DJ345" i="89" s="1"/>
  <c r="DI346" i="89"/>
  <c r="DJ346" i="89" s="1"/>
  <c r="DI347" i="89"/>
  <c r="DJ347" i="89" s="1"/>
  <c r="DI348" i="89"/>
  <c r="DJ348" i="89" s="1"/>
  <c r="DI349" i="89"/>
  <c r="DJ349" i="89" s="1"/>
  <c r="DI350" i="89"/>
  <c r="DJ350" i="89" s="1"/>
  <c r="DI351" i="89"/>
  <c r="DJ351" i="89" s="1"/>
  <c r="DI352" i="89"/>
  <c r="DJ352" i="89" s="1"/>
  <c r="DI353" i="89"/>
  <c r="DJ353" i="89" s="1"/>
  <c r="DI314" i="89"/>
  <c r="DJ314" i="89" s="1"/>
  <c r="DH315" i="89"/>
  <c r="DH316" i="89"/>
  <c r="DH317" i="89"/>
  <c r="DH319" i="89"/>
  <c r="DH321" i="89"/>
  <c r="DH323" i="89"/>
  <c r="DH325" i="89"/>
  <c r="DH326" i="89"/>
  <c r="DH320" i="89"/>
  <c r="DH322" i="89"/>
  <c r="DH327" i="89"/>
  <c r="DH328" i="89"/>
  <c r="DH329" i="89"/>
  <c r="DH330" i="89"/>
  <c r="DH331" i="89"/>
  <c r="DH332" i="89"/>
  <c r="DH333" i="89"/>
  <c r="DH334" i="89"/>
  <c r="DH335" i="89"/>
  <c r="DH336" i="89"/>
  <c r="DH337" i="89"/>
  <c r="DH338" i="89"/>
  <c r="DH339" i="89"/>
  <c r="DH340" i="89"/>
  <c r="DH341" i="89"/>
  <c r="DH342" i="89"/>
  <c r="DH343" i="89"/>
  <c r="DH344" i="89"/>
  <c r="DH345" i="89"/>
  <c r="DH346" i="89"/>
  <c r="DH347" i="89"/>
  <c r="DH348" i="89"/>
  <c r="DH349" i="89"/>
  <c r="DH350" i="89"/>
  <c r="DH351" i="89"/>
  <c r="DH352" i="89"/>
  <c r="DH353" i="89"/>
  <c r="DH314" i="89"/>
  <c r="DI179" i="89"/>
  <c r="DJ179" i="89" s="1"/>
  <c r="DI180" i="89"/>
  <c r="DJ180" i="89" s="1"/>
  <c r="DI181" i="89"/>
  <c r="DJ181" i="89" s="1"/>
  <c r="DI182" i="89"/>
  <c r="DJ182" i="89" s="1"/>
  <c r="DI183" i="89"/>
  <c r="DJ183" i="89" s="1"/>
  <c r="DI184" i="89"/>
  <c r="DJ184" i="89" s="1"/>
  <c r="DI185" i="89"/>
  <c r="DJ185" i="89" s="1"/>
  <c r="DI186" i="89"/>
  <c r="DJ186" i="89" s="1"/>
  <c r="DI187" i="89"/>
  <c r="DJ187" i="89" s="1"/>
  <c r="DI188" i="89"/>
  <c r="DJ188" i="89" s="1"/>
  <c r="DI189" i="89"/>
  <c r="DJ189" i="89" s="1"/>
  <c r="DI190" i="89"/>
  <c r="DJ190" i="89" s="1"/>
  <c r="DI192" i="89"/>
  <c r="DJ192" i="89" s="1"/>
  <c r="DI193" i="89"/>
  <c r="DJ193" i="89" s="1"/>
  <c r="DI194" i="89"/>
  <c r="DJ194" i="89" s="1"/>
  <c r="DI195" i="89"/>
  <c r="DJ195" i="89" s="1"/>
  <c r="DI196" i="89"/>
  <c r="DJ196" i="89" s="1"/>
  <c r="DI198" i="89"/>
  <c r="DJ198" i="89" s="1"/>
  <c r="DI199" i="89"/>
  <c r="DJ199" i="89" s="1"/>
  <c r="DI200" i="89"/>
  <c r="DJ200" i="89" s="1"/>
  <c r="DI191" i="89"/>
  <c r="DJ191" i="89" s="1"/>
  <c r="DI201" i="89"/>
  <c r="DJ201" i="89" s="1"/>
  <c r="DI202" i="89"/>
  <c r="DJ202" i="89" s="1"/>
  <c r="DI203" i="89"/>
  <c r="DJ203" i="89" s="1"/>
  <c r="DI204" i="89"/>
  <c r="DJ204" i="89" s="1"/>
  <c r="DI205" i="89"/>
  <c r="DJ205" i="89" s="1"/>
  <c r="DI206" i="89"/>
  <c r="DJ206" i="89" s="1"/>
  <c r="DI207" i="89"/>
  <c r="DJ207" i="89" s="1"/>
  <c r="DI208" i="89"/>
  <c r="DJ208" i="89" s="1"/>
  <c r="DI209" i="89"/>
  <c r="DJ209" i="89" s="1"/>
  <c r="DI210" i="89"/>
  <c r="DJ210" i="89" s="1"/>
  <c r="DI211" i="89"/>
  <c r="DJ211" i="89" s="1"/>
  <c r="DI212" i="89"/>
  <c r="DJ212" i="89" s="1"/>
  <c r="DI213" i="89"/>
  <c r="DJ213" i="89" s="1"/>
  <c r="DI214" i="89"/>
  <c r="DJ214" i="89" s="1"/>
  <c r="DI215" i="89"/>
  <c r="DJ215" i="89" s="1"/>
  <c r="DI216" i="89"/>
  <c r="DJ216" i="89" s="1"/>
  <c r="DI217" i="89"/>
  <c r="DJ217" i="89" s="1"/>
  <c r="DI178" i="89"/>
  <c r="DJ178" i="89" s="1"/>
  <c r="DH179" i="89"/>
  <c r="DH180" i="89"/>
  <c r="DH181" i="89"/>
  <c r="DH182" i="89"/>
  <c r="DH183" i="89"/>
  <c r="DH184" i="89"/>
  <c r="DH185" i="89"/>
  <c r="DH186" i="89"/>
  <c r="DH187" i="89"/>
  <c r="DH188" i="89"/>
  <c r="DH189" i="89"/>
  <c r="DH190" i="89"/>
  <c r="DH192" i="89"/>
  <c r="DH193" i="89"/>
  <c r="DH194" i="89"/>
  <c r="DH195" i="89"/>
  <c r="DH196" i="89"/>
  <c r="DH198" i="89"/>
  <c r="DH199" i="89"/>
  <c r="DH200" i="89"/>
  <c r="DH191" i="89"/>
  <c r="DH201" i="89"/>
  <c r="DH202" i="89"/>
  <c r="DH203" i="89"/>
  <c r="DH204" i="89"/>
  <c r="DH205" i="89"/>
  <c r="DH206" i="89"/>
  <c r="DH207" i="89"/>
  <c r="DH208" i="89"/>
  <c r="DH209" i="89"/>
  <c r="DH210" i="89"/>
  <c r="DH211" i="89"/>
  <c r="DH212" i="89"/>
  <c r="DH213" i="89"/>
  <c r="DH214" i="89"/>
  <c r="DH215" i="89"/>
  <c r="DH216" i="89"/>
  <c r="DH217" i="89"/>
  <c r="DH178" i="89"/>
  <c r="DK397" i="89"/>
  <c r="DK356" i="89"/>
  <c r="DK307" i="89"/>
  <c r="DM304" i="89"/>
  <c r="DM303" i="89"/>
  <c r="DM302" i="89"/>
  <c r="DM301" i="89"/>
  <c r="DM300" i="89"/>
  <c r="DM299" i="89"/>
  <c r="DM298" i="89"/>
  <c r="DM297" i="89"/>
  <c r="DM296" i="89"/>
  <c r="DM295" i="89"/>
  <c r="DM294" i="89"/>
  <c r="DM293" i="89"/>
  <c r="DM292" i="89"/>
  <c r="DM291" i="89"/>
  <c r="DM290" i="89"/>
  <c r="DM289" i="89"/>
  <c r="DM288" i="89"/>
  <c r="DM287" i="89"/>
  <c r="DM286" i="89"/>
  <c r="DM285" i="89"/>
  <c r="DM284" i="89"/>
  <c r="DM283" i="89"/>
  <c r="DM282" i="89"/>
  <c r="DM281" i="89"/>
  <c r="DM280" i="89"/>
  <c r="DM279" i="89"/>
  <c r="DM278" i="89"/>
  <c r="DM277" i="89"/>
  <c r="DM276" i="89"/>
  <c r="DM275" i="89"/>
  <c r="DM274" i="89"/>
  <c r="DM273" i="89"/>
  <c r="DM272" i="89"/>
  <c r="DM271" i="89"/>
  <c r="DM270" i="89"/>
  <c r="DM269" i="89"/>
  <c r="DM268" i="89"/>
  <c r="DM267" i="89"/>
  <c r="DM266" i="89"/>
  <c r="DM265" i="89"/>
  <c r="DN265" i="89" s="1"/>
  <c r="DK258" i="89"/>
  <c r="DL255" i="89"/>
  <c r="DK218" i="89"/>
  <c r="DK171" i="89"/>
  <c r="DK131" i="89"/>
  <c r="DK176" i="89" s="1"/>
  <c r="DK223" i="89" s="1"/>
  <c r="DK263" i="89" s="1"/>
  <c r="DK312" i="89" s="1"/>
  <c r="DK361" i="89" s="1"/>
  <c r="DK126" i="89"/>
  <c r="DN125" i="89"/>
  <c r="DM126" i="89" l="1"/>
  <c r="DM356" i="89"/>
  <c r="DM171" i="89"/>
  <c r="DM218" i="89"/>
  <c r="DM307" i="89"/>
  <c r="DM258" i="89"/>
  <c r="DM397" i="89"/>
  <c r="DD315" i="89"/>
  <c r="DD316" i="89"/>
  <c r="DD317" i="89"/>
  <c r="DD319" i="89"/>
  <c r="DD321" i="89"/>
  <c r="DD323" i="89"/>
  <c r="DD325" i="89"/>
  <c r="DD326" i="89"/>
  <c r="DD320" i="89"/>
  <c r="DD322" i="89"/>
  <c r="DD327" i="89"/>
  <c r="DD328" i="89"/>
  <c r="DD329" i="89"/>
  <c r="DD330" i="89"/>
  <c r="DD331" i="89"/>
  <c r="DD332" i="89"/>
  <c r="DD333" i="89"/>
  <c r="DD334" i="89"/>
  <c r="DD335" i="89"/>
  <c r="DD336" i="89"/>
  <c r="DD337" i="89"/>
  <c r="DD338" i="89"/>
  <c r="DD339" i="89"/>
  <c r="DD340" i="89"/>
  <c r="DD341" i="89"/>
  <c r="DD342" i="89"/>
  <c r="DD343" i="89"/>
  <c r="DD344" i="89"/>
  <c r="DD345" i="89"/>
  <c r="DD346" i="89"/>
  <c r="DD347" i="89"/>
  <c r="DD348" i="89"/>
  <c r="DD349" i="89"/>
  <c r="DD350" i="89"/>
  <c r="DD351" i="89"/>
  <c r="DD352" i="89"/>
  <c r="DD353" i="89"/>
  <c r="DD314" i="89"/>
  <c r="DD179" i="89"/>
  <c r="DD180" i="89"/>
  <c r="DD181" i="89"/>
  <c r="DD182" i="89"/>
  <c r="DD183" i="89"/>
  <c r="DD184" i="89"/>
  <c r="DD185" i="89"/>
  <c r="DD186" i="89"/>
  <c r="DD187" i="89"/>
  <c r="DD188" i="89"/>
  <c r="DD189" i="89"/>
  <c r="DD190" i="89"/>
  <c r="DD192" i="89"/>
  <c r="DD193" i="89"/>
  <c r="DD194" i="89"/>
  <c r="DD195" i="89"/>
  <c r="DD196" i="89"/>
  <c r="DD198" i="89"/>
  <c r="DD199" i="89"/>
  <c r="DD200" i="89"/>
  <c r="DD191" i="89"/>
  <c r="DD201" i="89"/>
  <c r="DD202" i="89"/>
  <c r="DD203" i="89"/>
  <c r="DD204" i="89"/>
  <c r="DD205" i="89"/>
  <c r="DD206" i="89"/>
  <c r="DD207" i="89"/>
  <c r="DD208" i="89"/>
  <c r="DD209" i="89"/>
  <c r="DD210" i="89"/>
  <c r="DD211" i="89"/>
  <c r="DD212" i="89"/>
  <c r="DD213" i="89"/>
  <c r="DD214" i="89"/>
  <c r="DD215" i="89"/>
  <c r="DD216" i="89"/>
  <c r="DD217" i="89"/>
  <c r="DD178" i="89"/>
  <c r="DM446" i="89" l="1"/>
  <c r="DM445" i="89"/>
  <c r="DM444" i="89"/>
  <c r="CZ226" i="89"/>
  <c r="CZ227" i="89"/>
  <c r="CZ228" i="89"/>
  <c r="CZ229" i="89"/>
  <c r="CZ230" i="89"/>
  <c r="CZ231" i="89"/>
  <c r="CZ232" i="89"/>
  <c r="CZ233" i="89"/>
  <c r="CZ234" i="89"/>
  <c r="CZ235" i="89"/>
  <c r="CZ236" i="89"/>
  <c r="CZ237" i="89"/>
  <c r="CZ238" i="89"/>
  <c r="CZ239" i="89"/>
  <c r="CZ240" i="89"/>
  <c r="CZ241" i="89"/>
  <c r="CZ242" i="89"/>
  <c r="CZ243" i="89"/>
  <c r="CZ244" i="89"/>
  <c r="CZ245" i="89"/>
  <c r="CZ246" i="89"/>
  <c r="CZ247" i="89"/>
  <c r="CZ248" i="89"/>
  <c r="CZ249" i="89"/>
  <c r="CZ250" i="89"/>
  <c r="CZ251" i="89"/>
  <c r="CZ252" i="89"/>
  <c r="CZ253" i="89"/>
  <c r="CZ254" i="89"/>
  <c r="CZ255" i="89"/>
  <c r="CZ225" i="89"/>
  <c r="DA368" i="89"/>
  <c r="CZ315" i="89"/>
  <c r="CZ316" i="89"/>
  <c r="CZ317" i="89"/>
  <c r="CZ319" i="89"/>
  <c r="CZ321" i="89"/>
  <c r="CZ323" i="89"/>
  <c r="CZ325" i="89"/>
  <c r="CZ326" i="89"/>
  <c r="CZ320" i="89"/>
  <c r="CZ322" i="89"/>
  <c r="CZ327" i="89"/>
  <c r="CZ328" i="89"/>
  <c r="CZ329" i="89"/>
  <c r="CZ330" i="89"/>
  <c r="CZ331" i="89"/>
  <c r="CZ332" i="89"/>
  <c r="CZ333" i="89"/>
  <c r="CZ334" i="89"/>
  <c r="CZ335" i="89"/>
  <c r="CZ336" i="89"/>
  <c r="CZ337" i="89"/>
  <c r="CZ338" i="89"/>
  <c r="CZ339" i="89"/>
  <c r="CZ340" i="89"/>
  <c r="CZ341" i="89"/>
  <c r="CZ342" i="89"/>
  <c r="CZ343" i="89"/>
  <c r="CZ344" i="89"/>
  <c r="CZ345" i="89"/>
  <c r="CZ346" i="89"/>
  <c r="CZ347" i="89"/>
  <c r="CZ348" i="89"/>
  <c r="CZ349" i="89"/>
  <c r="CZ350" i="89"/>
  <c r="CZ351" i="89"/>
  <c r="CZ352" i="89"/>
  <c r="CZ353" i="89"/>
  <c r="CZ314" i="89"/>
  <c r="CZ266" i="89"/>
  <c r="CZ267" i="89"/>
  <c r="CZ268" i="89"/>
  <c r="CZ269" i="89"/>
  <c r="CZ270" i="89"/>
  <c r="CZ271" i="89"/>
  <c r="CZ272" i="89"/>
  <c r="CZ273" i="89"/>
  <c r="CZ274" i="89"/>
  <c r="CZ275" i="89"/>
  <c r="CZ276" i="89"/>
  <c r="CZ277" i="89"/>
  <c r="CZ278" i="89"/>
  <c r="CZ279" i="89"/>
  <c r="CZ280" i="89"/>
  <c r="CZ281" i="89"/>
  <c r="CZ282" i="89"/>
  <c r="CZ283" i="89"/>
  <c r="CZ284" i="89"/>
  <c r="CZ285" i="89"/>
  <c r="CZ286" i="89"/>
  <c r="CZ287" i="89"/>
  <c r="CZ288" i="89"/>
  <c r="CZ289" i="89"/>
  <c r="CZ290" i="89"/>
  <c r="CZ291" i="89"/>
  <c r="CZ292" i="89"/>
  <c r="CZ293" i="89"/>
  <c r="CZ294" i="89"/>
  <c r="CZ295" i="89"/>
  <c r="CZ296" i="89"/>
  <c r="CZ297" i="89"/>
  <c r="CZ298" i="89"/>
  <c r="CZ299" i="89"/>
  <c r="CZ300" i="89"/>
  <c r="CZ301" i="89"/>
  <c r="CZ302" i="89"/>
  <c r="CZ303" i="89"/>
  <c r="CZ304" i="89"/>
  <c r="CZ265" i="89"/>
  <c r="CZ179" i="89"/>
  <c r="CZ180" i="89"/>
  <c r="CZ181" i="89"/>
  <c r="CZ182" i="89"/>
  <c r="CZ183" i="89"/>
  <c r="CZ184" i="89"/>
  <c r="CZ185" i="89"/>
  <c r="CZ186" i="89"/>
  <c r="CZ187" i="89"/>
  <c r="CZ188" i="89"/>
  <c r="CZ189" i="89"/>
  <c r="CZ190" i="89"/>
  <c r="CZ192" i="89"/>
  <c r="CZ193" i="89"/>
  <c r="CZ194" i="89"/>
  <c r="CZ195" i="89"/>
  <c r="CZ196" i="89"/>
  <c r="CZ198" i="89"/>
  <c r="CZ199" i="89"/>
  <c r="CZ200" i="89"/>
  <c r="CZ191" i="89"/>
  <c r="CZ201" i="89"/>
  <c r="CZ202" i="89"/>
  <c r="CZ203" i="89"/>
  <c r="CZ204" i="89"/>
  <c r="CZ205" i="89"/>
  <c r="CZ206" i="89"/>
  <c r="CZ207" i="89"/>
  <c r="CZ208" i="89"/>
  <c r="CZ209" i="89"/>
  <c r="CZ210" i="89"/>
  <c r="CZ211" i="89"/>
  <c r="CZ212" i="89"/>
  <c r="CZ213" i="89"/>
  <c r="CZ214" i="89"/>
  <c r="CZ215" i="89"/>
  <c r="CZ216" i="89"/>
  <c r="CZ217" i="89"/>
  <c r="CZ178" i="89"/>
  <c r="CZ134" i="89"/>
  <c r="CZ135" i="89"/>
  <c r="CZ136" i="89"/>
  <c r="CZ137" i="89"/>
  <c r="CZ138" i="89"/>
  <c r="CZ139" i="89"/>
  <c r="CZ140" i="89"/>
  <c r="CZ141" i="89"/>
  <c r="CZ142" i="89"/>
  <c r="CZ143" i="89"/>
  <c r="CZ144" i="89"/>
  <c r="CZ145" i="89"/>
  <c r="CZ146" i="89"/>
  <c r="CZ147" i="89"/>
  <c r="CZ148" i="89"/>
  <c r="CZ150" i="89"/>
  <c r="CZ151" i="89"/>
  <c r="CZ152" i="89"/>
  <c r="CZ153" i="89"/>
  <c r="CZ154" i="89"/>
  <c r="CZ155" i="89"/>
  <c r="CZ149" i="89"/>
  <c r="CZ156" i="89"/>
  <c r="CZ157" i="89"/>
  <c r="CZ158" i="89"/>
  <c r="CZ159" i="89"/>
  <c r="CZ160" i="89"/>
  <c r="CZ161" i="89"/>
  <c r="CZ162" i="89"/>
  <c r="CZ163" i="89"/>
  <c r="CZ164" i="89"/>
  <c r="CZ165" i="89"/>
  <c r="CZ166" i="89"/>
  <c r="CZ167" i="89"/>
  <c r="CZ168" i="89"/>
  <c r="CZ133" i="89"/>
  <c r="CZ87" i="89"/>
  <c r="CZ88" i="89"/>
  <c r="CZ89" i="89"/>
  <c r="CZ90" i="89"/>
  <c r="CZ91" i="89"/>
  <c r="CZ92" i="89"/>
  <c r="CZ93" i="89"/>
  <c r="CZ94" i="89"/>
  <c r="CZ95" i="89"/>
  <c r="CZ96" i="89"/>
  <c r="CZ97" i="89"/>
  <c r="CZ98" i="89"/>
  <c r="CZ99" i="89"/>
  <c r="CZ100" i="89"/>
  <c r="CZ101" i="89"/>
  <c r="CZ103" i="89"/>
  <c r="CZ104" i="89"/>
  <c r="CZ105" i="89"/>
  <c r="CZ106" i="89"/>
  <c r="CZ107" i="89"/>
  <c r="CZ108" i="89"/>
  <c r="CZ110" i="89"/>
  <c r="CZ111" i="89"/>
  <c r="CZ112" i="89"/>
  <c r="CZ102" i="89"/>
  <c r="CZ113" i="89"/>
  <c r="CZ114" i="89"/>
  <c r="CZ115" i="89"/>
  <c r="CZ116" i="89"/>
  <c r="CZ117" i="89"/>
  <c r="CZ118" i="89"/>
  <c r="CZ119" i="89"/>
  <c r="CZ120" i="89"/>
  <c r="CZ121" i="89"/>
  <c r="CZ122" i="89"/>
  <c r="CZ123" i="89"/>
  <c r="CZ124" i="89"/>
  <c r="CZ125" i="89"/>
  <c r="CZ86" i="89"/>
  <c r="DE266" i="89" l="1"/>
  <c r="DF266" i="89" s="1"/>
  <c r="DE267" i="89"/>
  <c r="DF267" i="89" s="1"/>
  <c r="DE268" i="89"/>
  <c r="DF268" i="89" s="1"/>
  <c r="DE269" i="89"/>
  <c r="DF269" i="89" s="1"/>
  <c r="DE270" i="89"/>
  <c r="DF270" i="89" s="1"/>
  <c r="DE271" i="89"/>
  <c r="DF271" i="89" s="1"/>
  <c r="DE272" i="89"/>
  <c r="DF272" i="89" s="1"/>
  <c r="DE273" i="89"/>
  <c r="DF273" i="89" s="1"/>
  <c r="DE274" i="89"/>
  <c r="DF274" i="89" s="1"/>
  <c r="DE275" i="89"/>
  <c r="DF275" i="89" s="1"/>
  <c r="DE276" i="89"/>
  <c r="DF276" i="89" s="1"/>
  <c r="DE277" i="89"/>
  <c r="DF277" i="89" s="1"/>
  <c r="DE278" i="89"/>
  <c r="DF278" i="89" s="1"/>
  <c r="DE279" i="89"/>
  <c r="DF279" i="89" s="1"/>
  <c r="DE280" i="89"/>
  <c r="DF280" i="89" s="1"/>
  <c r="DE281" i="89"/>
  <c r="DF281" i="89" s="1"/>
  <c r="DE282" i="89"/>
  <c r="DF282" i="89" s="1"/>
  <c r="DE283" i="89"/>
  <c r="DF283" i="89" s="1"/>
  <c r="DE284" i="89"/>
  <c r="DF284" i="89" s="1"/>
  <c r="DE285" i="89"/>
  <c r="DF285" i="89" s="1"/>
  <c r="DE286" i="89"/>
  <c r="DF286" i="89" s="1"/>
  <c r="DE287" i="89"/>
  <c r="DF287" i="89" s="1"/>
  <c r="DE288" i="89"/>
  <c r="DF288" i="89" s="1"/>
  <c r="DE289" i="89"/>
  <c r="DF289" i="89" s="1"/>
  <c r="DE290" i="89"/>
  <c r="DF290" i="89" s="1"/>
  <c r="DE291" i="89"/>
  <c r="DF291" i="89" s="1"/>
  <c r="DE292" i="89"/>
  <c r="DF292" i="89" s="1"/>
  <c r="DE293" i="89"/>
  <c r="DF293" i="89" s="1"/>
  <c r="DE294" i="89"/>
  <c r="DF294" i="89" s="1"/>
  <c r="DE295" i="89"/>
  <c r="DF295" i="89" s="1"/>
  <c r="DE296" i="89"/>
  <c r="DF296" i="89" s="1"/>
  <c r="DE297" i="89"/>
  <c r="DF297" i="89" s="1"/>
  <c r="DE298" i="89"/>
  <c r="DF298" i="89" s="1"/>
  <c r="DE299" i="89"/>
  <c r="DF299" i="89" s="1"/>
  <c r="DE300" i="89"/>
  <c r="DF300" i="89" s="1"/>
  <c r="DE301" i="89"/>
  <c r="DF301" i="89" s="1"/>
  <c r="DE302" i="89"/>
  <c r="DF302" i="89" s="1"/>
  <c r="DE303" i="89"/>
  <c r="DF303" i="89" s="1"/>
  <c r="DE304" i="89"/>
  <c r="DF304" i="89" s="1"/>
  <c r="DE265" i="89"/>
  <c r="DF265" i="89" s="1"/>
  <c r="DD266" i="89"/>
  <c r="DD267" i="89"/>
  <c r="DD268" i="89"/>
  <c r="DD269" i="89"/>
  <c r="DD270" i="89"/>
  <c r="DD271" i="89"/>
  <c r="DD272" i="89"/>
  <c r="DD273" i="89"/>
  <c r="DD274" i="89"/>
  <c r="DD275" i="89"/>
  <c r="DD276" i="89"/>
  <c r="DD277" i="89"/>
  <c r="DD278" i="89"/>
  <c r="DD279" i="89"/>
  <c r="DD280" i="89"/>
  <c r="DD281" i="89"/>
  <c r="DD282" i="89"/>
  <c r="DD283" i="89"/>
  <c r="DD284" i="89"/>
  <c r="DD285" i="89"/>
  <c r="DD286" i="89"/>
  <c r="DD287" i="89"/>
  <c r="DD288" i="89"/>
  <c r="DD289" i="89"/>
  <c r="DD290" i="89"/>
  <c r="DD291" i="89"/>
  <c r="DD292" i="89"/>
  <c r="DD293" i="89"/>
  <c r="DD294" i="89"/>
  <c r="DD295" i="89"/>
  <c r="DD296" i="89"/>
  <c r="DD297" i="89"/>
  <c r="DD298" i="89"/>
  <c r="DD299" i="89"/>
  <c r="DD300" i="89"/>
  <c r="DD301" i="89"/>
  <c r="DD302" i="89"/>
  <c r="DD303" i="89"/>
  <c r="DD304" i="89"/>
  <c r="DD265" i="89"/>
  <c r="DE134" i="89"/>
  <c r="DF134" i="89" s="1"/>
  <c r="DE135" i="89"/>
  <c r="DF135" i="89" s="1"/>
  <c r="DE136" i="89"/>
  <c r="DF136" i="89" s="1"/>
  <c r="DE137" i="89"/>
  <c r="DF137" i="89" s="1"/>
  <c r="DE138" i="89"/>
  <c r="DF138" i="89" s="1"/>
  <c r="DE139" i="89"/>
  <c r="DF139" i="89" s="1"/>
  <c r="DE140" i="89"/>
  <c r="DF140" i="89" s="1"/>
  <c r="DE141" i="89"/>
  <c r="DF141" i="89" s="1"/>
  <c r="DE142" i="89"/>
  <c r="DF142" i="89" s="1"/>
  <c r="DE143" i="89"/>
  <c r="DF143" i="89" s="1"/>
  <c r="DE144" i="89"/>
  <c r="DF144" i="89" s="1"/>
  <c r="DE145" i="89"/>
  <c r="DF145" i="89" s="1"/>
  <c r="DE146" i="89"/>
  <c r="DF146" i="89" s="1"/>
  <c r="DE147" i="89"/>
  <c r="DF147" i="89" s="1"/>
  <c r="DE148" i="89"/>
  <c r="DF148" i="89" s="1"/>
  <c r="DE150" i="89"/>
  <c r="DF150" i="89" s="1"/>
  <c r="DE151" i="89"/>
  <c r="DF151" i="89" s="1"/>
  <c r="DE152" i="89"/>
  <c r="DF152" i="89" s="1"/>
  <c r="DE153" i="89"/>
  <c r="DF153" i="89" s="1"/>
  <c r="DE154" i="89"/>
  <c r="DF154" i="89" s="1"/>
  <c r="DE155" i="89"/>
  <c r="DF155" i="89" s="1"/>
  <c r="DE149" i="89"/>
  <c r="DF149" i="89" s="1"/>
  <c r="DE156" i="89"/>
  <c r="DF156" i="89" s="1"/>
  <c r="DE157" i="89"/>
  <c r="DF157" i="89" s="1"/>
  <c r="DE158" i="89"/>
  <c r="DF158" i="89" s="1"/>
  <c r="DE159" i="89"/>
  <c r="DF159" i="89" s="1"/>
  <c r="DE160" i="89"/>
  <c r="DF160" i="89" s="1"/>
  <c r="DE161" i="89"/>
  <c r="DF161" i="89" s="1"/>
  <c r="DE162" i="89"/>
  <c r="DF162" i="89" s="1"/>
  <c r="DE163" i="89"/>
  <c r="DF163" i="89" s="1"/>
  <c r="DE164" i="89"/>
  <c r="DF164" i="89" s="1"/>
  <c r="DE165" i="89"/>
  <c r="DF165" i="89" s="1"/>
  <c r="DE166" i="89"/>
  <c r="DF166" i="89" s="1"/>
  <c r="DE167" i="89"/>
  <c r="DF167" i="89" s="1"/>
  <c r="DE168" i="89"/>
  <c r="DF168" i="89" s="1"/>
  <c r="DE133" i="89"/>
  <c r="DF133" i="89" s="1"/>
  <c r="DD134" i="89"/>
  <c r="DD135" i="89"/>
  <c r="DD136" i="89"/>
  <c r="DD137" i="89"/>
  <c r="DD138" i="89"/>
  <c r="DD139" i="89"/>
  <c r="DD140" i="89"/>
  <c r="DD141" i="89"/>
  <c r="DD142" i="89"/>
  <c r="DD143" i="89"/>
  <c r="DD144" i="89"/>
  <c r="DD145" i="89"/>
  <c r="DD146" i="89"/>
  <c r="DD147" i="89"/>
  <c r="DD148" i="89"/>
  <c r="DD150" i="89"/>
  <c r="DD151" i="89"/>
  <c r="DD152" i="89"/>
  <c r="DD153" i="89"/>
  <c r="DD154" i="89"/>
  <c r="DD155" i="89"/>
  <c r="DD149" i="89"/>
  <c r="DD156" i="89"/>
  <c r="DD157" i="89"/>
  <c r="DD158" i="89"/>
  <c r="DD159" i="89"/>
  <c r="DD160" i="89"/>
  <c r="DD161" i="89"/>
  <c r="DD162" i="89"/>
  <c r="DD163" i="89"/>
  <c r="DD164" i="89"/>
  <c r="DD165" i="89"/>
  <c r="DD166" i="89"/>
  <c r="DD167" i="89"/>
  <c r="DD168" i="89"/>
  <c r="DD133" i="89"/>
  <c r="DE226" i="89"/>
  <c r="DF226" i="89" s="1"/>
  <c r="DE227" i="89"/>
  <c r="DF227" i="89" s="1"/>
  <c r="DE228" i="89"/>
  <c r="DF228" i="89" s="1"/>
  <c r="DE229" i="89"/>
  <c r="DF229" i="89" s="1"/>
  <c r="DE230" i="89"/>
  <c r="DF230" i="89" s="1"/>
  <c r="DE231" i="89"/>
  <c r="DF231" i="89" s="1"/>
  <c r="DE232" i="89"/>
  <c r="DF232" i="89" s="1"/>
  <c r="DE233" i="89"/>
  <c r="DF233" i="89" s="1"/>
  <c r="DE234" i="89"/>
  <c r="DF234" i="89" s="1"/>
  <c r="DE235" i="89"/>
  <c r="DF235" i="89" s="1"/>
  <c r="DE236" i="89"/>
  <c r="DF236" i="89" s="1"/>
  <c r="DE237" i="89"/>
  <c r="DF237" i="89" s="1"/>
  <c r="DE238" i="89"/>
  <c r="DF238" i="89" s="1"/>
  <c r="DE239" i="89"/>
  <c r="DF239" i="89" s="1"/>
  <c r="DE240" i="89"/>
  <c r="DF240" i="89" s="1"/>
  <c r="DE241" i="89"/>
  <c r="DF241" i="89" s="1"/>
  <c r="DE242" i="89"/>
  <c r="DF242" i="89" s="1"/>
  <c r="DE243" i="89"/>
  <c r="DF243" i="89" s="1"/>
  <c r="DE244" i="89"/>
  <c r="DF244" i="89" s="1"/>
  <c r="DE245" i="89"/>
  <c r="DF245" i="89" s="1"/>
  <c r="DE246" i="89"/>
  <c r="DF246" i="89" s="1"/>
  <c r="DE247" i="89"/>
  <c r="DF247" i="89" s="1"/>
  <c r="DE248" i="89"/>
  <c r="DF248" i="89" s="1"/>
  <c r="DE249" i="89"/>
  <c r="DF249" i="89" s="1"/>
  <c r="DE250" i="89"/>
  <c r="DF250" i="89" s="1"/>
  <c r="DE251" i="89"/>
  <c r="DF251" i="89" s="1"/>
  <c r="DE252" i="89"/>
  <c r="DF252" i="89" s="1"/>
  <c r="DE253" i="89"/>
  <c r="DF253" i="89" s="1"/>
  <c r="DE254" i="89"/>
  <c r="DF254" i="89" s="1"/>
  <c r="DE255" i="89"/>
  <c r="DF255" i="89" s="1"/>
  <c r="DE225" i="89"/>
  <c r="DF225" i="89" s="1"/>
  <c r="DD226" i="89"/>
  <c r="DD227" i="89"/>
  <c r="DD228" i="89"/>
  <c r="DD229" i="89"/>
  <c r="DD230" i="89"/>
  <c r="DD231" i="89"/>
  <c r="DD232" i="89"/>
  <c r="DD233" i="89"/>
  <c r="DD234" i="89"/>
  <c r="DD235" i="89"/>
  <c r="DD236" i="89"/>
  <c r="DD237" i="89"/>
  <c r="DD238" i="89"/>
  <c r="DD239" i="89"/>
  <c r="DD240" i="89"/>
  <c r="DD241" i="89"/>
  <c r="DD242" i="89"/>
  <c r="DD243" i="89"/>
  <c r="DD244" i="89"/>
  <c r="DD245" i="89"/>
  <c r="DD246" i="89"/>
  <c r="DD247" i="89"/>
  <c r="DD248" i="89"/>
  <c r="DD249" i="89"/>
  <c r="DD250" i="89"/>
  <c r="DD251" i="89"/>
  <c r="DD252" i="89"/>
  <c r="DD253" i="89"/>
  <c r="DD254" i="89"/>
  <c r="DD255" i="89"/>
  <c r="DD225" i="89"/>
  <c r="DE87" i="89"/>
  <c r="DF87" i="89" s="1"/>
  <c r="DE88" i="89"/>
  <c r="DF88" i="89" s="1"/>
  <c r="DE89" i="89"/>
  <c r="DF89" i="89" s="1"/>
  <c r="DE90" i="89"/>
  <c r="DF90" i="89" s="1"/>
  <c r="DE91" i="89"/>
  <c r="DF91" i="89" s="1"/>
  <c r="DE92" i="89"/>
  <c r="DF92" i="89" s="1"/>
  <c r="DE93" i="89"/>
  <c r="DF93" i="89" s="1"/>
  <c r="DE94" i="89"/>
  <c r="DF94" i="89" s="1"/>
  <c r="DE95" i="89"/>
  <c r="DF95" i="89" s="1"/>
  <c r="DE96" i="89"/>
  <c r="DF96" i="89" s="1"/>
  <c r="DE97" i="89"/>
  <c r="DF97" i="89" s="1"/>
  <c r="DE98" i="89"/>
  <c r="DF98" i="89" s="1"/>
  <c r="DE99" i="89"/>
  <c r="DF99" i="89" s="1"/>
  <c r="DE100" i="89"/>
  <c r="DF100" i="89" s="1"/>
  <c r="DE101" i="89"/>
  <c r="DF101" i="89" s="1"/>
  <c r="DE103" i="89"/>
  <c r="DF103" i="89" s="1"/>
  <c r="DE104" i="89"/>
  <c r="DF104" i="89" s="1"/>
  <c r="DE105" i="89"/>
  <c r="DF105" i="89" s="1"/>
  <c r="DE106" i="89"/>
  <c r="DF106" i="89" s="1"/>
  <c r="DE107" i="89"/>
  <c r="DF107" i="89" s="1"/>
  <c r="DE108" i="89"/>
  <c r="DF108" i="89" s="1"/>
  <c r="DE110" i="89"/>
  <c r="DF110" i="89" s="1"/>
  <c r="DE111" i="89"/>
  <c r="DF111" i="89" s="1"/>
  <c r="DE112" i="89"/>
  <c r="DF112" i="89" s="1"/>
  <c r="DE102" i="89"/>
  <c r="DF102" i="89" s="1"/>
  <c r="DE113" i="89"/>
  <c r="DF113" i="89" s="1"/>
  <c r="DE114" i="89"/>
  <c r="DF114" i="89" s="1"/>
  <c r="DE115" i="89"/>
  <c r="DF115" i="89" s="1"/>
  <c r="DE116" i="89"/>
  <c r="DF116" i="89" s="1"/>
  <c r="DE117" i="89"/>
  <c r="DF117" i="89" s="1"/>
  <c r="DE118" i="89"/>
  <c r="DF118" i="89" s="1"/>
  <c r="DE119" i="89"/>
  <c r="DF119" i="89" s="1"/>
  <c r="DE120" i="89"/>
  <c r="DF120" i="89" s="1"/>
  <c r="DE121" i="89"/>
  <c r="DF121" i="89" s="1"/>
  <c r="DE122" i="89"/>
  <c r="DF122" i="89" s="1"/>
  <c r="DE123" i="89"/>
  <c r="DF123" i="89" s="1"/>
  <c r="DE124" i="89"/>
  <c r="DF124" i="89" s="1"/>
  <c r="DE125" i="89"/>
  <c r="DF125" i="89" s="1"/>
  <c r="DE86" i="89"/>
  <c r="DF86" i="89" s="1"/>
  <c r="DD87" i="89"/>
  <c r="DD88" i="89"/>
  <c r="DD89" i="89"/>
  <c r="DD90" i="89"/>
  <c r="DD91" i="89"/>
  <c r="DD92" i="89"/>
  <c r="DD93" i="89"/>
  <c r="DD94" i="89"/>
  <c r="DD95" i="89"/>
  <c r="DD96" i="89"/>
  <c r="DD97" i="89"/>
  <c r="DD98" i="89"/>
  <c r="DD99" i="89"/>
  <c r="DD100" i="89"/>
  <c r="DD101" i="89"/>
  <c r="DD103" i="89"/>
  <c r="DD104" i="89"/>
  <c r="DD105" i="89"/>
  <c r="DD106" i="89"/>
  <c r="DD107" i="89"/>
  <c r="DD108" i="89"/>
  <c r="DD110" i="89"/>
  <c r="DD111" i="89"/>
  <c r="DD112" i="89"/>
  <c r="DD102" i="89"/>
  <c r="DD113" i="89"/>
  <c r="DD114" i="89"/>
  <c r="DD115" i="89"/>
  <c r="DD116" i="89"/>
  <c r="DD117" i="89"/>
  <c r="DD118" i="89"/>
  <c r="DD119" i="89"/>
  <c r="DD120" i="89"/>
  <c r="DD121" i="89"/>
  <c r="DD122" i="89"/>
  <c r="DD123" i="89"/>
  <c r="DD124" i="89"/>
  <c r="DD125" i="89"/>
  <c r="DD86" i="89"/>
  <c r="DE179" i="89"/>
  <c r="DF179" i="89" s="1"/>
  <c r="DE180" i="89"/>
  <c r="DF180" i="89" s="1"/>
  <c r="DE181" i="89"/>
  <c r="DF181" i="89" s="1"/>
  <c r="DE182" i="89"/>
  <c r="DF182" i="89" s="1"/>
  <c r="DE183" i="89"/>
  <c r="DF183" i="89" s="1"/>
  <c r="DE184" i="89"/>
  <c r="DF184" i="89" s="1"/>
  <c r="DE185" i="89"/>
  <c r="DF185" i="89" s="1"/>
  <c r="DE186" i="89"/>
  <c r="DF186" i="89" s="1"/>
  <c r="DE187" i="89"/>
  <c r="DF187" i="89" s="1"/>
  <c r="DE188" i="89"/>
  <c r="DF188" i="89" s="1"/>
  <c r="DE189" i="89"/>
  <c r="DF189" i="89" s="1"/>
  <c r="DE190" i="89"/>
  <c r="DF190" i="89" s="1"/>
  <c r="DE192" i="89"/>
  <c r="DF192" i="89" s="1"/>
  <c r="DE193" i="89"/>
  <c r="DF193" i="89" s="1"/>
  <c r="DE194" i="89"/>
  <c r="DF194" i="89" s="1"/>
  <c r="DE195" i="89"/>
  <c r="DF195" i="89" s="1"/>
  <c r="DE196" i="89"/>
  <c r="DF196" i="89" s="1"/>
  <c r="DE198" i="89"/>
  <c r="DF198" i="89" s="1"/>
  <c r="DE199" i="89"/>
  <c r="DF199" i="89" s="1"/>
  <c r="DE200" i="89"/>
  <c r="DF200" i="89" s="1"/>
  <c r="DE191" i="89"/>
  <c r="DF191" i="89" s="1"/>
  <c r="DE201" i="89"/>
  <c r="DF201" i="89" s="1"/>
  <c r="DE202" i="89"/>
  <c r="DF202" i="89" s="1"/>
  <c r="DE203" i="89"/>
  <c r="DF203" i="89" s="1"/>
  <c r="DE204" i="89"/>
  <c r="DF204" i="89" s="1"/>
  <c r="DE205" i="89"/>
  <c r="DF205" i="89" s="1"/>
  <c r="DE206" i="89"/>
  <c r="DF206" i="89" s="1"/>
  <c r="DE207" i="89"/>
  <c r="DF207" i="89" s="1"/>
  <c r="DE208" i="89"/>
  <c r="DF208" i="89" s="1"/>
  <c r="DE209" i="89"/>
  <c r="DF209" i="89" s="1"/>
  <c r="DE210" i="89"/>
  <c r="DF210" i="89" s="1"/>
  <c r="DE211" i="89"/>
  <c r="DF211" i="89" s="1"/>
  <c r="DE212" i="89"/>
  <c r="DF212" i="89" s="1"/>
  <c r="DE213" i="89"/>
  <c r="DF213" i="89" s="1"/>
  <c r="DE214" i="89"/>
  <c r="DF214" i="89" s="1"/>
  <c r="DE215" i="89"/>
  <c r="DF215" i="89" s="1"/>
  <c r="DE216" i="89"/>
  <c r="DF216" i="89" s="1"/>
  <c r="DE217" i="89"/>
  <c r="DF217" i="89" s="1"/>
  <c r="DE178" i="89"/>
  <c r="DF178" i="89" s="1"/>
  <c r="DC397" i="89"/>
  <c r="DE394" i="89"/>
  <c r="DE393" i="89"/>
  <c r="DE392" i="89"/>
  <c r="DE391" i="89"/>
  <c r="DE390" i="89"/>
  <c r="DE389" i="89"/>
  <c r="DE388" i="89"/>
  <c r="DE387" i="89"/>
  <c r="DE386" i="89"/>
  <c r="DE385" i="89"/>
  <c r="DE384" i="89"/>
  <c r="DE383" i="89"/>
  <c r="DE382" i="89"/>
  <c r="DE381" i="89"/>
  <c r="DE380" i="89"/>
  <c r="DE379" i="89"/>
  <c r="DE378" i="89"/>
  <c r="DE377" i="89"/>
  <c r="DE376" i="89"/>
  <c r="DE375" i="89"/>
  <c r="DE374" i="89"/>
  <c r="DE373" i="89"/>
  <c r="DE372" i="89"/>
  <c r="DE371" i="89"/>
  <c r="DE370" i="89"/>
  <c r="DE369" i="89"/>
  <c r="DE368" i="89"/>
  <c r="DE367" i="89"/>
  <c r="DE366" i="89"/>
  <c r="DE365" i="89"/>
  <c r="DE364" i="89"/>
  <c r="DE363" i="89"/>
  <c r="DC356" i="89"/>
  <c r="DC307" i="89"/>
  <c r="DC258" i="89"/>
  <c r="DC218" i="89"/>
  <c r="DC171" i="89"/>
  <c r="DC131" i="89"/>
  <c r="DC176" i="89" s="1"/>
  <c r="DC223" i="89" s="1"/>
  <c r="DC263" i="89" s="1"/>
  <c r="DC312" i="89" s="1"/>
  <c r="DC361" i="89" s="1"/>
  <c r="DC126" i="89"/>
  <c r="DD307" i="89" l="1"/>
  <c r="DE307" i="89"/>
  <c r="DE171" i="89"/>
  <c r="DD171" i="89"/>
  <c r="DD258" i="89"/>
  <c r="DE126" i="89"/>
  <c r="DD126" i="89"/>
  <c r="DE218" i="89"/>
  <c r="DE258" i="89"/>
  <c r="DF126" i="89"/>
  <c r="DF171" i="89"/>
  <c r="DF307" i="89"/>
  <c r="DE397" i="89"/>
  <c r="DF258" i="89"/>
  <c r="DF218" i="89"/>
  <c r="DA179" i="89"/>
  <c r="DB179" i="89" s="1"/>
  <c r="DA180" i="89"/>
  <c r="DB180" i="89" s="1"/>
  <c r="DA181" i="89"/>
  <c r="DB181" i="89" s="1"/>
  <c r="DA182" i="89"/>
  <c r="DB182" i="89" s="1"/>
  <c r="DA183" i="89"/>
  <c r="DB183" i="89" s="1"/>
  <c r="DA184" i="89"/>
  <c r="DB184" i="89" s="1"/>
  <c r="DA185" i="89"/>
  <c r="DB185" i="89" s="1"/>
  <c r="DA186" i="89"/>
  <c r="DB186" i="89" s="1"/>
  <c r="DA187" i="89"/>
  <c r="DB187" i="89" s="1"/>
  <c r="DA188" i="89"/>
  <c r="DB188" i="89" s="1"/>
  <c r="DA189" i="89"/>
  <c r="DB189" i="89" s="1"/>
  <c r="DA190" i="89"/>
  <c r="DB190" i="89" s="1"/>
  <c r="DA192" i="89"/>
  <c r="DB192" i="89" s="1"/>
  <c r="DA193" i="89"/>
  <c r="DB193" i="89" s="1"/>
  <c r="DA194" i="89"/>
  <c r="DB194" i="89" s="1"/>
  <c r="DA195" i="89"/>
  <c r="DB195" i="89" s="1"/>
  <c r="DA196" i="89"/>
  <c r="DB196" i="89" s="1"/>
  <c r="DA198" i="89"/>
  <c r="DB198" i="89" s="1"/>
  <c r="DA199" i="89"/>
  <c r="DB199" i="89" s="1"/>
  <c r="DA200" i="89"/>
  <c r="DB200" i="89" s="1"/>
  <c r="DA191" i="89"/>
  <c r="DB191" i="89" s="1"/>
  <c r="DA201" i="89"/>
  <c r="DB201" i="89" s="1"/>
  <c r="DA202" i="89"/>
  <c r="DB202" i="89" s="1"/>
  <c r="DA203" i="89"/>
  <c r="DB203" i="89" s="1"/>
  <c r="DA204" i="89"/>
  <c r="DB204" i="89" s="1"/>
  <c r="DA205" i="89"/>
  <c r="DB205" i="89" s="1"/>
  <c r="DA206" i="89"/>
  <c r="DB206" i="89" s="1"/>
  <c r="DA207" i="89"/>
  <c r="DB207" i="89" s="1"/>
  <c r="DA208" i="89"/>
  <c r="DB208" i="89" s="1"/>
  <c r="DA209" i="89"/>
  <c r="DB209" i="89" s="1"/>
  <c r="DA210" i="89"/>
  <c r="DB210" i="89" s="1"/>
  <c r="DA211" i="89"/>
  <c r="DB211" i="89" s="1"/>
  <c r="DA212" i="89"/>
  <c r="DB212" i="89" s="1"/>
  <c r="DA213" i="89"/>
  <c r="DB213" i="89" s="1"/>
  <c r="DA214" i="89"/>
  <c r="DB214" i="89" s="1"/>
  <c r="DA215" i="89"/>
  <c r="DB215" i="89" s="1"/>
  <c r="DA216" i="89"/>
  <c r="DB216" i="89" s="1"/>
  <c r="DA217" i="89"/>
  <c r="DB217" i="89" s="1"/>
  <c r="DA178" i="89"/>
  <c r="DB178" i="89" s="1"/>
  <c r="DA314" i="89"/>
  <c r="DB314" i="89" s="1"/>
  <c r="DB395" i="89"/>
  <c r="DA364" i="89"/>
  <c r="DB364" i="89" s="1"/>
  <c r="DA365" i="89"/>
  <c r="DB365" i="89" s="1"/>
  <c r="DA366" i="89"/>
  <c r="DB366" i="89" s="1"/>
  <c r="DA367" i="89"/>
  <c r="DB367" i="89" s="1"/>
  <c r="DB368" i="89"/>
  <c r="DA369" i="89"/>
  <c r="DB369" i="89" s="1"/>
  <c r="DA370" i="89"/>
  <c r="DB370" i="89" s="1"/>
  <c r="DA371" i="89"/>
  <c r="DB371" i="89" s="1"/>
  <c r="DA372" i="89"/>
  <c r="DB372" i="89" s="1"/>
  <c r="DA373" i="89"/>
  <c r="DB373" i="89" s="1"/>
  <c r="DA374" i="89"/>
  <c r="DB374" i="89" s="1"/>
  <c r="DA375" i="89"/>
  <c r="DB375" i="89" s="1"/>
  <c r="DA376" i="89"/>
  <c r="DB376" i="89" s="1"/>
  <c r="DA377" i="89"/>
  <c r="DB377" i="89" s="1"/>
  <c r="DA378" i="89"/>
  <c r="DB378" i="89" s="1"/>
  <c r="DA379" i="89"/>
  <c r="DB379" i="89" s="1"/>
  <c r="DA380" i="89"/>
  <c r="DB380" i="89" s="1"/>
  <c r="DA381" i="89"/>
  <c r="DB381" i="89" s="1"/>
  <c r="DA382" i="89"/>
  <c r="DB382" i="89" s="1"/>
  <c r="DA383" i="89"/>
  <c r="DB383" i="89" s="1"/>
  <c r="DA384" i="89"/>
  <c r="DB384" i="89" s="1"/>
  <c r="DA385" i="89"/>
  <c r="DB385" i="89" s="1"/>
  <c r="DA386" i="89"/>
  <c r="DB386" i="89" s="1"/>
  <c r="DA387" i="89"/>
  <c r="DB387" i="89" s="1"/>
  <c r="DA388" i="89"/>
  <c r="DB388" i="89" s="1"/>
  <c r="DA389" i="89"/>
  <c r="DB389" i="89" s="1"/>
  <c r="DA390" i="89"/>
  <c r="DB390" i="89" s="1"/>
  <c r="DA391" i="89"/>
  <c r="DB391" i="89" s="1"/>
  <c r="DA392" i="89"/>
  <c r="DB392" i="89" s="1"/>
  <c r="DA393" i="89"/>
  <c r="DB393" i="89" s="1"/>
  <c r="DA394" i="89"/>
  <c r="DB394" i="89" s="1"/>
  <c r="DA363" i="89"/>
  <c r="DB363" i="89" s="1"/>
  <c r="DB227" i="89"/>
  <c r="DB230" i="89"/>
  <c r="DB231" i="89"/>
  <c r="DB234" i="89"/>
  <c r="DB235" i="89"/>
  <c r="DA226" i="89"/>
  <c r="DB226" i="89" s="1"/>
  <c r="DB228" i="89"/>
  <c r="DB229" i="89"/>
  <c r="DB232" i="89"/>
  <c r="DB233" i="89"/>
  <c r="DB236" i="89"/>
  <c r="DA237" i="89"/>
  <c r="DB237" i="89" s="1"/>
  <c r="DA238" i="89"/>
  <c r="DB238" i="89" s="1"/>
  <c r="DA239" i="89"/>
  <c r="DB239" i="89" s="1"/>
  <c r="DA240" i="89"/>
  <c r="DB240" i="89" s="1"/>
  <c r="DA241" i="89"/>
  <c r="DB241" i="89" s="1"/>
  <c r="DA242" i="89"/>
  <c r="DB242" i="89" s="1"/>
  <c r="DA243" i="89"/>
  <c r="DB243" i="89" s="1"/>
  <c r="DA244" i="89"/>
  <c r="DB244" i="89" s="1"/>
  <c r="DA245" i="89"/>
  <c r="DB245" i="89" s="1"/>
  <c r="DA246" i="89"/>
  <c r="DB246" i="89" s="1"/>
  <c r="DA247" i="89"/>
  <c r="DB247" i="89" s="1"/>
  <c r="DA248" i="89"/>
  <c r="DB248" i="89" s="1"/>
  <c r="DA249" i="89"/>
  <c r="DB249" i="89" s="1"/>
  <c r="DA250" i="89"/>
  <c r="DB250" i="89" s="1"/>
  <c r="DA251" i="89"/>
  <c r="DB251" i="89" s="1"/>
  <c r="DA252" i="89"/>
  <c r="DB252" i="89" s="1"/>
  <c r="DA253" i="89"/>
  <c r="DB253" i="89" s="1"/>
  <c r="DA254" i="89"/>
  <c r="DB254" i="89" s="1"/>
  <c r="DA255" i="89"/>
  <c r="DB255" i="89" s="1"/>
  <c r="DA225" i="89"/>
  <c r="DB225" i="89" s="1"/>
  <c r="DA87" i="89"/>
  <c r="DB87" i="89" s="1"/>
  <c r="DA88" i="89"/>
  <c r="DB88" i="89" s="1"/>
  <c r="DA89" i="89"/>
  <c r="DB89" i="89" s="1"/>
  <c r="DA90" i="89"/>
  <c r="DB90" i="89" s="1"/>
  <c r="DA91" i="89"/>
  <c r="DB91" i="89" s="1"/>
  <c r="DA92" i="89"/>
  <c r="DB92" i="89" s="1"/>
  <c r="DA93" i="89"/>
  <c r="DB93" i="89" s="1"/>
  <c r="DA94" i="89"/>
  <c r="DB94" i="89" s="1"/>
  <c r="DA95" i="89"/>
  <c r="DB95" i="89" s="1"/>
  <c r="DA96" i="89"/>
  <c r="DB96" i="89" s="1"/>
  <c r="DA97" i="89"/>
  <c r="DB97" i="89" s="1"/>
  <c r="DA98" i="89"/>
  <c r="DB98" i="89" s="1"/>
  <c r="DA99" i="89"/>
  <c r="DB99" i="89" s="1"/>
  <c r="DA100" i="89"/>
  <c r="DB100" i="89" s="1"/>
  <c r="DA101" i="89"/>
  <c r="DB101" i="89" s="1"/>
  <c r="DA103" i="89"/>
  <c r="DB103" i="89" s="1"/>
  <c r="DA104" i="89"/>
  <c r="DB104" i="89" s="1"/>
  <c r="DA105" i="89"/>
  <c r="DB105" i="89" s="1"/>
  <c r="DA106" i="89"/>
  <c r="DB106" i="89" s="1"/>
  <c r="DA107" i="89"/>
  <c r="DB107" i="89" s="1"/>
  <c r="DA108" i="89"/>
  <c r="DB108" i="89" s="1"/>
  <c r="DA110" i="89"/>
  <c r="DB110" i="89" s="1"/>
  <c r="DA111" i="89"/>
  <c r="DB111" i="89" s="1"/>
  <c r="DA112" i="89"/>
  <c r="DB112" i="89" s="1"/>
  <c r="DA102" i="89"/>
  <c r="DB102" i="89" s="1"/>
  <c r="DA113" i="89"/>
  <c r="DB113" i="89" s="1"/>
  <c r="DA114" i="89"/>
  <c r="DB114" i="89" s="1"/>
  <c r="DA115" i="89"/>
  <c r="DB115" i="89" s="1"/>
  <c r="DA116" i="89"/>
  <c r="DB116" i="89" s="1"/>
  <c r="DA117" i="89"/>
  <c r="DB117" i="89" s="1"/>
  <c r="DA118" i="89"/>
  <c r="DB118" i="89" s="1"/>
  <c r="DA119" i="89"/>
  <c r="DB119" i="89" s="1"/>
  <c r="DA120" i="89"/>
  <c r="DB120" i="89" s="1"/>
  <c r="DA121" i="89"/>
  <c r="DB121" i="89" s="1"/>
  <c r="DA122" i="89"/>
  <c r="DB122" i="89" s="1"/>
  <c r="DA123" i="89"/>
  <c r="DB123" i="89" s="1"/>
  <c r="DA124" i="89"/>
  <c r="DB124" i="89" s="1"/>
  <c r="DA125" i="89"/>
  <c r="DB125" i="89" s="1"/>
  <c r="DA86" i="89"/>
  <c r="DB86" i="89" s="1"/>
  <c r="AR117" i="89"/>
  <c r="DA134" i="89"/>
  <c r="DB134" i="89" s="1"/>
  <c r="DA135" i="89"/>
  <c r="DB135" i="89" s="1"/>
  <c r="DA136" i="89"/>
  <c r="DB136" i="89" s="1"/>
  <c r="DA137" i="89"/>
  <c r="DB137" i="89" s="1"/>
  <c r="DA138" i="89"/>
  <c r="DB138" i="89" s="1"/>
  <c r="DA139" i="89"/>
  <c r="DB139" i="89" s="1"/>
  <c r="DA140" i="89"/>
  <c r="DB140" i="89" s="1"/>
  <c r="DA141" i="89"/>
  <c r="DB141" i="89" s="1"/>
  <c r="DA142" i="89"/>
  <c r="DB142" i="89" s="1"/>
  <c r="DA143" i="89"/>
  <c r="DB143" i="89" s="1"/>
  <c r="DA144" i="89"/>
  <c r="DB144" i="89" s="1"/>
  <c r="DA145" i="89"/>
  <c r="DB145" i="89" s="1"/>
  <c r="DA146" i="89"/>
  <c r="DB146" i="89" s="1"/>
  <c r="DA147" i="89"/>
  <c r="DB147" i="89" s="1"/>
  <c r="DA148" i="89"/>
  <c r="DB148" i="89" s="1"/>
  <c r="DA150" i="89"/>
  <c r="DB150" i="89" s="1"/>
  <c r="DA151" i="89"/>
  <c r="DB151" i="89" s="1"/>
  <c r="DA152" i="89"/>
  <c r="DB152" i="89" s="1"/>
  <c r="DA153" i="89"/>
  <c r="DB153" i="89" s="1"/>
  <c r="DA154" i="89"/>
  <c r="DB154" i="89" s="1"/>
  <c r="DA155" i="89"/>
  <c r="DB155" i="89" s="1"/>
  <c r="DA149" i="89"/>
  <c r="DB149" i="89" s="1"/>
  <c r="DA156" i="89"/>
  <c r="DB156" i="89" s="1"/>
  <c r="DA157" i="89"/>
  <c r="DB157" i="89" s="1"/>
  <c r="DA158" i="89"/>
  <c r="DB158" i="89" s="1"/>
  <c r="DA159" i="89"/>
  <c r="DB159" i="89" s="1"/>
  <c r="DA160" i="89"/>
  <c r="DB160" i="89" s="1"/>
  <c r="DA161" i="89"/>
  <c r="DB161" i="89" s="1"/>
  <c r="DA162" i="89"/>
  <c r="DB162" i="89" s="1"/>
  <c r="DA163" i="89"/>
  <c r="DB163" i="89" s="1"/>
  <c r="DA164" i="89"/>
  <c r="DB164" i="89" s="1"/>
  <c r="DA165" i="89"/>
  <c r="DB165" i="89" s="1"/>
  <c r="DA166" i="89"/>
  <c r="DB166" i="89" s="1"/>
  <c r="DA167" i="89"/>
  <c r="DB167" i="89" s="1"/>
  <c r="DA168" i="89"/>
  <c r="DB168" i="89" s="1"/>
  <c r="DA133" i="89"/>
  <c r="DB133" i="89" s="1"/>
  <c r="DA266" i="89"/>
  <c r="DB266" i="89" s="1"/>
  <c r="DA267" i="89"/>
  <c r="DB267" i="89" s="1"/>
  <c r="DA268" i="89"/>
  <c r="DB268" i="89" s="1"/>
  <c r="DA269" i="89"/>
  <c r="DB269" i="89" s="1"/>
  <c r="DA270" i="89"/>
  <c r="DB270" i="89" s="1"/>
  <c r="DA271" i="89"/>
  <c r="DB271" i="89" s="1"/>
  <c r="DA272" i="89"/>
  <c r="DB272" i="89" s="1"/>
  <c r="DA273" i="89"/>
  <c r="DB273" i="89" s="1"/>
  <c r="DA274" i="89"/>
  <c r="DB274" i="89" s="1"/>
  <c r="DA275" i="89"/>
  <c r="DB275" i="89" s="1"/>
  <c r="DA276" i="89"/>
  <c r="DB276" i="89" s="1"/>
  <c r="DA277" i="89"/>
  <c r="DB277" i="89" s="1"/>
  <c r="DA278" i="89"/>
  <c r="DB278" i="89" s="1"/>
  <c r="DA279" i="89"/>
  <c r="DB279" i="89" s="1"/>
  <c r="DA280" i="89"/>
  <c r="DB280" i="89" s="1"/>
  <c r="DA281" i="89"/>
  <c r="DB281" i="89" s="1"/>
  <c r="DA282" i="89"/>
  <c r="DB282" i="89" s="1"/>
  <c r="DA283" i="89"/>
  <c r="DB283" i="89" s="1"/>
  <c r="DA284" i="89"/>
  <c r="DB284" i="89" s="1"/>
  <c r="DA285" i="89"/>
  <c r="DB285" i="89" s="1"/>
  <c r="DA286" i="89"/>
  <c r="DB286" i="89" s="1"/>
  <c r="DA287" i="89"/>
  <c r="DB287" i="89" s="1"/>
  <c r="DA288" i="89"/>
  <c r="DB288" i="89" s="1"/>
  <c r="DA289" i="89"/>
  <c r="DB289" i="89" s="1"/>
  <c r="DA290" i="89"/>
  <c r="DB290" i="89" s="1"/>
  <c r="DA291" i="89"/>
  <c r="DB291" i="89" s="1"/>
  <c r="DA292" i="89"/>
  <c r="DB292" i="89" s="1"/>
  <c r="DA293" i="89"/>
  <c r="DB293" i="89" s="1"/>
  <c r="DA294" i="89"/>
  <c r="DB294" i="89" s="1"/>
  <c r="DA295" i="89"/>
  <c r="DB295" i="89" s="1"/>
  <c r="DA296" i="89"/>
  <c r="DB296" i="89" s="1"/>
  <c r="DA297" i="89"/>
  <c r="DB297" i="89" s="1"/>
  <c r="DA298" i="89"/>
  <c r="DB298" i="89" s="1"/>
  <c r="DA299" i="89"/>
  <c r="DB299" i="89" s="1"/>
  <c r="DA300" i="89"/>
  <c r="DB300" i="89" s="1"/>
  <c r="DA301" i="89"/>
  <c r="DB301" i="89" s="1"/>
  <c r="DA302" i="89"/>
  <c r="DB302" i="89" s="1"/>
  <c r="DA303" i="89"/>
  <c r="DB303" i="89" s="1"/>
  <c r="DA304" i="89"/>
  <c r="DB304" i="89" s="1"/>
  <c r="DA265" i="89"/>
  <c r="DB265" i="89" s="1"/>
  <c r="DG397" i="89"/>
  <c r="DI394" i="89"/>
  <c r="DI393" i="89"/>
  <c r="DI392" i="89"/>
  <c r="DI391" i="89"/>
  <c r="DI390" i="89"/>
  <c r="DI389" i="89"/>
  <c r="DI388" i="89"/>
  <c r="DI387" i="89"/>
  <c r="DI386" i="89"/>
  <c r="DI385" i="89"/>
  <c r="DI384" i="89"/>
  <c r="DI383" i="89"/>
  <c r="DI382" i="89"/>
  <c r="DI381" i="89"/>
  <c r="DI380" i="89"/>
  <c r="DI379" i="89"/>
  <c r="DI378" i="89"/>
  <c r="DI377" i="89"/>
  <c r="DI376" i="89"/>
  <c r="DI375" i="89"/>
  <c r="DI374" i="89"/>
  <c r="DI373" i="89"/>
  <c r="DI372" i="89"/>
  <c r="DI371" i="89"/>
  <c r="DI370" i="89"/>
  <c r="DI369" i="89"/>
  <c r="DI368" i="89"/>
  <c r="DI367" i="89"/>
  <c r="DI366" i="89"/>
  <c r="DI365" i="89"/>
  <c r="DI364" i="89"/>
  <c r="DI363" i="89"/>
  <c r="DG356" i="89"/>
  <c r="DG307" i="89"/>
  <c r="DG258" i="89"/>
  <c r="DG218" i="89"/>
  <c r="DG171" i="89"/>
  <c r="DG131" i="89"/>
  <c r="DG176" i="89" s="1"/>
  <c r="DG223" i="89" s="1"/>
  <c r="DG263" i="89" s="1"/>
  <c r="DG312" i="89" s="1"/>
  <c r="DG361" i="89" s="1"/>
  <c r="DG126" i="89"/>
  <c r="DE446" i="89" l="1"/>
  <c r="DE445" i="89"/>
  <c r="DF445" i="89"/>
  <c r="DF446" i="89"/>
  <c r="DI171" i="89"/>
  <c r="DI126" i="89"/>
  <c r="DI258" i="89"/>
  <c r="DI307" i="89"/>
  <c r="DI356" i="89"/>
  <c r="DI397" i="89"/>
  <c r="DI218" i="89"/>
  <c r="CW134" i="89"/>
  <c r="CX134" i="89" s="1"/>
  <c r="CW135" i="89"/>
  <c r="CX135" i="89" s="1"/>
  <c r="CW136" i="89"/>
  <c r="CX136" i="89" s="1"/>
  <c r="CW137" i="89"/>
  <c r="CX137" i="89" s="1"/>
  <c r="CW138" i="89"/>
  <c r="CX138" i="89" s="1"/>
  <c r="CW139" i="89"/>
  <c r="CX139" i="89" s="1"/>
  <c r="CW140" i="89"/>
  <c r="CX140" i="89" s="1"/>
  <c r="CW141" i="89"/>
  <c r="CX141" i="89" s="1"/>
  <c r="CW142" i="89"/>
  <c r="CX142" i="89" s="1"/>
  <c r="CW143" i="89"/>
  <c r="CX143" i="89" s="1"/>
  <c r="CW144" i="89"/>
  <c r="CX144" i="89" s="1"/>
  <c r="CW145" i="89"/>
  <c r="CX145" i="89" s="1"/>
  <c r="CW146" i="89"/>
  <c r="CX146" i="89" s="1"/>
  <c r="CW147" i="89"/>
  <c r="CX147" i="89" s="1"/>
  <c r="CW148" i="89"/>
  <c r="CX148" i="89" s="1"/>
  <c r="CW150" i="89"/>
  <c r="CX150" i="89" s="1"/>
  <c r="CW151" i="89"/>
  <c r="CX151" i="89" s="1"/>
  <c r="CW152" i="89"/>
  <c r="CX152" i="89" s="1"/>
  <c r="CW153" i="89"/>
  <c r="CX153" i="89" s="1"/>
  <c r="CW154" i="89"/>
  <c r="CX154" i="89" s="1"/>
  <c r="CW155" i="89"/>
  <c r="CX155" i="89" s="1"/>
  <c r="CW149" i="89"/>
  <c r="CX149" i="89" s="1"/>
  <c r="CW156" i="89"/>
  <c r="CX156" i="89" s="1"/>
  <c r="CW157" i="89"/>
  <c r="CX157" i="89" s="1"/>
  <c r="CW158" i="89"/>
  <c r="CX158" i="89" s="1"/>
  <c r="CW159" i="89"/>
  <c r="CX159" i="89" s="1"/>
  <c r="CW160" i="89"/>
  <c r="CX160" i="89" s="1"/>
  <c r="CW161" i="89"/>
  <c r="CX161" i="89" s="1"/>
  <c r="CW162" i="89"/>
  <c r="CX162" i="89" s="1"/>
  <c r="CW163" i="89"/>
  <c r="CX163" i="89" s="1"/>
  <c r="CW164" i="89"/>
  <c r="CX164" i="89" s="1"/>
  <c r="CW165" i="89"/>
  <c r="CX165" i="89" s="1"/>
  <c r="CW166" i="89"/>
  <c r="CX166" i="89" s="1"/>
  <c r="CW167" i="89"/>
  <c r="CX167" i="89" s="1"/>
  <c r="CW168" i="89"/>
  <c r="CX168" i="89" s="1"/>
  <c r="CW133" i="89"/>
  <c r="CX133" i="89" s="1"/>
  <c r="CV134" i="89"/>
  <c r="CV135" i="89"/>
  <c r="CV136" i="89"/>
  <c r="CV137" i="89"/>
  <c r="CV138" i="89"/>
  <c r="CV139" i="89"/>
  <c r="CV140" i="89"/>
  <c r="CV141" i="89"/>
  <c r="CV142" i="89"/>
  <c r="CV143" i="89"/>
  <c r="CV144" i="89"/>
  <c r="CV145" i="89"/>
  <c r="CV146" i="89"/>
  <c r="CV147" i="89"/>
  <c r="CV148" i="89"/>
  <c r="CV150" i="89"/>
  <c r="CV151" i="89"/>
  <c r="CV152" i="89"/>
  <c r="CV153" i="89"/>
  <c r="CV154" i="89"/>
  <c r="CV155" i="89"/>
  <c r="CV149" i="89"/>
  <c r="CV156" i="89"/>
  <c r="CV157" i="89"/>
  <c r="CV158" i="89"/>
  <c r="CV159" i="89"/>
  <c r="CV160" i="89"/>
  <c r="CV161" i="89"/>
  <c r="CV162" i="89"/>
  <c r="CV163" i="89"/>
  <c r="CV164" i="89"/>
  <c r="CV165" i="89"/>
  <c r="CV166" i="89"/>
  <c r="CV167" i="89"/>
  <c r="CV168" i="89"/>
  <c r="CV133" i="89"/>
  <c r="CW266" i="89"/>
  <c r="CX266" i="89" s="1"/>
  <c r="CW267" i="89"/>
  <c r="CX267" i="89" s="1"/>
  <c r="CW268" i="89"/>
  <c r="CX268" i="89" s="1"/>
  <c r="CW269" i="89"/>
  <c r="CX269" i="89" s="1"/>
  <c r="CW270" i="89"/>
  <c r="CX270" i="89" s="1"/>
  <c r="CW271" i="89"/>
  <c r="CX271" i="89" s="1"/>
  <c r="CW272" i="89"/>
  <c r="CX272" i="89" s="1"/>
  <c r="CW273" i="89"/>
  <c r="CX273" i="89" s="1"/>
  <c r="CW274" i="89"/>
  <c r="CX274" i="89" s="1"/>
  <c r="CW275" i="89"/>
  <c r="CX275" i="89" s="1"/>
  <c r="CW276" i="89"/>
  <c r="CX276" i="89" s="1"/>
  <c r="CW277" i="89"/>
  <c r="CX277" i="89" s="1"/>
  <c r="CW278" i="89"/>
  <c r="CX278" i="89" s="1"/>
  <c r="CW279" i="89"/>
  <c r="CX279" i="89" s="1"/>
  <c r="CW280" i="89"/>
  <c r="CX280" i="89" s="1"/>
  <c r="CW281" i="89"/>
  <c r="CX281" i="89" s="1"/>
  <c r="CW282" i="89"/>
  <c r="CX282" i="89" s="1"/>
  <c r="CW283" i="89"/>
  <c r="CX283" i="89" s="1"/>
  <c r="CW284" i="89"/>
  <c r="CX284" i="89" s="1"/>
  <c r="CW285" i="89"/>
  <c r="CX285" i="89" s="1"/>
  <c r="CW286" i="89"/>
  <c r="CX286" i="89" s="1"/>
  <c r="CW287" i="89"/>
  <c r="CX287" i="89" s="1"/>
  <c r="CW288" i="89"/>
  <c r="CX288" i="89" s="1"/>
  <c r="CW289" i="89"/>
  <c r="CX289" i="89" s="1"/>
  <c r="CW290" i="89"/>
  <c r="CX290" i="89" s="1"/>
  <c r="CW291" i="89"/>
  <c r="CX291" i="89" s="1"/>
  <c r="CW292" i="89"/>
  <c r="CX292" i="89" s="1"/>
  <c r="CW293" i="89"/>
  <c r="CX293" i="89" s="1"/>
  <c r="CW294" i="89"/>
  <c r="CX294" i="89" s="1"/>
  <c r="CW295" i="89"/>
  <c r="CX295" i="89" s="1"/>
  <c r="CW296" i="89"/>
  <c r="CX296" i="89" s="1"/>
  <c r="CW297" i="89"/>
  <c r="CX297" i="89" s="1"/>
  <c r="CW298" i="89"/>
  <c r="CX298" i="89" s="1"/>
  <c r="CW299" i="89"/>
  <c r="CX299" i="89" s="1"/>
  <c r="CW300" i="89"/>
  <c r="CX300" i="89" s="1"/>
  <c r="CW301" i="89"/>
  <c r="CX301" i="89" s="1"/>
  <c r="CW302" i="89"/>
  <c r="CX302" i="89" s="1"/>
  <c r="CW303" i="89"/>
  <c r="CX303" i="89" s="1"/>
  <c r="CW304" i="89"/>
  <c r="CX304" i="89" s="1"/>
  <c r="CW265" i="89"/>
  <c r="CX265" i="89" s="1"/>
  <c r="CV266" i="89"/>
  <c r="CV267" i="89"/>
  <c r="CV268" i="89"/>
  <c r="CV269" i="89"/>
  <c r="CV270" i="89"/>
  <c r="CV271" i="89"/>
  <c r="CV272" i="89"/>
  <c r="CV273" i="89"/>
  <c r="CV274" i="89"/>
  <c r="CV275" i="89"/>
  <c r="CV276" i="89"/>
  <c r="CV277" i="89"/>
  <c r="CV278" i="89"/>
  <c r="CV279" i="89"/>
  <c r="CV280" i="89"/>
  <c r="CV281" i="89"/>
  <c r="CV282" i="89"/>
  <c r="CV283" i="89"/>
  <c r="CV284" i="89"/>
  <c r="CV285" i="89"/>
  <c r="CV286" i="89"/>
  <c r="CV287" i="89"/>
  <c r="CV288" i="89"/>
  <c r="CV289" i="89"/>
  <c r="CV290" i="89"/>
  <c r="CV291" i="89"/>
  <c r="CV292" i="89"/>
  <c r="CV293" i="89"/>
  <c r="CV294" i="89"/>
  <c r="CV295" i="89"/>
  <c r="CV296" i="89"/>
  <c r="CV297" i="89"/>
  <c r="CV298" i="89"/>
  <c r="CV299" i="89"/>
  <c r="CV300" i="89"/>
  <c r="CV301" i="89"/>
  <c r="CV302" i="89"/>
  <c r="CV303" i="89"/>
  <c r="CV304" i="89"/>
  <c r="CV265" i="89"/>
  <c r="CW226" i="89"/>
  <c r="CX226" i="89" s="1"/>
  <c r="CW227" i="89"/>
  <c r="CX227" i="89" s="1"/>
  <c r="CW228" i="89"/>
  <c r="CX228" i="89" s="1"/>
  <c r="CW229" i="89"/>
  <c r="CX229" i="89" s="1"/>
  <c r="CW230" i="89"/>
  <c r="CX230" i="89" s="1"/>
  <c r="CW231" i="89"/>
  <c r="CX231" i="89" s="1"/>
  <c r="CW232" i="89"/>
  <c r="CX232" i="89" s="1"/>
  <c r="CW233" i="89"/>
  <c r="CX233" i="89" s="1"/>
  <c r="CW234" i="89"/>
  <c r="CX234" i="89" s="1"/>
  <c r="CW235" i="89"/>
  <c r="CX235" i="89" s="1"/>
  <c r="CW236" i="89"/>
  <c r="CX236" i="89" s="1"/>
  <c r="CW237" i="89"/>
  <c r="CX237" i="89" s="1"/>
  <c r="CW238" i="89"/>
  <c r="CX238" i="89" s="1"/>
  <c r="CW239" i="89"/>
  <c r="CX239" i="89" s="1"/>
  <c r="CW240" i="89"/>
  <c r="CX240" i="89" s="1"/>
  <c r="CW241" i="89"/>
  <c r="CX241" i="89" s="1"/>
  <c r="CW242" i="89"/>
  <c r="CX242" i="89" s="1"/>
  <c r="CW243" i="89"/>
  <c r="CX243" i="89" s="1"/>
  <c r="CW244" i="89"/>
  <c r="CX244" i="89" s="1"/>
  <c r="CW245" i="89"/>
  <c r="CX245" i="89" s="1"/>
  <c r="CW246" i="89"/>
  <c r="CX246" i="89" s="1"/>
  <c r="CW247" i="89"/>
  <c r="CX247" i="89" s="1"/>
  <c r="CW248" i="89"/>
  <c r="CX248" i="89" s="1"/>
  <c r="CW249" i="89"/>
  <c r="CX249" i="89" s="1"/>
  <c r="CW250" i="89"/>
  <c r="CX250" i="89" s="1"/>
  <c r="CW251" i="89"/>
  <c r="CX251" i="89" s="1"/>
  <c r="CW252" i="89"/>
  <c r="CX252" i="89" s="1"/>
  <c r="CW253" i="89"/>
  <c r="CX253" i="89" s="1"/>
  <c r="CW254" i="89"/>
  <c r="CX254" i="89" s="1"/>
  <c r="CW255" i="89"/>
  <c r="CX255" i="89" s="1"/>
  <c r="CW225" i="89"/>
  <c r="CX225" i="89" s="1"/>
  <c r="CV226" i="89"/>
  <c r="CV227" i="89"/>
  <c r="CV228" i="89"/>
  <c r="CV229" i="89"/>
  <c r="CV230" i="89"/>
  <c r="CV231" i="89"/>
  <c r="CV232" i="89"/>
  <c r="CV233" i="89"/>
  <c r="CV234" i="89"/>
  <c r="CV235" i="89"/>
  <c r="CV236" i="89"/>
  <c r="CV237" i="89"/>
  <c r="CV238" i="89"/>
  <c r="CV239" i="89"/>
  <c r="CV240" i="89"/>
  <c r="CV241" i="89"/>
  <c r="CV242" i="89"/>
  <c r="CV243" i="89"/>
  <c r="CV244" i="89"/>
  <c r="CV245" i="89"/>
  <c r="CV246" i="89"/>
  <c r="CV247" i="89"/>
  <c r="CV248" i="89"/>
  <c r="CV249" i="89"/>
  <c r="CV250" i="89"/>
  <c r="CV251" i="89"/>
  <c r="CV252" i="89"/>
  <c r="CV253" i="89"/>
  <c r="CV254" i="89"/>
  <c r="CV255" i="89"/>
  <c r="CV225" i="89"/>
  <c r="CW87" i="89"/>
  <c r="CX87" i="89" s="1"/>
  <c r="CW88" i="89"/>
  <c r="CX88" i="89" s="1"/>
  <c r="CW89" i="89"/>
  <c r="CX89" i="89" s="1"/>
  <c r="CW90" i="89"/>
  <c r="CX90" i="89" s="1"/>
  <c r="CW91" i="89"/>
  <c r="CX91" i="89" s="1"/>
  <c r="CW92" i="89"/>
  <c r="CX92" i="89" s="1"/>
  <c r="CW93" i="89"/>
  <c r="CX93" i="89" s="1"/>
  <c r="CW94" i="89"/>
  <c r="CX94" i="89" s="1"/>
  <c r="CW95" i="89"/>
  <c r="CX95" i="89" s="1"/>
  <c r="CW96" i="89"/>
  <c r="CX96" i="89" s="1"/>
  <c r="CW97" i="89"/>
  <c r="CX97" i="89" s="1"/>
  <c r="CW98" i="89"/>
  <c r="CX98" i="89" s="1"/>
  <c r="CW99" i="89"/>
  <c r="CX99" i="89" s="1"/>
  <c r="CW100" i="89"/>
  <c r="CX100" i="89" s="1"/>
  <c r="CW101" i="89"/>
  <c r="CX101" i="89" s="1"/>
  <c r="CW103" i="89"/>
  <c r="CX103" i="89" s="1"/>
  <c r="CW104" i="89"/>
  <c r="CX104" i="89" s="1"/>
  <c r="CW105" i="89"/>
  <c r="CX105" i="89" s="1"/>
  <c r="CW106" i="89"/>
  <c r="CX106" i="89" s="1"/>
  <c r="CW107" i="89"/>
  <c r="CX107" i="89" s="1"/>
  <c r="CW108" i="89"/>
  <c r="CX108" i="89" s="1"/>
  <c r="CW110" i="89"/>
  <c r="CX110" i="89" s="1"/>
  <c r="CW111" i="89"/>
  <c r="CX111" i="89" s="1"/>
  <c r="CW112" i="89"/>
  <c r="CX112" i="89" s="1"/>
  <c r="CW102" i="89"/>
  <c r="CX102" i="89" s="1"/>
  <c r="CW113" i="89"/>
  <c r="CX113" i="89" s="1"/>
  <c r="CW114" i="89"/>
  <c r="CX114" i="89" s="1"/>
  <c r="CW115" i="89"/>
  <c r="CX115" i="89" s="1"/>
  <c r="CW116" i="89"/>
  <c r="CX116" i="89" s="1"/>
  <c r="CW117" i="89"/>
  <c r="CX117" i="89" s="1"/>
  <c r="CW118" i="89"/>
  <c r="CX118" i="89" s="1"/>
  <c r="CW119" i="89"/>
  <c r="CX119" i="89" s="1"/>
  <c r="CW120" i="89"/>
  <c r="CX120" i="89" s="1"/>
  <c r="CW121" i="89"/>
  <c r="CX121" i="89" s="1"/>
  <c r="CW122" i="89"/>
  <c r="CX122" i="89" s="1"/>
  <c r="CW123" i="89"/>
  <c r="CX123" i="89" s="1"/>
  <c r="CW124" i="89"/>
  <c r="CX124" i="89" s="1"/>
  <c r="CW86" i="89"/>
  <c r="CX86" i="89" s="1"/>
  <c r="CV87" i="89"/>
  <c r="CV88" i="89"/>
  <c r="CV89" i="89"/>
  <c r="CV90" i="89"/>
  <c r="CV91" i="89"/>
  <c r="CV92" i="89"/>
  <c r="CV93" i="89"/>
  <c r="CV94" i="89"/>
  <c r="CV95" i="89"/>
  <c r="CV96" i="89"/>
  <c r="CV97" i="89"/>
  <c r="CV98" i="89"/>
  <c r="CV99" i="89"/>
  <c r="CV100" i="89"/>
  <c r="CV101" i="89"/>
  <c r="CV103" i="89"/>
  <c r="CV104" i="89"/>
  <c r="CV105" i="89"/>
  <c r="CV106" i="89"/>
  <c r="CV107" i="89"/>
  <c r="CV108" i="89"/>
  <c r="CV110" i="89"/>
  <c r="CV111" i="89"/>
  <c r="CV112" i="89"/>
  <c r="CV102" i="89"/>
  <c r="CV113" i="89"/>
  <c r="CV114" i="89"/>
  <c r="CV115" i="89"/>
  <c r="CV116" i="89"/>
  <c r="CV117" i="89"/>
  <c r="CV118" i="89"/>
  <c r="CV119" i="89"/>
  <c r="CV120" i="89"/>
  <c r="CV121" i="89"/>
  <c r="CV122" i="89"/>
  <c r="CV123" i="89"/>
  <c r="CV124" i="89"/>
  <c r="CV125" i="89"/>
  <c r="CV86" i="89"/>
  <c r="CX326" i="89"/>
  <c r="CV315" i="89"/>
  <c r="CV316" i="89"/>
  <c r="CV317" i="89"/>
  <c r="CV319" i="89"/>
  <c r="CV321" i="89"/>
  <c r="CV323" i="89"/>
  <c r="CV325" i="89"/>
  <c r="CV326" i="89"/>
  <c r="CV320" i="89"/>
  <c r="CV322" i="89"/>
  <c r="CV327" i="89"/>
  <c r="CV328" i="89"/>
  <c r="CV329" i="89"/>
  <c r="CV330" i="89"/>
  <c r="CV331" i="89"/>
  <c r="CV332" i="89"/>
  <c r="CV333" i="89"/>
  <c r="CV334" i="89"/>
  <c r="CV335" i="89"/>
  <c r="CV336" i="89"/>
  <c r="CV337" i="89"/>
  <c r="CV338" i="89"/>
  <c r="CV339" i="89"/>
  <c r="CV340" i="89"/>
  <c r="CV341" i="89"/>
  <c r="CV342" i="89"/>
  <c r="CV343" i="89"/>
  <c r="CV344" i="89"/>
  <c r="CV345" i="89"/>
  <c r="CV346" i="89"/>
  <c r="CV347" i="89"/>
  <c r="CV348" i="89"/>
  <c r="CV349" i="89"/>
  <c r="CV350" i="89"/>
  <c r="CV351" i="89"/>
  <c r="CV352" i="89"/>
  <c r="CV353" i="89"/>
  <c r="CV314" i="89"/>
  <c r="CX196" i="89"/>
  <c r="CX198" i="89"/>
  <c r="CX199" i="89"/>
  <c r="CV179" i="89"/>
  <c r="CV180" i="89"/>
  <c r="CV181" i="89"/>
  <c r="CV182" i="89"/>
  <c r="CV183" i="89"/>
  <c r="CV184" i="89"/>
  <c r="CV185" i="89"/>
  <c r="CV186" i="89"/>
  <c r="CV187" i="89"/>
  <c r="CV188" i="89"/>
  <c r="CV189" i="89"/>
  <c r="CV190" i="89"/>
  <c r="CV192" i="89"/>
  <c r="CV193" i="89"/>
  <c r="CV194" i="89"/>
  <c r="CV195" i="89"/>
  <c r="CV196" i="89"/>
  <c r="CV198" i="89"/>
  <c r="CV199" i="89"/>
  <c r="CV200" i="89"/>
  <c r="CV191" i="89"/>
  <c r="CV201" i="89"/>
  <c r="CV202" i="89"/>
  <c r="CV203" i="89"/>
  <c r="CV204" i="89"/>
  <c r="CV205" i="89"/>
  <c r="CV206" i="89"/>
  <c r="CV207" i="89"/>
  <c r="CV208" i="89"/>
  <c r="CV209" i="89"/>
  <c r="CV210" i="89"/>
  <c r="CV211" i="89"/>
  <c r="CV212" i="89"/>
  <c r="CV213" i="89"/>
  <c r="CV214" i="89"/>
  <c r="CV215" i="89"/>
  <c r="CV216" i="89"/>
  <c r="CV217" i="89"/>
  <c r="CV178" i="89"/>
  <c r="DI444" i="89" l="1"/>
  <c r="DI446" i="89"/>
  <c r="DI445" i="89"/>
  <c r="CY397" i="89"/>
  <c r="DA397" i="89"/>
  <c r="CY356" i="89"/>
  <c r="DA353" i="89"/>
  <c r="DB353" i="89" s="1"/>
  <c r="DA352" i="89"/>
  <c r="DB352" i="89" s="1"/>
  <c r="DA351" i="89"/>
  <c r="DB351" i="89" s="1"/>
  <c r="DA350" i="89"/>
  <c r="DB350" i="89" s="1"/>
  <c r="DA349" i="89"/>
  <c r="DB349" i="89" s="1"/>
  <c r="DA348" i="89"/>
  <c r="DB348" i="89" s="1"/>
  <c r="DA347" i="89"/>
  <c r="DB347" i="89" s="1"/>
  <c r="DA346" i="89"/>
  <c r="DB346" i="89" s="1"/>
  <c r="DA345" i="89"/>
  <c r="DB345" i="89" s="1"/>
  <c r="DA344" i="89"/>
  <c r="DB344" i="89" s="1"/>
  <c r="DA343" i="89"/>
  <c r="DB343" i="89" s="1"/>
  <c r="DA342" i="89"/>
  <c r="DB342" i="89" s="1"/>
  <c r="DA341" i="89"/>
  <c r="DB341" i="89" s="1"/>
  <c r="DA340" i="89"/>
  <c r="DB340" i="89" s="1"/>
  <c r="DA339" i="89"/>
  <c r="DB339" i="89" s="1"/>
  <c r="DA338" i="89"/>
  <c r="DB338" i="89" s="1"/>
  <c r="DA337" i="89"/>
  <c r="DB337" i="89" s="1"/>
  <c r="DA336" i="89"/>
  <c r="DB336" i="89" s="1"/>
  <c r="DA335" i="89"/>
  <c r="DB335" i="89" s="1"/>
  <c r="DA334" i="89"/>
  <c r="DB334" i="89" s="1"/>
  <c r="DA333" i="89"/>
  <c r="DB333" i="89" s="1"/>
  <c r="DA332" i="89"/>
  <c r="DB332" i="89" s="1"/>
  <c r="DA331" i="89"/>
  <c r="DB331" i="89" s="1"/>
  <c r="DA330" i="89"/>
  <c r="DB330" i="89" s="1"/>
  <c r="DA329" i="89"/>
  <c r="DB329" i="89" s="1"/>
  <c r="DA328" i="89"/>
  <c r="DB328" i="89" s="1"/>
  <c r="DA327" i="89"/>
  <c r="DB327" i="89" s="1"/>
  <c r="DA322" i="89"/>
  <c r="DB322" i="89" s="1"/>
  <c r="DA320" i="89"/>
  <c r="DB320" i="89" s="1"/>
  <c r="DA326" i="89"/>
  <c r="DB326" i="89" s="1"/>
  <c r="DA325" i="89"/>
  <c r="DB325" i="89" s="1"/>
  <c r="DA323" i="89"/>
  <c r="DB323" i="89" s="1"/>
  <c r="DA321" i="89"/>
  <c r="DB321" i="89" s="1"/>
  <c r="DA319" i="89"/>
  <c r="DB319" i="89" s="1"/>
  <c r="DA317" i="89"/>
  <c r="DB317" i="89" s="1"/>
  <c r="DA316" i="89"/>
  <c r="DB316" i="89" s="1"/>
  <c r="DA315" i="89"/>
  <c r="DB315" i="89" s="1"/>
  <c r="CY307" i="89"/>
  <c r="CY258" i="89"/>
  <c r="CY218" i="89"/>
  <c r="CY171" i="89"/>
  <c r="CY131" i="89"/>
  <c r="CY176" i="89" s="1"/>
  <c r="CY223" i="89" s="1"/>
  <c r="CY263" i="89" s="1"/>
  <c r="CY312" i="89" s="1"/>
  <c r="CY361" i="89" s="1"/>
  <c r="CY126" i="89"/>
  <c r="CR315" i="89"/>
  <c r="CR316" i="89"/>
  <c r="CR317" i="89"/>
  <c r="CR319" i="89"/>
  <c r="CR321" i="89"/>
  <c r="CR323" i="89"/>
  <c r="CR325" i="89"/>
  <c r="CR326" i="89"/>
  <c r="CR320" i="89"/>
  <c r="CR322" i="89"/>
  <c r="CR327" i="89"/>
  <c r="CR328" i="89"/>
  <c r="CR329" i="89"/>
  <c r="CR330" i="89"/>
  <c r="CR331" i="89"/>
  <c r="CR332" i="89"/>
  <c r="CR333" i="89"/>
  <c r="CR334" i="89"/>
  <c r="CR335" i="89"/>
  <c r="CR336" i="89"/>
  <c r="CR337" i="89"/>
  <c r="CR338" i="89"/>
  <c r="CR339" i="89"/>
  <c r="CR340" i="89"/>
  <c r="CR341" i="89"/>
  <c r="CR342" i="89"/>
  <c r="CR343" i="89"/>
  <c r="CR344" i="89"/>
  <c r="CR345" i="89"/>
  <c r="CR346" i="89"/>
  <c r="CR347" i="89"/>
  <c r="CR348" i="89"/>
  <c r="CR349" i="89"/>
  <c r="CR350" i="89"/>
  <c r="CR351" i="89"/>
  <c r="CR352" i="89"/>
  <c r="CR353" i="89"/>
  <c r="CR314" i="89"/>
  <c r="DA218" i="89" l="1"/>
  <c r="DA356" i="89"/>
  <c r="DA126" i="89"/>
  <c r="DA258" i="89"/>
  <c r="DB171" i="89"/>
  <c r="DB218" i="89"/>
  <c r="DB258" i="89"/>
  <c r="DB307" i="89"/>
  <c r="DB397" i="89"/>
  <c r="DA171" i="89"/>
  <c r="DB126" i="89"/>
  <c r="DB356" i="89"/>
  <c r="DA307" i="89"/>
  <c r="CS134" i="89"/>
  <c r="CT134" i="89" s="1"/>
  <c r="CS135" i="89"/>
  <c r="CT135" i="89" s="1"/>
  <c r="CS136" i="89"/>
  <c r="CT136" i="89" s="1"/>
  <c r="CS137" i="89"/>
  <c r="CT137" i="89" s="1"/>
  <c r="CS138" i="89"/>
  <c r="CT138" i="89" s="1"/>
  <c r="CS139" i="89"/>
  <c r="CT139" i="89" s="1"/>
  <c r="CS140" i="89"/>
  <c r="CT140" i="89" s="1"/>
  <c r="CS141" i="89"/>
  <c r="CT141" i="89" s="1"/>
  <c r="CS142" i="89"/>
  <c r="CT142" i="89" s="1"/>
  <c r="CS143" i="89"/>
  <c r="CT143" i="89" s="1"/>
  <c r="CS144" i="89"/>
  <c r="CT144" i="89" s="1"/>
  <c r="CS145" i="89"/>
  <c r="CT145" i="89" s="1"/>
  <c r="CS146" i="89"/>
  <c r="CT146" i="89" s="1"/>
  <c r="CS147" i="89"/>
  <c r="CT147" i="89" s="1"/>
  <c r="CS148" i="89"/>
  <c r="CT148" i="89" s="1"/>
  <c r="CS150" i="89"/>
  <c r="CT150" i="89" s="1"/>
  <c r="CS151" i="89"/>
  <c r="CT151" i="89" s="1"/>
  <c r="CS152" i="89"/>
  <c r="CT152" i="89" s="1"/>
  <c r="CS153" i="89"/>
  <c r="CT153" i="89" s="1"/>
  <c r="CS154" i="89"/>
  <c r="CT154" i="89" s="1"/>
  <c r="CS155" i="89"/>
  <c r="CT155" i="89" s="1"/>
  <c r="CS149" i="89"/>
  <c r="CT149" i="89" s="1"/>
  <c r="CS156" i="89"/>
  <c r="CT156" i="89" s="1"/>
  <c r="CS157" i="89"/>
  <c r="CT157" i="89" s="1"/>
  <c r="CS158" i="89"/>
  <c r="CT158" i="89" s="1"/>
  <c r="CS159" i="89"/>
  <c r="CT159" i="89" s="1"/>
  <c r="CS160" i="89"/>
  <c r="CT160" i="89" s="1"/>
  <c r="CS161" i="89"/>
  <c r="CT161" i="89" s="1"/>
  <c r="CS162" i="89"/>
  <c r="CT162" i="89" s="1"/>
  <c r="CS163" i="89"/>
  <c r="CT163" i="89" s="1"/>
  <c r="CS164" i="89"/>
  <c r="CT164" i="89" s="1"/>
  <c r="CS165" i="89"/>
  <c r="CT165" i="89" s="1"/>
  <c r="CS166" i="89"/>
  <c r="CT166" i="89" s="1"/>
  <c r="CS167" i="89"/>
  <c r="CT167" i="89" s="1"/>
  <c r="CS168" i="89"/>
  <c r="CT168" i="89" s="1"/>
  <c r="CS133" i="89"/>
  <c r="CT133" i="89" s="1"/>
  <c r="CR134" i="89"/>
  <c r="CR135" i="89"/>
  <c r="CR136" i="89"/>
  <c r="CR137" i="89"/>
  <c r="CR138" i="89"/>
  <c r="CR139" i="89"/>
  <c r="CR140" i="89"/>
  <c r="CR141" i="89"/>
  <c r="CR142" i="89"/>
  <c r="CR143" i="89"/>
  <c r="CR144" i="89"/>
  <c r="CR145" i="89"/>
  <c r="CR146" i="89"/>
  <c r="CR147" i="89"/>
  <c r="CR148" i="89"/>
  <c r="CR150" i="89"/>
  <c r="CR151" i="89"/>
  <c r="CR152" i="89"/>
  <c r="CR153" i="89"/>
  <c r="CR154" i="89"/>
  <c r="CR155" i="89"/>
  <c r="CR149" i="89"/>
  <c r="CR156" i="89"/>
  <c r="CR157" i="89"/>
  <c r="CR158" i="89"/>
  <c r="CR159" i="89"/>
  <c r="CR160" i="89"/>
  <c r="CR161" i="89"/>
  <c r="CR162" i="89"/>
  <c r="CR163" i="89"/>
  <c r="CR164" i="89"/>
  <c r="CR165" i="89"/>
  <c r="CR166" i="89"/>
  <c r="CR167" i="89"/>
  <c r="CR168" i="89"/>
  <c r="CR133" i="89"/>
  <c r="CS266" i="89"/>
  <c r="CT266" i="89" s="1"/>
  <c r="CS267" i="89"/>
  <c r="CT267" i="89" s="1"/>
  <c r="CS268" i="89"/>
  <c r="CT268" i="89" s="1"/>
  <c r="CS269" i="89"/>
  <c r="CT269" i="89" s="1"/>
  <c r="CS270" i="89"/>
  <c r="CT270" i="89" s="1"/>
  <c r="CS271" i="89"/>
  <c r="CT271" i="89" s="1"/>
  <c r="CS272" i="89"/>
  <c r="CT272" i="89" s="1"/>
  <c r="CS273" i="89"/>
  <c r="CT273" i="89" s="1"/>
  <c r="CS274" i="89"/>
  <c r="CT274" i="89" s="1"/>
  <c r="CS275" i="89"/>
  <c r="CT275" i="89" s="1"/>
  <c r="CS276" i="89"/>
  <c r="CT276" i="89" s="1"/>
  <c r="CS277" i="89"/>
  <c r="CT277" i="89" s="1"/>
  <c r="CS278" i="89"/>
  <c r="CT278" i="89" s="1"/>
  <c r="CS279" i="89"/>
  <c r="CT279" i="89" s="1"/>
  <c r="CS280" i="89"/>
  <c r="CT280" i="89" s="1"/>
  <c r="CS281" i="89"/>
  <c r="CT281" i="89" s="1"/>
  <c r="CS282" i="89"/>
  <c r="CT282" i="89" s="1"/>
  <c r="CS283" i="89"/>
  <c r="CT283" i="89" s="1"/>
  <c r="CS284" i="89"/>
  <c r="CT284" i="89" s="1"/>
  <c r="CS285" i="89"/>
  <c r="CT285" i="89" s="1"/>
  <c r="CS286" i="89"/>
  <c r="CT286" i="89" s="1"/>
  <c r="CS287" i="89"/>
  <c r="CT287" i="89" s="1"/>
  <c r="CS288" i="89"/>
  <c r="CT288" i="89" s="1"/>
  <c r="CS289" i="89"/>
  <c r="CT289" i="89" s="1"/>
  <c r="CS290" i="89"/>
  <c r="CT290" i="89" s="1"/>
  <c r="CS291" i="89"/>
  <c r="CT291" i="89" s="1"/>
  <c r="CS292" i="89"/>
  <c r="CT292" i="89" s="1"/>
  <c r="CS293" i="89"/>
  <c r="CT293" i="89" s="1"/>
  <c r="CS294" i="89"/>
  <c r="CT294" i="89" s="1"/>
  <c r="CS295" i="89"/>
  <c r="CT295" i="89" s="1"/>
  <c r="CS296" i="89"/>
  <c r="CT296" i="89" s="1"/>
  <c r="CS297" i="89"/>
  <c r="CT297" i="89" s="1"/>
  <c r="CS298" i="89"/>
  <c r="CT298" i="89" s="1"/>
  <c r="CS299" i="89"/>
  <c r="CT299" i="89" s="1"/>
  <c r="CS300" i="89"/>
  <c r="CT300" i="89" s="1"/>
  <c r="CS301" i="89"/>
  <c r="CT301" i="89" s="1"/>
  <c r="CS302" i="89"/>
  <c r="CT302" i="89" s="1"/>
  <c r="CS303" i="89"/>
  <c r="CT303" i="89" s="1"/>
  <c r="CS304" i="89"/>
  <c r="CT304" i="89" s="1"/>
  <c r="CR266" i="89"/>
  <c r="CR267" i="89"/>
  <c r="CR268" i="89"/>
  <c r="CR269" i="89"/>
  <c r="CR270" i="89"/>
  <c r="CR271" i="89"/>
  <c r="CR272" i="89"/>
  <c r="CR273" i="89"/>
  <c r="CR274" i="89"/>
  <c r="CR275" i="89"/>
  <c r="CR276" i="89"/>
  <c r="CR277" i="89"/>
  <c r="CR278" i="89"/>
  <c r="CR279" i="89"/>
  <c r="CR280" i="89"/>
  <c r="CR281" i="89"/>
  <c r="CR282" i="89"/>
  <c r="CR283" i="89"/>
  <c r="CR284" i="89"/>
  <c r="CR285" i="89"/>
  <c r="CR286" i="89"/>
  <c r="CR287" i="89"/>
  <c r="CR288" i="89"/>
  <c r="CR289" i="89"/>
  <c r="CR290" i="89"/>
  <c r="CR291" i="89"/>
  <c r="CR292" i="89"/>
  <c r="CR293" i="89"/>
  <c r="CR294" i="89"/>
  <c r="CR295" i="89"/>
  <c r="CR296" i="89"/>
  <c r="CR297" i="89"/>
  <c r="CR298" i="89"/>
  <c r="CR299" i="89"/>
  <c r="CR300" i="89"/>
  <c r="CR301" i="89"/>
  <c r="CR302" i="89"/>
  <c r="CR303" i="89"/>
  <c r="CR304" i="89"/>
  <c r="CR265" i="89"/>
  <c r="CS265" i="89"/>
  <c r="CT265" i="89" s="1"/>
  <c r="CS87" i="89"/>
  <c r="CT87" i="89" s="1"/>
  <c r="CS88" i="89"/>
  <c r="CT88" i="89" s="1"/>
  <c r="CS89" i="89"/>
  <c r="CT89" i="89" s="1"/>
  <c r="CS90" i="89"/>
  <c r="CT90" i="89" s="1"/>
  <c r="CS91" i="89"/>
  <c r="CT91" i="89" s="1"/>
  <c r="CS92" i="89"/>
  <c r="CT92" i="89" s="1"/>
  <c r="CS93" i="89"/>
  <c r="CT93" i="89" s="1"/>
  <c r="CS94" i="89"/>
  <c r="CT94" i="89" s="1"/>
  <c r="CS95" i="89"/>
  <c r="CT95" i="89" s="1"/>
  <c r="CS96" i="89"/>
  <c r="CT96" i="89" s="1"/>
  <c r="CS97" i="89"/>
  <c r="CT97" i="89" s="1"/>
  <c r="CS98" i="89"/>
  <c r="CT98" i="89" s="1"/>
  <c r="CS99" i="89"/>
  <c r="CT99" i="89" s="1"/>
  <c r="CS100" i="89"/>
  <c r="CT100" i="89" s="1"/>
  <c r="CS101" i="89"/>
  <c r="CT101" i="89" s="1"/>
  <c r="CS103" i="89"/>
  <c r="CT103" i="89" s="1"/>
  <c r="CS104" i="89"/>
  <c r="CT104" i="89" s="1"/>
  <c r="CS105" i="89"/>
  <c r="CT105" i="89" s="1"/>
  <c r="CS106" i="89"/>
  <c r="CT106" i="89" s="1"/>
  <c r="CS107" i="89"/>
  <c r="CT107" i="89" s="1"/>
  <c r="CS108" i="89"/>
  <c r="CT108" i="89" s="1"/>
  <c r="CS110" i="89"/>
  <c r="CT110" i="89" s="1"/>
  <c r="CS111" i="89"/>
  <c r="CT111" i="89" s="1"/>
  <c r="CS112" i="89"/>
  <c r="CT112" i="89" s="1"/>
  <c r="CS102" i="89"/>
  <c r="CT102" i="89" s="1"/>
  <c r="CS113" i="89"/>
  <c r="CT113" i="89" s="1"/>
  <c r="CS114" i="89"/>
  <c r="CT114" i="89" s="1"/>
  <c r="CS115" i="89"/>
  <c r="CT115" i="89" s="1"/>
  <c r="CS116" i="89"/>
  <c r="CT116" i="89" s="1"/>
  <c r="CS117" i="89"/>
  <c r="CT117" i="89" s="1"/>
  <c r="CS118" i="89"/>
  <c r="CT118" i="89" s="1"/>
  <c r="CS119" i="89"/>
  <c r="CT119" i="89" s="1"/>
  <c r="CS120" i="89"/>
  <c r="CT120" i="89" s="1"/>
  <c r="CS121" i="89"/>
  <c r="CT121" i="89" s="1"/>
  <c r="CS122" i="89"/>
  <c r="CT122" i="89" s="1"/>
  <c r="CS123" i="89"/>
  <c r="CT123" i="89" s="1"/>
  <c r="CS124" i="89"/>
  <c r="CT124" i="89" s="1"/>
  <c r="CS125" i="89"/>
  <c r="CT125" i="89" s="1"/>
  <c r="CS86" i="89"/>
  <c r="CT86" i="89" s="1"/>
  <c r="CR87" i="89"/>
  <c r="CR88" i="89"/>
  <c r="CR89" i="89"/>
  <c r="CR90" i="89"/>
  <c r="CR91" i="89"/>
  <c r="CR92" i="89"/>
  <c r="CR93" i="89"/>
  <c r="CR94" i="89"/>
  <c r="CR95" i="89"/>
  <c r="CR96" i="89"/>
  <c r="CR97" i="89"/>
  <c r="CR98" i="89"/>
  <c r="CR99" i="89"/>
  <c r="CR100" i="89"/>
  <c r="CR101" i="89"/>
  <c r="CR103" i="89"/>
  <c r="CR104" i="89"/>
  <c r="CR105" i="89"/>
  <c r="CR106" i="89"/>
  <c r="CR107" i="89"/>
  <c r="CR108" i="89"/>
  <c r="CR110" i="89"/>
  <c r="CR111" i="89"/>
  <c r="CR112" i="89"/>
  <c r="CR102" i="89"/>
  <c r="CR113" i="89"/>
  <c r="CR114" i="89"/>
  <c r="CR115" i="89"/>
  <c r="CR116" i="89"/>
  <c r="CR117" i="89"/>
  <c r="CR118" i="89"/>
  <c r="CR119" i="89"/>
  <c r="CR120" i="89"/>
  <c r="CR121" i="89"/>
  <c r="CR122" i="89"/>
  <c r="CR123" i="89"/>
  <c r="CR124" i="89"/>
  <c r="CR125" i="89"/>
  <c r="CR86" i="89"/>
  <c r="CS226" i="89"/>
  <c r="CT226" i="89" s="1"/>
  <c r="CS227" i="89"/>
  <c r="CT227" i="89" s="1"/>
  <c r="CS228" i="89"/>
  <c r="CT228" i="89" s="1"/>
  <c r="CS229" i="89"/>
  <c r="CT229" i="89" s="1"/>
  <c r="CS230" i="89"/>
  <c r="CT230" i="89" s="1"/>
  <c r="CS231" i="89"/>
  <c r="CT231" i="89" s="1"/>
  <c r="CS232" i="89"/>
  <c r="CT232" i="89" s="1"/>
  <c r="CS233" i="89"/>
  <c r="CT233" i="89" s="1"/>
  <c r="CS234" i="89"/>
  <c r="CT234" i="89" s="1"/>
  <c r="CS235" i="89"/>
  <c r="CT235" i="89" s="1"/>
  <c r="CS236" i="89"/>
  <c r="CT236" i="89" s="1"/>
  <c r="CS237" i="89"/>
  <c r="CT237" i="89" s="1"/>
  <c r="CS238" i="89"/>
  <c r="CT238" i="89" s="1"/>
  <c r="CS239" i="89"/>
  <c r="CT239" i="89" s="1"/>
  <c r="CS240" i="89"/>
  <c r="CT240" i="89" s="1"/>
  <c r="CS241" i="89"/>
  <c r="CT241" i="89" s="1"/>
  <c r="CS242" i="89"/>
  <c r="CT242" i="89" s="1"/>
  <c r="CS243" i="89"/>
  <c r="CT243" i="89" s="1"/>
  <c r="CS244" i="89"/>
  <c r="CT244" i="89" s="1"/>
  <c r="CS245" i="89"/>
  <c r="CT245" i="89" s="1"/>
  <c r="CS246" i="89"/>
  <c r="CT246" i="89" s="1"/>
  <c r="CS247" i="89"/>
  <c r="CT247" i="89" s="1"/>
  <c r="CS248" i="89"/>
  <c r="CT248" i="89" s="1"/>
  <c r="CS249" i="89"/>
  <c r="CT249" i="89" s="1"/>
  <c r="CS250" i="89"/>
  <c r="CT250" i="89" s="1"/>
  <c r="CS251" i="89"/>
  <c r="CT251" i="89" s="1"/>
  <c r="CS252" i="89"/>
  <c r="CT252" i="89" s="1"/>
  <c r="CS253" i="89"/>
  <c r="CT253" i="89" s="1"/>
  <c r="CS254" i="89"/>
  <c r="CT254" i="89" s="1"/>
  <c r="CS255" i="89"/>
  <c r="CT255" i="89" s="1"/>
  <c r="CS225" i="89"/>
  <c r="CT225" i="89" s="1"/>
  <c r="CR226" i="89"/>
  <c r="CR227" i="89"/>
  <c r="CR228" i="89"/>
  <c r="CR229" i="89"/>
  <c r="CR230" i="89"/>
  <c r="CR231" i="89"/>
  <c r="CR232" i="89"/>
  <c r="CR233" i="89"/>
  <c r="CR234" i="89"/>
  <c r="CR235" i="89"/>
  <c r="CR236" i="89"/>
  <c r="CR237" i="89"/>
  <c r="CR238" i="89"/>
  <c r="CR239" i="89"/>
  <c r="CR240" i="89"/>
  <c r="CR241" i="89"/>
  <c r="CR242" i="89"/>
  <c r="CR243" i="89"/>
  <c r="CR244" i="89"/>
  <c r="CR245" i="89"/>
  <c r="CR246" i="89"/>
  <c r="CR247" i="89"/>
  <c r="CR248" i="89"/>
  <c r="CR249" i="89"/>
  <c r="CR250" i="89"/>
  <c r="CR251" i="89"/>
  <c r="CR252" i="89"/>
  <c r="CR253" i="89"/>
  <c r="CR254" i="89"/>
  <c r="CR255" i="89"/>
  <c r="CR225" i="89"/>
  <c r="CS316" i="89"/>
  <c r="CT316" i="89" s="1"/>
  <c r="CS317" i="89"/>
  <c r="CT317" i="89" s="1"/>
  <c r="CS319" i="89"/>
  <c r="CT319" i="89" s="1"/>
  <c r="CS321" i="89"/>
  <c r="CT321" i="89" s="1"/>
  <c r="CS323" i="89"/>
  <c r="CT323" i="89" s="1"/>
  <c r="CS325" i="89"/>
  <c r="CT325" i="89" s="1"/>
  <c r="CS326" i="89"/>
  <c r="CT326" i="89" s="1"/>
  <c r="CS320" i="89"/>
  <c r="CT320" i="89" s="1"/>
  <c r="CS322" i="89"/>
  <c r="CT322" i="89" s="1"/>
  <c r="CS327" i="89"/>
  <c r="CT327" i="89" s="1"/>
  <c r="CS328" i="89"/>
  <c r="CT328" i="89" s="1"/>
  <c r="CS329" i="89"/>
  <c r="CT329" i="89" s="1"/>
  <c r="CS330" i="89"/>
  <c r="CT330" i="89" s="1"/>
  <c r="CS331" i="89"/>
  <c r="CT331" i="89" s="1"/>
  <c r="CS332" i="89"/>
  <c r="CT332" i="89" s="1"/>
  <c r="CS333" i="89"/>
  <c r="CT333" i="89" s="1"/>
  <c r="CS334" i="89"/>
  <c r="CT334" i="89" s="1"/>
  <c r="CS335" i="89"/>
  <c r="CT335" i="89" s="1"/>
  <c r="CS336" i="89"/>
  <c r="CT336" i="89" s="1"/>
  <c r="CS337" i="89"/>
  <c r="CT337" i="89" s="1"/>
  <c r="CS338" i="89"/>
  <c r="CT338" i="89" s="1"/>
  <c r="CS339" i="89"/>
  <c r="CT339" i="89" s="1"/>
  <c r="CS340" i="89"/>
  <c r="CT340" i="89" s="1"/>
  <c r="CS341" i="89"/>
  <c r="CT341" i="89" s="1"/>
  <c r="CS342" i="89"/>
  <c r="CT342" i="89" s="1"/>
  <c r="CS343" i="89"/>
  <c r="CT343" i="89" s="1"/>
  <c r="CS344" i="89"/>
  <c r="CT344" i="89" s="1"/>
  <c r="CS345" i="89"/>
  <c r="CT345" i="89" s="1"/>
  <c r="CS346" i="89"/>
  <c r="CT346" i="89" s="1"/>
  <c r="CS347" i="89"/>
  <c r="CT347" i="89" s="1"/>
  <c r="CS348" i="89"/>
  <c r="CT348" i="89" s="1"/>
  <c r="CS349" i="89"/>
  <c r="CT349" i="89" s="1"/>
  <c r="CS350" i="89"/>
  <c r="CT350" i="89" s="1"/>
  <c r="CS351" i="89"/>
  <c r="CT351" i="89" s="1"/>
  <c r="CS352" i="89"/>
  <c r="CT352" i="89" s="1"/>
  <c r="CS353" i="89"/>
  <c r="CT353" i="89" s="1"/>
  <c r="CS315" i="89"/>
  <c r="CT315" i="89" s="1"/>
  <c r="DA444" i="89" l="1"/>
  <c r="DA445" i="89"/>
  <c r="DA446" i="89"/>
  <c r="DB444" i="89"/>
  <c r="DB446" i="89"/>
  <c r="DB445" i="89"/>
  <c r="CR179" i="89"/>
  <c r="CR180" i="89"/>
  <c r="CR181" i="89"/>
  <c r="CR182" i="89"/>
  <c r="CR183" i="89"/>
  <c r="CR184" i="89"/>
  <c r="CR185" i="89"/>
  <c r="CR186" i="89"/>
  <c r="CR187" i="89"/>
  <c r="CR188" i="89"/>
  <c r="CR189" i="89"/>
  <c r="CR190" i="89"/>
  <c r="CR192" i="89"/>
  <c r="CR193" i="89"/>
  <c r="CR194" i="89"/>
  <c r="CR195" i="89"/>
  <c r="CR196" i="89"/>
  <c r="CR198" i="89"/>
  <c r="CR199" i="89"/>
  <c r="CR200" i="89"/>
  <c r="CR191" i="89"/>
  <c r="CR201" i="89"/>
  <c r="CR202" i="89"/>
  <c r="CR203" i="89"/>
  <c r="CR204" i="89"/>
  <c r="CR205" i="89"/>
  <c r="CR206" i="89"/>
  <c r="CR207" i="89"/>
  <c r="CR208" i="89"/>
  <c r="CR209" i="89"/>
  <c r="CR210" i="89"/>
  <c r="CR211" i="89"/>
  <c r="CR212" i="89"/>
  <c r="CR213" i="89"/>
  <c r="CR214" i="89"/>
  <c r="CR215" i="89"/>
  <c r="CR216" i="89"/>
  <c r="CR217" i="89"/>
  <c r="CR178" i="89"/>
  <c r="CS179" i="89"/>
  <c r="CT179" i="89" s="1"/>
  <c r="CS180" i="89"/>
  <c r="CT180" i="89" s="1"/>
  <c r="CS181" i="89"/>
  <c r="CT181" i="89" s="1"/>
  <c r="CS182" i="89"/>
  <c r="CT182" i="89" s="1"/>
  <c r="CS183" i="89"/>
  <c r="CT183" i="89" s="1"/>
  <c r="CS184" i="89"/>
  <c r="CT184" i="89" s="1"/>
  <c r="CS185" i="89"/>
  <c r="CT185" i="89" s="1"/>
  <c r="CS186" i="89"/>
  <c r="CT186" i="89" s="1"/>
  <c r="CS187" i="89"/>
  <c r="CT187" i="89" s="1"/>
  <c r="CS188" i="89"/>
  <c r="CT188" i="89" s="1"/>
  <c r="CS189" i="89"/>
  <c r="CT189" i="89" s="1"/>
  <c r="CS190" i="89"/>
  <c r="CT190" i="89" s="1"/>
  <c r="CS192" i="89"/>
  <c r="CT192" i="89" s="1"/>
  <c r="CS193" i="89"/>
  <c r="CT193" i="89" s="1"/>
  <c r="CS194" i="89"/>
  <c r="CT194" i="89" s="1"/>
  <c r="CS195" i="89"/>
  <c r="CT195" i="89" s="1"/>
  <c r="CS196" i="89"/>
  <c r="CT196" i="89" s="1"/>
  <c r="CS198" i="89"/>
  <c r="CT198" i="89" s="1"/>
  <c r="CS199" i="89"/>
  <c r="CT199" i="89" s="1"/>
  <c r="CS200" i="89"/>
  <c r="CT200" i="89" s="1"/>
  <c r="CS191" i="89"/>
  <c r="CT191" i="89" s="1"/>
  <c r="CS201" i="89"/>
  <c r="CT201" i="89" s="1"/>
  <c r="CS202" i="89"/>
  <c r="CT202" i="89" s="1"/>
  <c r="CS203" i="89"/>
  <c r="CT203" i="89" s="1"/>
  <c r="CS204" i="89"/>
  <c r="CT204" i="89" s="1"/>
  <c r="CS205" i="89"/>
  <c r="CT205" i="89" s="1"/>
  <c r="CS206" i="89"/>
  <c r="CT206" i="89" s="1"/>
  <c r="CS207" i="89"/>
  <c r="CT207" i="89" s="1"/>
  <c r="CS208" i="89"/>
  <c r="CT208" i="89" s="1"/>
  <c r="CS209" i="89"/>
  <c r="CT209" i="89" s="1"/>
  <c r="CS210" i="89"/>
  <c r="CT210" i="89" s="1"/>
  <c r="CS211" i="89"/>
  <c r="CT211" i="89" s="1"/>
  <c r="CS212" i="89"/>
  <c r="CT212" i="89" s="1"/>
  <c r="CS213" i="89"/>
  <c r="CT213" i="89" s="1"/>
  <c r="CS214" i="89"/>
  <c r="CT214" i="89" s="1"/>
  <c r="CS215" i="89"/>
  <c r="CT215" i="89" s="1"/>
  <c r="CS216" i="89"/>
  <c r="CT216" i="89" s="1"/>
  <c r="CS217" i="89"/>
  <c r="CT217" i="89" s="1"/>
  <c r="CS178" i="89"/>
  <c r="CT178" i="89" s="1"/>
  <c r="CU397" i="89"/>
  <c r="CW394" i="89"/>
  <c r="CW393" i="89"/>
  <c r="CW392" i="89"/>
  <c r="CW391" i="89"/>
  <c r="CW390" i="89"/>
  <c r="CW389" i="89"/>
  <c r="CW388" i="89"/>
  <c r="CW387" i="89"/>
  <c r="CW386" i="89"/>
  <c r="CW385" i="89"/>
  <c r="CW384" i="89"/>
  <c r="CW383" i="89"/>
  <c r="CW382" i="89"/>
  <c r="CW381" i="89"/>
  <c r="CW380" i="89"/>
  <c r="CW379" i="89"/>
  <c r="CW378" i="89"/>
  <c r="CW377" i="89"/>
  <c r="CW376" i="89"/>
  <c r="CW375" i="89"/>
  <c r="CW374" i="89"/>
  <c r="CW373" i="89"/>
  <c r="CW372" i="89"/>
  <c r="CW371" i="89"/>
  <c r="CW370" i="89"/>
  <c r="CW369" i="89"/>
  <c r="CW368" i="89"/>
  <c r="CW367" i="89"/>
  <c r="CW366" i="89"/>
  <c r="CW365" i="89"/>
  <c r="CW364" i="89"/>
  <c r="CW363" i="89"/>
  <c r="CU356" i="89"/>
  <c r="CW353" i="89"/>
  <c r="CX353" i="89" s="1"/>
  <c r="CW352" i="89"/>
  <c r="CX352" i="89" s="1"/>
  <c r="CW351" i="89"/>
  <c r="CX351" i="89" s="1"/>
  <c r="CW350" i="89"/>
  <c r="CX350" i="89" s="1"/>
  <c r="CW349" i="89"/>
  <c r="CX349" i="89" s="1"/>
  <c r="CW348" i="89"/>
  <c r="CX348" i="89" s="1"/>
  <c r="CW347" i="89"/>
  <c r="CX347" i="89" s="1"/>
  <c r="CW346" i="89"/>
  <c r="CX346" i="89" s="1"/>
  <c r="CW345" i="89"/>
  <c r="CX345" i="89" s="1"/>
  <c r="CW344" i="89"/>
  <c r="CX344" i="89" s="1"/>
  <c r="CW343" i="89"/>
  <c r="CX343" i="89" s="1"/>
  <c r="CW342" i="89"/>
  <c r="CX342" i="89" s="1"/>
  <c r="CW341" i="89"/>
  <c r="CX341" i="89" s="1"/>
  <c r="CW340" i="89"/>
  <c r="CX340" i="89" s="1"/>
  <c r="CW339" i="89"/>
  <c r="CX339" i="89" s="1"/>
  <c r="CW338" i="89"/>
  <c r="CX338" i="89" s="1"/>
  <c r="CW337" i="89"/>
  <c r="CX337" i="89" s="1"/>
  <c r="CW336" i="89"/>
  <c r="CX336" i="89" s="1"/>
  <c r="CW335" i="89"/>
  <c r="CX335" i="89" s="1"/>
  <c r="CW334" i="89"/>
  <c r="CX334" i="89" s="1"/>
  <c r="CW333" i="89"/>
  <c r="CX333" i="89" s="1"/>
  <c r="CW332" i="89"/>
  <c r="CX332" i="89" s="1"/>
  <c r="CW331" i="89"/>
  <c r="CX331" i="89" s="1"/>
  <c r="CW330" i="89"/>
  <c r="CX330" i="89" s="1"/>
  <c r="CW329" i="89"/>
  <c r="CX329" i="89" s="1"/>
  <c r="CW328" i="89"/>
  <c r="CX328" i="89" s="1"/>
  <c r="CW327" i="89"/>
  <c r="CX327" i="89" s="1"/>
  <c r="CW322" i="89"/>
  <c r="CX322" i="89" s="1"/>
  <c r="CW320" i="89"/>
  <c r="CX320" i="89" s="1"/>
  <c r="CW325" i="89"/>
  <c r="CX325" i="89" s="1"/>
  <c r="CW323" i="89"/>
  <c r="CX323" i="89" s="1"/>
  <c r="CW321" i="89"/>
  <c r="CX321" i="89" s="1"/>
  <c r="CW319" i="89"/>
  <c r="CX319" i="89" s="1"/>
  <c r="CW317" i="89"/>
  <c r="CX317" i="89" s="1"/>
  <c r="CW316" i="89"/>
  <c r="CX316" i="89" s="1"/>
  <c r="CW315" i="89"/>
  <c r="CX315" i="89" s="1"/>
  <c r="CW314" i="89"/>
  <c r="CX314" i="89" s="1"/>
  <c r="CU307" i="89"/>
  <c r="CU258" i="89"/>
  <c r="CU218" i="89"/>
  <c r="CW217" i="89"/>
  <c r="CX217" i="89" s="1"/>
  <c r="CW216" i="89"/>
  <c r="CX216" i="89" s="1"/>
  <c r="CW215" i="89"/>
  <c r="CX215" i="89" s="1"/>
  <c r="CW214" i="89"/>
  <c r="CX214" i="89" s="1"/>
  <c r="CW213" i="89"/>
  <c r="CX213" i="89" s="1"/>
  <c r="CW212" i="89"/>
  <c r="CX212" i="89" s="1"/>
  <c r="CW211" i="89"/>
  <c r="CX211" i="89" s="1"/>
  <c r="CW210" i="89"/>
  <c r="CX210" i="89" s="1"/>
  <c r="CW209" i="89"/>
  <c r="CX209" i="89" s="1"/>
  <c r="CW208" i="89"/>
  <c r="CX208" i="89" s="1"/>
  <c r="CW207" i="89"/>
  <c r="CX207" i="89" s="1"/>
  <c r="CW206" i="89"/>
  <c r="CX206" i="89" s="1"/>
  <c r="CW205" i="89"/>
  <c r="CX205" i="89" s="1"/>
  <c r="CW204" i="89"/>
  <c r="CX204" i="89" s="1"/>
  <c r="CW203" i="89"/>
  <c r="CX203" i="89" s="1"/>
  <c r="CW202" i="89"/>
  <c r="CX202" i="89" s="1"/>
  <c r="CW201" i="89"/>
  <c r="CX201" i="89" s="1"/>
  <c r="CW191" i="89"/>
  <c r="CX191" i="89" s="1"/>
  <c r="CW200" i="89"/>
  <c r="CX200" i="89" s="1"/>
  <c r="CW195" i="89"/>
  <c r="CX195" i="89" s="1"/>
  <c r="CW194" i="89"/>
  <c r="CX194" i="89" s="1"/>
  <c r="CW193" i="89"/>
  <c r="CX193" i="89" s="1"/>
  <c r="CW192" i="89"/>
  <c r="CX192" i="89" s="1"/>
  <c r="CW190" i="89"/>
  <c r="CX190" i="89" s="1"/>
  <c r="CW189" i="89"/>
  <c r="CX189" i="89" s="1"/>
  <c r="CW188" i="89"/>
  <c r="CX188" i="89" s="1"/>
  <c r="CW187" i="89"/>
  <c r="CX187" i="89" s="1"/>
  <c r="CW186" i="89"/>
  <c r="CX186" i="89" s="1"/>
  <c r="CW185" i="89"/>
  <c r="CX185" i="89" s="1"/>
  <c r="CW184" i="89"/>
  <c r="CX184" i="89" s="1"/>
  <c r="CW183" i="89"/>
  <c r="CX183" i="89" s="1"/>
  <c r="CW182" i="89"/>
  <c r="CX182" i="89" s="1"/>
  <c r="CW181" i="89"/>
  <c r="CX181" i="89" s="1"/>
  <c r="CW180" i="89"/>
  <c r="CX180" i="89" s="1"/>
  <c r="CW179" i="89"/>
  <c r="CX179" i="89" s="1"/>
  <c r="CW178" i="89"/>
  <c r="CX178" i="89" s="1"/>
  <c r="CU171" i="89"/>
  <c r="CU131" i="89"/>
  <c r="CU176" i="89" s="1"/>
  <c r="CU223" i="89" s="1"/>
  <c r="CU263" i="89" s="1"/>
  <c r="CU312" i="89" s="1"/>
  <c r="CU361" i="89" s="1"/>
  <c r="CU126" i="89"/>
  <c r="CW125" i="89"/>
  <c r="CX125" i="89" s="1"/>
  <c r="CW218" i="89" l="1"/>
  <c r="CW307" i="89"/>
  <c r="CW397" i="89"/>
  <c r="CW171" i="89"/>
  <c r="CW258" i="89"/>
  <c r="CW126" i="89"/>
  <c r="CW356" i="89"/>
  <c r="CN87" i="89"/>
  <c r="CN88" i="89"/>
  <c r="CN89" i="89"/>
  <c r="CN90" i="89"/>
  <c r="CN91" i="89"/>
  <c r="CN92" i="89"/>
  <c r="CN93" i="89"/>
  <c r="CN94" i="89"/>
  <c r="CN95" i="89"/>
  <c r="CN96" i="89"/>
  <c r="CN97" i="89"/>
  <c r="CN98" i="89"/>
  <c r="CN99" i="89"/>
  <c r="CN100" i="89"/>
  <c r="CN101" i="89"/>
  <c r="CN103" i="89"/>
  <c r="CN104" i="89"/>
  <c r="CN105" i="89"/>
  <c r="CN106" i="89"/>
  <c r="CN107" i="89"/>
  <c r="CN108" i="89"/>
  <c r="CN110" i="89"/>
  <c r="CN111" i="89"/>
  <c r="CN112" i="89"/>
  <c r="CN102" i="89"/>
  <c r="CN113" i="89"/>
  <c r="CN114" i="89"/>
  <c r="CN115" i="89"/>
  <c r="CN116" i="89"/>
  <c r="CN117" i="89"/>
  <c r="CN118" i="89"/>
  <c r="CN119" i="89"/>
  <c r="CN120" i="89"/>
  <c r="CN121" i="89"/>
  <c r="CN122" i="89"/>
  <c r="CN123" i="89"/>
  <c r="CN124" i="89"/>
  <c r="CN125" i="89"/>
  <c r="CN86" i="89"/>
  <c r="CO87" i="89"/>
  <c r="CP87" i="89" s="1"/>
  <c r="CO88" i="89"/>
  <c r="CP88" i="89" s="1"/>
  <c r="CO89" i="89"/>
  <c r="CP89" i="89" s="1"/>
  <c r="CO90" i="89"/>
  <c r="CP90" i="89" s="1"/>
  <c r="CO91" i="89"/>
  <c r="CP91" i="89" s="1"/>
  <c r="CO92" i="89"/>
  <c r="CP92" i="89" s="1"/>
  <c r="CO93" i="89"/>
  <c r="CP93" i="89" s="1"/>
  <c r="CO94" i="89"/>
  <c r="CP94" i="89" s="1"/>
  <c r="CO95" i="89"/>
  <c r="CP95" i="89" s="1"/>
  <c r="CO96" i="89"/>
  <c r="CP96" i="89" s="1"/>
  <c r="CO97" i="89"/>
  <c r="CP97" i="89" s="1"/>
  <c r="CO98" i="89"/>
  <c r="CP98" i="89" s="1"/>
  <c r="CO99" i="89"/>
  <c r="CP99" i="89" s="1"/>
  <c r="CO100" i="89"/>
  <c r="CP100" i="89" s="1"/>
  <c r="CO101" i="89"/>
  <c r="CP101" i="89" s="1"/>
  <c r="CO103" i="89"/>
  <c r="CP103" i="89" s="1"/>
  <c r="CO104" i="89"/>
  <c r="CP104" i="89" s="1"/>
  <c r="CO105" i="89"/>
  <c r="CP105" i="89" s="1"/>
  <c r="CO106" i="89"/>
  <c r="CP106" i="89" s="1"/>
  <c r="CO107" i="89"/>
  <c r="CP107" i="89" s="1"/>
  <c r="CO108" i="89"/>
  <c r="CP108" i="89" s="1"/>
  <c r="CO110" i="89"/>
  <c r="CP110" i="89" s="1"/>
  <c r="CO111" i="89"/>
  <c r="CP111" i="89" s="1"/>
  <c r="CO112" i="89"/>
  <c r="CP112" i="89" s="1"/>
  <c r="CO102" i="89"/>
  <c r="CP102" i="89" s="1"/>
  <c r="CO113" i="89"/>
  <c r="CP113" i="89" s="1"/>
  <c r="CO114" i="89"/>
  <c r="CP114" i="89" s="1"/>
  <c r="CO115" i="89"/>
  <c r="CP115" i="89" s="1"/>
  <c r="CO116" i="89"/>
  <c r="CP116" i="89" s="1"/>
  <c r="CO117" i="89"/>
  <c r="CP117" i="89" s="1"/>
  <c r="CO118" i="89"/>
  <c r="CP118" i="89" s="1"/>
  <c r="CO119" i="89"/>
  <c r="CP119" i="89" s="1"/>
  <c r="CO120" i="89"/>
  <c r="CP120" i="89" s="1"/>
  <c r="CO121" i="89"/>
  <c r="CP121" i="89" s="1"/>
  <c r="CO122" i="89"/>
  <c r="CP122" i="89" s="1"/>
  <c r="CO123" i="89"/>
  <c r="CP123" i="89" s="1"/>
  <c r="CO124" i="89"/>
  <c r="CP124" i="89" s="1"/>
  <c r="CO125" i="89"/>
  <c r="CP125" i="89" s="1"/>
  <c r="CO86" i="89"/>
  <c r="CP86" i="89" s="1"/>
  <c r="CO179" i="89"/>
  <c r="CP179" i="89" s="1"/>
  <c r="CO180" i="89"/>
  <c r="CP180" i="89" s="1"/>
  <c r="CO181" i="89"/>
  <c r="CP181" i="89" s="1"/>
  <c r="CO182" i="89"/>
  <c r="CP182" i="89" s="1"/>
  <c r="CO183" i="89"/>
  <c r="CP183" i="89" s="1"/>
  <c r="CO184" i="89"/>
  <c r="CP184" i="89" s="1"/>
  <c r="CO185" i="89"/>
  <c r="CP185" i="89" s="1"/>
  <c r="CO186" i="89"/>
  <c r="CP186" i="89" s="1"/>
  <c r="CO187" i="89"/>
  <c r="CP187" i="89" s="1"/>
  <c r="CO188" i="89"/>
  <c r="CP188" i="89" s="1"/>
  <c r="CO189" i="89"/>
  <c r="CP189" i="89" s="1"/>
  <c r="CO190" i="89"/>
  <c r="CP190" i="89" s="1"/>
  <c r="CO192" i="89"/>
  <c r="CP192" i="89" s="1"/>
  <c r="CO193" i="89"/>
  <c r="CP193" i="89" s="1"/>
  <c r="CO194" i="89"/>
  <c r="CP194" i="89" s="1"/>
  <c r="CO195" i="89"/>
  <c r="CP195" i="89" s="1"/>
  <c r="CO196" i="89"/>
  <c r="CP196" i="89" s="1"/>
  <c r="CO198" i="89"/>
  <c r="CP198" i="89" s="1"/>
  <c r="CO199" i="89"/>
  <c r="CP199" i="89" s="1"/>
  <c r="CO200" i="89"/>
  <c r="CP200" i="89" s="1"/>
  <c r="CO191" i="89"/>
  <c r="CP191" i="89" s="1"/>
  <c r="CO201" i="89"/>
  <c r="CP201" i="89" s="1"/>
  <c r="CO202" i="89"/>
  <c r="CP202" i="89" s="1"/>
  <c r="CO203" i="89"/>
  <c r="CP203" i="89" s="1"/>
  <c r="CO204" i="89"/>
  <c r="CP204" i="89" s="1"/>
  <c r="CO205" i="89"/>
  <c r="CP205" i="89" s="1"/>
  <c r="CO206" i="89"/>
  <c r="CP206" i="89" s="1"/>
  <c r="CO207" i="89"/>
  <c r="CP207" i="89" s="1"/>
  <c r="CO208" i="89"/>
  <c r="CP208" i="89" s="1"/>
  <c r="CO209" i="89"/>
  <c r="CP209" i="89" s="1"/>
  <c r="CO210" i="89"/>
  <c r="CP210" i="89" s="1"/>
  <c r="CO211" i="89"/>
  <c r="CP211" i="89" s="1"/>
  <c r="CO212" i="89"/>
  <c r="CP212" i="89" s="1"/>
  <c r="CO213" i="89"/>
  <c r="CP213" i="89" s="1"/>
  <c r="CO214" i="89"/>
  <c r="CP214" i="89" s="1"/>
  <c r="CO215" i="89"/>
  <c r="CP215" i="89" s="1"/>
  <c r="CO216" i="89"/>
  <c r="CP216" i="89" s="1"/>
  <c r="CO217" i="89"/>
  <c r="CP217" i="89" s="1"/>
  <c r="CO178" i="89"/>
  <c r="CP178" i="89" s="1"/>
  <c r="CN196" i="89"/>
  <c r="CK196" i="89"/>
  <c r="CL196" i="89" s="1"/>
  <c r="CJ196" i="89"/>
  <c r="CG196" i="89"/>
  <c r="CH196" i="89" s="1"/>
  <c r="CF196" i="89"/>
  <c r="CB196" i="89"/>
  <c r="CC196" i="89" s="1"/>
  <c r="BZ196" i="89"/>
  <c r="BX196" i="89"/>
  <c r="BV196" i="89"/>
  <c r="BT196" i="89"/>
  <c r="BR196" i="89"/>
  <c r="BP196" i="89"/>
  <c r="BN196" i="89"/>
  <c r="BL196" i="89"/>
  <c r="BJ196" i="89"/>
  <c r="BH196" i="89"/>
  <c r="BF196" i="89"/>
  <c r="BD196" i="89"/>
  <c r="BB196" i="89"/>
  <c r="AZ196" i="89"/>
  <c r="AX196" i="89"/>
  <c r="AV196" i="89"/>
  <c r="AT196" i="89"/>
  <c r="AR196" i="89"/>
  <c r="AP196" i="89"/>
  <c r="AN196" i="89"/>
  <c r="AL196" i="89"/>
  <c r="AJ196" i="89"/>
  <c r="AH196" i="89"/>
  <c r="AF196" i="89"/>
  <c r="AD196" i="89"/>
  <c r="AB196" i="89"/>
  <c r="Z196" i="89"/>
  <c r="X196" i="89"/>
  <c r="V196" i="89"/>
  <c r="T196" i="89"/>
  <c r="R196" i="89"/>
  <c r="P196" i="89"/>
  <c r="N196" i="89"/>
  <c r="L196" i="89"/>
  <c r="J196" i="89"/>
  <c r="H196" i="89"/>
  <c r="F196" i="89"/>
  <c r="DZ196" i="89" l="1"/>
  <c r="DX196" i="89"/>
  <c r="DR196" i="89"/>
  <c r="DP196" i="89"/>
  <c r="CW445" i="89"/>
  <c r="CW446" i="89"/>
  <c r="CW444" i="89"/>
  <c r="CO315" i="89" l="1"/>
  <c r="CP315" i="89" s="1"/>
  <c r="CO316" i="89"/>
  <c r="CP316" i="89" s="1"/>
  <c r="CO317" i="89"/>
  <c r="CP317" i="89" s="1"/>
  <c r="CO319" i="89"/>
  <c r="CP319" i="89" s="1"/>
  <c r="CO321" i="89"/>
  <c r="CP321" i="89" s="1"/>
  <c r="CO323" i="89"/>
  <c r="CP323" i="89" s="1"/>
  <c r="CO325" i="89"/>
  <c r="CP325" i="89" s="1"/>
  <c r="CO326" i="89"/>
  <c r="CP326" i="89" s="1"/>
  <c r="CO320" i="89"/>
  <c r="CP320" i="89" s="1"/>
  <c r="CO322" i="89"/>
  <c r="CP322" i="89" s="1"/>
  <c r="CO327" i="89"/>
  <c r="CP327" i="89" s="1"/>
  <c r="CO328" i="89"/>
  <c r="CP328" i="89" s="1"/>
  <c r="CO329" i="89"/>
  <c r="CP329" i="89" s="1"/>
  <c r="CO330" i="89"/>
  <c r="CP330" i="89" s="1"/>
  <c r="CO331" i="89"/>
  <c r="CP331" i="89" s="1"/>
  <c r="CO332" i="89"/>
  <c r="CP332" i="89" s="1"/>
  <c r="CO333" i="89"/>
  <c r="CP333" i="89" s="1"/>
  <c r="CO334" i="89"/>
  <c r="CP334" i="89" s="1"/>
  <c r="CO335" i="89"/>
  <c r="CP335" i="89" s="1"/>
  <c r="CO336" i="89"/>
  <c r="CP336" i="89" s="1"/>
  <c r="CO337" i="89"/>
  <c r="CP337" i="89" s="1"/>
  <c r="CO338" i="89"/>
  <c r="CP338" i="89" s="1"/>
  <c r="CO339" i="89"/>
  <c r="CP339" i="89" s="1"/>
  <c r="CO340" i="89"/>
  <c r="CP340" i="89" s="1"/>
  <c r="CO341" i="89"/>
  <c r="CP341" i="89" s="1"/>
  <c r="CO342" i="89"/>
  <c r="CP342" i="89" s="1"/>
  <c r="CO343" i="89"/>
  <c r="CP343" i="89" s="1"/>
  <c r="CO344" i="89"/>
  <c r="CP344" i="89" s="1"/>
  <c r="CO345" i="89"/>
  <c r="CP345" i="89" s="1"/>
  <c r="CO346" i="89"/>
  <c r="CP346" i="89" s="1"/>
  <c r="CO347" i="89"/>
  <c r="CP347" i="89" s="1"/>
  <c r="CO348" i="89"/>
  <c r="CP348" i="89" s="1"/>
  <c r="CO349" i="89"/>
  <c r="CP349" i="89" s="1"/>
  <c r="CO350" i="89"/>
  <c r="CP350" i="89" s="1"/>
  <c r="CO351" i="89"/>
  <c r="CP351" i="89" s="1"/>
  <c r="CO352" i="89"/>
  <c r="CP352" i="89" s="1"/>
  <c r="CO353" i="89"/>
  <c r="CP353" i="89" s="1"/>
  <c r="CO314" i="89"/>
  <c r="CP314" i="89" s="1"/>
  <c r="CO266" i="89"/>
  <c r="CP266" i="89" s="1"/>
  <c r="CO267" i="89"/>
  <c r="CP267" i="89" s="1"/>
  <c r="CO268" i="89"/>
  <c r="CP268" i="89" s="1"/>
  <c r="CO269" i="89"/>
  <c r="CP269" i="89" s="1"/>
  <c r="CO270" i="89"/>
  <c r="CP270" i="89" s="1"/>
  <c r="CO271" i="89"/>
  <c r="CP271" i="89" s="1"/>
  <c r="CO272" i="89"/>
  <c r="CP272" i="89" s="1"/>
  <c r="CO273" i="89"/>
  <c r="CP273" i="89" s="1"/>
  <c r="CO274" i="89"/>
  <c r="CP274" i="89" s="1"/>
  <c r="CO275" i="89"/>
  <c r="CP275" i="89" s="1"/>
  <c r="CO276" i="89"/>
  <c r="CP276" i="89" s="1"/>
  <c r="CO277" i="89"/>
  <c r="CP277" i="89" s="1"/>
  <c r="CO278" i="89"/>
  <c r="CP278" i="89" s="1"/>
  <c r="CO279" i="89"/>
  <c r="CP279" i="89" s="1"/>
  <c r="CO280" i="89"/>
  <c r="CP280" i="89" s="1"/>
  <c r="CO281" i="89"/>
  <c r="CP281" i="89" s="1"/>
  <c r="CO282" i="89"/>
  <c r="CP282" i="89" s="1"/>
  <c r="CO283" i="89"/>
  <c r="CP283" i="89" s="1"/>
  <c r="CO284" i="89"/>
  <c r="CP284" i="89" s="1"/>
  <c r="CO285" i="89"/>
  <c r="CP285" i="89" s="1"/>
  <c r="CO286" i="89"/>
  <c r="CP286" i="89" s="1"/>
  <c r="CO287" i="89"/>
  <c r="CP287" i="89" s="1"/>
  <c r="CO288" i="89"/>
  <c r="CP288" i="89" s="1"/>
  <c r="CO289" i="89"/>
  <c r="CP289" i="89" s="1"/>
  <c r="CO290" i="89"/>
  <c r="CP290" i="89" s="1"/>
  <c r="CO291" i="89"/>
  <c r="CP291" i="89" s="1"/>
  <c r="CO292" i="89"/>
  <c r="CP292" i="89" s="1"/>
  <c r="CO293" i="89"/>
  <c r="CP293" i="89" s="1"/>
  <c r="CO294" i="89"/>
  <c r="CP294" i="89" s="1"/>
  <c r="CO295" i="89"/>
  <c r="CP295" i="89" s="1"/>
  <c r="CO296" i="89"/>
  <c r="CP296" i="89" s="1"/>
  <c r="CO297" i="89"/>
  <c r="CP297" i="89" s="1"/>
  <c r="CO298" i="89"/>
  <c r="CP298" i="89" s="1"/>
  <c r="CO299" i="89"/>
  <c r="CP299" i="89" s="1"/>
  <c r="CO300" i="89"/>
  <c r="CP300" i="89" s="1"/>
  <c r="CO301" i="89"/>
  <c r="CP301" i="89" s="1"/>
  <c r="CO302" i="89"/>
  <c r="CP302" i="89" s="1"/>
  <c r="CO303" i="89"/>
  <c r="CP303" i="89" s="1"/>
  <c r="CO304" i="89"/>
  <c r="CP304" i="89" s="1"/>
  <c r="CO265" i="89"/>
  <c r="CP265" i="89" s="1"/>
  <c r="CO226" i="89"/>
  <c r="CP226" i="89" s="1"/>
  <c r="CO227" i="89"/>
  <c r="CP227" i="89" s="1"/>
  <c r="CO228" i="89"/>
  <c r="CP228" i="89" s="1"/>
  <c r="CO229" i="89"/>
  <c r="CP229" i="89" s="1"/>
  <c r="CO230" i="89"/>
  <c r="CP230" i="89" s="1"/>
  <c r="CO231" i="89"/>
  <c r="CP231" i="89" s="1"/>
  <c r="CO232" i="89"/>
  <c r="CP232" i="89" s="1"/>
  <c r="CO233" i="89"/>
  <c r="CP233" i="89" s="1"/>
  <c r="CO234" i="89"/>
  <c r="CP234" i="89" s="1"/>
  <c r="CO235" i="89"/>
  <c r="CP235" i="89" s="1"/>
  <c r="CO236" i="89"/>
  <c r="CP236" i="89" s="1"/>
  <c r="CO237" i="89"/>
  <c r="CP237" i="89" s="1"/>
  <c r="CO238" i="89"/>
  <c r="CP238" i="89" s="1"/>
  <c r="CO239" i="89"/>
  <c r="CP239" i="89" s="1"/>
  <c r="CO240" i="89"/>
  <c r="CP240" i="89" s="1"/>
  <c r="CO241" i="89"/>
  <c r="CP241" i="89" s="1"/>
  <c r="CO242" i="89"/>
  <c r="CP242" i="89" s="1"/>
  <c r="CO243" i="89"/>
  <c r="CP243" i="89" s="1"/>
  <c r="CO244" i="89"/>
  <c r="CP244" i="89" s="1"/>
  <c r="CO245" i="89"/>
  <c r="CP245" i="89" s="1"/>
  <c r="CO246" i="89"/>
  <c r="CP246" i="89" s="1"/>
  <c r="CO247" i="89"/>
  <c r="CP247" i="89" s="1"/>
  <c r="CO248" i="89"/>
  <c r="CP248" i="89" s="1"/>
  <c r="CO249" i="89"/>
  <c r="CP249" i="89" s="1"/>
  <c r="CO250" i="89"/>
  <c r="CP250" i="89" s="1"/>
  <c r="CO251" i="89"/>
  <c r="CP251" i="89" s="1"/>
  <c r="CO252" i="89"/>
  <c r="CP252" i="89" s="1"/>
  <c r="CO253" i="89"/>
  <c r="CP253" i="89" s="1"/>
  <c r="CO254" i="89"/>
  <c r="CP254" i="89" s="1"/>
  <c r="CO255" i="89"/>
  <c r="CP255" i="89" s="1"/>
  <c r="CO225" i="89"/>
  <c r="CP225" i="89" s="1"/>
  <c r="CQ397" i="89"/>
  <c r="CS394" i="89"/>
  <c r="CS393" i="89"/>
  <c r="CS392" i="89"/>
  <c r="CS391" i="89"/>
  <c r="CS390" i="89"/>
  <c r="CS389" i="89"/>
  <c r="CS388" i="89"/>
  <c r="CS387" i="89"/>
  <c r="CS386" i="89"/>
  <c r="CS385" i="89"/>
  <c r="CS384" i="89"/>
  <c r="CS383" i="89"/>
  <c r="CS382" i="89"/>
  <c r="CS381" i="89"/>
  <c r="CS380" i="89"/>
  <c r="CS379" i="89"/>
  <c r="CS378" i="89"/>
  <c r="CS377" i="89"/>
  <c r="CS376" i="89"/>
  <c r="CS375" i="89"/>
  <c r="CS374" i="89"/>
  <c r="CS373" i="89"/>
  <c r="CS372" i="89"/>
  <c r="CS371" i="89"/>
  <c r="CS370" i="89"/>
  <c r="CS369" i="89"/>
  <c r="CS368" i="89"/>
  <c r="CS367" i="89"/>
  <c r="CS366" i="89"/>
  <c r="CS365" i="89"/>
  <c r="CS364" i="89"/>
  <c r="CS363" i="89"/>
  <c r="CQ356" i="89"/>
  <c r="CS314" i="89"/>
  <c r="CQ307" i="89"/>
  <c r="CQ258" i="89"/>
  <c r="CQ218" i="89"/>
  <c r="CQ171" i="89"/>
  <c r="CQ131" i="89"/>
  <c r="CQ176" i="89" s="1"/>
  <c r="CQ223" i="89" s="1"/>
  <c r="CQ263" i="89" s="1"/>
  <c r="CQ312" i="89" s="1"/>
  <c r="CQ361" i="89" s="1"/>
  <c r="CQ126" i="89"/>
  <c r="CS218" i="89" l="1"/>
  <c r="CS171" i="89"/>
  <c r="CS356" i="89"/>
  <c r="CS126" i="89"/>
  <c r="CS258" i="89"/>
  <c r="CS307" i="89"/>
  <c r="CS397" i="89"/>
  <c r="CE103" i="89"/>
  <c r="CG103" i="89" s="1"/>
  <c r="CS444" i="89" l="1"/>
  <c r="CS446" i="89"/>
  <c r="CS445" i="89"/>
  <c r="CE131" i="89"/>
  <c r="CE176" i="89" s="1"/>
  <c r="CE223" i="89" s="1"/>
  <c r="CE263" i="89" s="1"/>
  <c r="CE312" i="89" s="1"/>
  <c r="CE361" i="89" s="1"/>
  <c r="CK179" i="89" l="1"/>
  <c r="CL179" i="89" s="1"/>
  <c r="CK180" i="89"/>
  <c r="CL180" i="89" s="1"/>
  <c r="CK181" i="89"/>
  <c r="CL181" i="89" s="1"/>
  <c r="CK182" i="89"/>
  <c r="CL182" i="89" s="1"/>
  <c r="CK183" i="89"/>
  <c r="CL183" i="89" s="1"/>
  <c r="CK184" i="89"/>
  <c r="CL184" i="89" s="1"/>
  <c r="CK185" i="89"/>
  <c r="CL185" i="89" s="1"/>
  <c r="CK186" i="89"/>
  <c r="CL186" i="89" s="1"/>
  <c r="CK187" i="89"/>
  <c r="CL187" i="89" s="1"/>
  <c r="CK188" i="89"/>
  <c r="CL188" i="89" s="1"/>
  <c r="CK189" i="89"/>
  <c r="CL189" i="89" s="1"/>
  <c r="CK190" i="89"/>
  <c r="CL190" i="89" s="1"/>
  <c r="CK192" i="89"/>
  <c r="CL192" i="89" s="1"/>
  <c r="CK193" i="89"/>
  <c r="CL193" i="89" s="1"/>
  <c r="CK194" i="89"/>
  <c r="CL194" i="89" s="1"/>
  <c r="CK195" i="89"/>
  <c r="CL195" i="89" s="1"/>
  <c r="CK198" i="89"/>
  <c r="CL198" i="89" s="1"/>
  <c r="CK200" i="89"/>
  <c r="CL200" i="89" s="1"/>
  <c r="CK199" i="89"/>
  <c r="CL199" i="89" s="1"/>
  <c r="CK191" i="89"/>
  <c r="CL191" i="89" s="1"/>
  <c r="CK201" i="89"/>
  <c r="CL201" i="89" s="1"/>
  <c r="CK202" i="89"/>
  <c r="CL202" i="89" s="1"/>
  <c r="CK203" i="89"/>
  <c r="CL203" i="89" s="1"/>
  <c r="CK204" i="89"/>
  <c r="CL204" i="89" s="1"/>
  <c r="CK205" i="89"/>
  <c r="CL205" i="89" s="1"/>
  <c r="CK206" i="89"/>
  <c r="CL206" i="89" s="1"/>
  <c r="CK207" i="89"/>
  <c r="CL207" i="89" s="1"/>
  <c r="CK208" i="89"/>
  <c r="CL208" i="89" s="1"/>
  <c r="CK209" i="89"/>
  <c r="CL209" i="89" s="1"/>
  <c r="CK210" i="89"/>
  <c r="CL210" i="89" s="1"/>
  <c r="CK211" i="89"/>
  <c r="CL211" i="89" s="1"/>
  <c r="CK212" i="89"/>
  <c r="CL212" i="89" s="1"/>
  <c r="CK213" i="89"/>
  <c r="CL213" i="89" s="1"/>
  <c r="CK214" i="89"/>
  <c r="CL214" i="89" s="1"/>
  <c r="CK215" i="89"/>
  <c r="CL215" i="89" s="1"/>
  <c r="CK216" i="89"/>
  <c r="CL216" i="89" s="1"/>
  <c r="CK217" i="89"/>
  <c r="CL217" i="89" s="1"/>
  <c r="CJ179" i="89"/>
  <c r="CJ180" i="89"/>
  <c r="CJ181" i="89"/>
  <c r="CJ182" i="89"/>
  <c r="CJ183" i="89"/>
  <c r="CJ184" i="89"/>
  <c r="CJ185" i="89"/>
  <c r="CJ186" i="89"/>
  <c r="CJ187" i="89"/>
  <c r="CJ188" i="89"/>
  <c r="CJ189" i="89"/>
  <c r="CJ190" i="89"/>
  <c r="CJ192" i="89"/>
  <c r="CJ193" i="89"/>
  <c r="CJ194" i="89"/>
  <c r="CJ195" i="89"/>
  <c r="CJ198" i="89"/>
  <c r="CJ200" i="89"/>
  <c r="CJ199" i="89"/>
  <c r="CJ191" i="89"/>
  <c r="CJ201" i="89"/>
  <c r="CJ202" i="89"/>
  <c r="CJ203" i="89"/>
  <c r="CJ204" i="89"/>
  <c r="CJ205" i="89"/>
  <c r="CJ206" i="89"/>
  <c r="CJ207" i="89"/>
  <c r="CJ208" i="89"/>
  <c r="CJ209" i="89"/>
  <c r="CJ210" i="89"/>
  <c r="CJ211" i="89"/>
  <c r="CJ212" i="89"/>
  <c r="CJ213" i="89"/>
  <c r="CJ214" i="89"/>
  <c r="CJ215" i="89"/>
  <c r="CJ216" i="89"/>
  <c r="CJ217" i="89"/>
  <c r="CK178" i="89"/>
  <c r="CL178" i="89" s="1"/>
  <c r="CJ178" i="89"/>
  <c r="CK315" i="89"/>
  <c r="CL315" i="89" s="1"/>
  <c r="CK316" i="89"/>
  <c r="CL316" i="89" s="1"/>
  <c r="CK317" i="89"/>
  <c r="CL317" i="89" s="1"/>
  <c r="CK319" i="89"/>
  <c r="CL319" i="89" s="1"/>
  <c r="CK321" i="89"/>
  <c r="CL321" i="89" s="1"/>
  <c r="CK323" i="89"/>
  <c r="CL323" i="89" s="1"/>
  <c r="CK325" i="89"/>
  <c r="CL325" i="89" s="1"/>
  <c r="CK326" i="89"/>
  <c r="CL326" i="89" s="1"/>
  <c r="CK320" i="89"/>
  <c r="CL320" i="89" s="1"/>
  <c r="CK322" i="89"/>
  <c r="CL322" i="89" s="1"/>
  <c r="CK327" i="89"/>
  <c r="CL327" i="89" s="1"/>
  <c r="CK328" i="89"/>
  <c r="CL328" i="89" s="1"/>
  <c r="CK329" i="89"/>
  <c r="CL329" i="89" s="1"/>
  <c r="CK330" i="89"/>
  <c r="CL330" i="89" s="1"/>
  <c r="CK331" i="89"/>
  <c r="CL331" i="89" s="1"/>
  <c r="CK332" i="89"/>
  <c r="CL332" i="89" s="1"/>
  <c r="CK333" i="89"/>
  <c r="CL333" i="89" s="1"/>
  <c r="CK334" i="89"/>
  <c r="CL334" i="89" s="1"/>
  <c r="CK335" i="89"/>
  <c r="CL335" i="89" s="1"/>
  <c r="CK336" i="89"/>
  <c r="CL336" i="89" s="1"/>
  <c r="CK337" i="89"/>
  <c r="CL337" i="89" s="1"/>
  <c r="CK338" i="89"/>
  <c r="CL338" i="89" s="1"/>
  <c r="CK339" i="89"/>
  <c r="CL339" i="89" s="1"/>
  <c r="CK340" i="89"/>
  <c r="CL340" i="89" s="1"/>
  <c r="CK341" i="89"/>
  <c r="CL341" i="89" s="1"/>
  <c r="CK342" i="89"/>
  <c r="CL342" i="89" s="1"/>
  <c r="CK343" i="89"/>
  <c r="CL343" i="89" s="1"/>
  <c r="CK344" i="89"/>
  <c r="CL344" i="89" s="1"/>
  <c r="CK345" i="89"/>
  <c r="CL345" i="89" s="1"/>
  <c r="CK346" i="89"/>
  <c r="CL346" i="89" s="1"/>
  <c r="CK347" i="89"/>
  <c r="CL347" i="89" s="1"/>
  <c r="CK348" i="89"/>
  <c r="CL348" i="89" s="1"/>
  <c r="CK349" i="89"/>
  <c r="CL349" i="89" s="1"/>
  <c r="CK350" i="89"/>
  <c r="CL350" i="89" s="1"/>
  <c r="CK351" i="89"/>
  <c r="CL351" i="89" s="1"/>
  <c r="CK352" i="89"/>
  <c r="CL352" i="89" s="1"/>
  <c r="CK353" i="89"/>
  <c r="CL353" i="89" s="1"/>
  <c r="CJ315" i="89"/>
  <c r="CJ316" i="89"/>
  <c r="CJ317" i="89"/>
  <c r="CJ319" i="89"/>
  <c r="CJ321" i="89"/>
  <c r="CJ323" i="89"/>
  <c r="CJ325" i="89"/>
  <c r="CJ326" i="89"/>
  <c r="CJ320" i="89"/>
  <c r="CJ322" i="89"/>
  <c r="CJ327" i="89"/>
  <c r="CJ328" i="89"/>
  <c r="CJ329" i="89"/>
  <c r="CJ330" i="89"/>
  <c r="CJ331" i="89"/>
  <c r="CJ332" i="89"/>
  <c r="CJ333" i="89"/>
  <c r="CJ334" i="89"/>
  <c r="CJ335" i="89"/>
  <c r="CJ336" i="89"/>
  <c r="CJ337" i="89"/>
  <c r="CJ338" i="89"/>
  <c r="CJ339" i="89"/>
  <c r="CJ340" i="89"/>
  <c r="CJ341" i="89"/>
  <c r="CJ342" i="89"/>
  <c r="CJ343" i="89"/>
  <c r="CJ344" i="89"/>
  <c r="CJ345" i="89"/>
  <c r="CJ346" i="89"/>
  <c r="CJ347" i="89"/>
  <c r="CJ348" i="89"/>
  <c r="CJ349" i="89"/>
  <c r="CJ350" i="89"/>
  <c r="CJ351" i="89"/>
  <c r="CJ352" i="89"/>
  <c r="CJ353" i="89"/>
  <c r="CK314" i="89"/>
  <c r="CL314" i="89" s="1"/>
  <c r="CJ314" i="89"/>
  <c r="CK364" i="89"/>
  <c r="CL364" i="89" s="1"/>
  <c r="CK365" i="89"/>
  <c r="CL365" i="89" s="1"/>
  <c r="CK366" i="89"/>
  <c r="CL366" i="89" s="1"/>
  <c r="CK367" i="89"/>
  <c r="CL367" i="89" s="1"/>
  <c r="CK368" i="89"/>
  <c r="CL368" i="89" s="1"/>
  <c r="CK369" i="89"/>
  <c r="CL369" i="89" s="1"/>
  <c r="CK370" i="89"/>
  <c r="CL370" i="89" s="1"/>
  <c r="CK371" i="89"/>
  <c r="CL371" i="89" s="1"/>
  <c r="CK372" i="89"/>
  <c r="CL372" i="89" s="1"/>
  <c r="CK373" i="89"/>
  <c r="CL373" i="89" s="1"/>
  <c r="CK374" i="89"/>
  <c r="CL374" i="89" s="1"/>
  <c r="CK375" i="89"/>
  <c r="CL375" i="89" s="1"/>
  <c r="CK376" i="89"/>
  <c r="CL376" i="89" s="1"/>
  <c r="CK377" i="89"/>
  <c r="CL377" i="89" s="1"/>
  <c r="CK378" i="89"/>
  <c r="CL378" i="89" s="1"/>
  <c r="CK379" i="89"/>
  <c r="CL379" i="89" s="1"/>
  <c r="CK380" i="89"/>
  <c r="CL380" i="89" s="1"/>
  <c r="CK381" i="89"/>
  <c r="CL381" i="89" s="1"/>
  <c r="CK382" i="89"/>
  <c r="CL382" i="89" s="1"/>
  <c r="CK383" i="89"/>
  <c r="CL383" i="89" s="1"/>
  <c r="CK384" i="89"/>
  <c r="CL384" i="89" s="1"/>
  <c r="CK385" i="89"/>
  <c r="CL385" i="89" s="1"/>
  <c r="CK386" i="89"/>
  <c r="CL386" i="89" s="1"/>
  <c r="CK387" i="89"/>
  <c r="CL387" i="89" s="1"/>
  <c r="CK388" i="89"/>
  <c r="CL388" i="89" s="1"/>
  <c r="CK389" i="89"/>
  <c r="CL389" i="89" s="1"/>
  <c r="CK390" i="89"/>
  <c r="CL390" i="89" s="1"/>
  <c r="CK391" i="89"/>
  <c r="CL391" i="89" s="1"/>
  <c r="CK392" i="89"/>
  <c r="CL392" i="89" s="1"/>
  <c r="CK393" i="89"/>
  <c r="CL393" i="89" s="1"/>
  <c r="CK394" i="89"/>
  <c r="CL394" i="89" s="1"/>
  <c r="CJ364" i="89"/>
  <c r="CJ365" i="89"/>
  <c r="CJ366" i="89"/>
  <c r="CJ367" i="89"/>
  <c r="CJ368" i="89"/>
  <c r="CJ369" i="89"/>
  <c r="CJ370" i="89"/>
  <c r="CJ371" i="89"/>
  <c r="CJ372" i="89"/>
  <c r="CJ373" i="89"/>
  <c r="CJ374" i="89"/>
  <c r="CJ375" i="89"/>
  <c r="CJ376" i="89"/>
  <c r="CJ377" i="89"/>
  <c r="CJ378" i="89"/>
  <c r="CJ379" i="89"/>
  <c r="CJ380" i="89"/>
  <c r="CJ381" i="89"/>
  <c r="CJ382" i="89"/>
  <c r="CJ383" i="89"/>
  <c r="CJ384" i="89"/>
  <c r="CJ385" i="89"/>
  <c r="CJ386" i="89"/>
  <c r="CJ387" i="89"/>
  <c r="CJ388" i="89"/>
  <c r="CJ389" i="89"/>
  <c r="CJ390" i="89"/>
  <c r="CJ391" i="89"/>
  <c r="CJ392" i="89"/>
  <c r="CJ393" i="89"/>
  <c r="CJ394" i="89"/>
  <c r="CK363" i="89"/>
  <c r="CL363" i="89" s="1"/>
  <c r="CJ363" i="89"/>
  <c r="CK266" i="89"/>
  <c r="CL266" i="89" s="1"/>
  <c r="CK267" i="89"/>
  <c r="CL267" i="89" s="1"/>
  <c r="CK268" i="89"/>
  <c r="CL268" i="89" s="1"/>
  <c r="CK269" i="89"/>
  <c r="CL269" i="89" s="1"/>
  <c r="CK270" i="89"/>
  <c r="CL270" i="89" s="1"/>
  <c r="CK271" i="89"/>
  <c r="CL271" i="89" s="1"/>
  <c r="CK272" i="89"/>
  <c r="CL272" i="89" s="1"/>
  <c r="CK273" i="89"/>
  <c r="CL273" i="89" s="1"/>
  <c r="CK274" i="89"/>
  <c r="CL274" i="89" s="1"/>
  <c r="CK275" i="89"/>
  <c r="CL275" i="89" s="1"/>
  <c r="CK276" i="89"/>
  <c r="CL276" i="89" s="1"/>
  <c r="CK277" i="89"/>
  <c r="CL277" i="89" s="1"/>
  <c r="CK278" i="89"/>
  <c r="CL278" i="89" s="1"/>
  <c r="CK279" i="89"/>
  <c r="CL279" i="89" s="1"/>
  <c r="CK280" i="89"/>
  <c r="CL280" i="89" s="1"/>
  <c r="CK281" i="89"/>
  <c r="CL281" i="89" s="1"/>
  <c r="CK282" i="89"/>
  <c r="CL282" i="89" s="1"/>
  <c r="CK283" i="89"/>
  <c r="CL283" i="89" s="1"/>
  <c r="CK284" i="89"/>
  <c r="CL284" i="89" s="1"/>
  <c r="CK285" i="89"/>
  <c r="CL285" i="89" s="1"/>
  <c r="CK286" i="89"/>
  <c r="CL286" i="89" s="1"/>
  <c r="CK287" i="89"/>
  <c r="CL287" i="89" s="1"/>
  <c r="CK288" i="89"/>
  <c r="CL288" i="89" s="1"/>
  <c r="CK289" i="89"/>
  <c r="CL289" i="89" s="1"/>
  <c r="CK290" i="89"/>
  <c r="CL290" i="89" s="1"/>
  <c r="CK291" i="89"/>
  <c r="CL291" i="89" s="1"/>
  <c r="CK292" i="89"/>
  <c r="CL292" i="89" s="1"/>
  <c r="CK293" i="89"/>
  <c r="CL293" i="89" s="1"/>
  <c r="CK294" i="89"/>
  <c r="CL294" i="89" s="1"/>
  <c r="CK295" i="89"/>
  <c r="CL295" i="89" s="1"/>
  <c r="CK296" i="89"/>
  <c r="CL296" i="89" s="1"/>
  <c r="CK297" i="89"/>
  <c r="CL297" i="89" s="1"/>
  <c r="CK298" i="89"/>
  <c r="CL298" i="89" s="1"/>
  <c r="CK299" i="89"/>
  <c r="CL299" i="89" s="1"/>
  <c r="CK300" i="89"/>
  <c r="CL300" i="89" s="1"/>
  <c r="CK301" i="89"/>
  <c r="CL301" i="89" s="1"/>
  <c r="CK302" i="89"/>
  <c r="CL302" i="89" s="1"/>
  <c r="CK303" i="89"/>
  <c r="CL303" i="89" s="1"/>
  <c r="CK304" i="89"/>
  <c r="CL304" i="89" s="1"/>
  <c r="CJ266" i="89"/>
  <c r="CJ267" i="89"/>
  <c r="CJ268" i="89"/>
  <c r="CJ269" i="89"/>
  <c r="CJ270" i="89"/>
  <c r="CJ271" i="89"/>
  <c r="CJ272" i="89"/>
  <c r="CJ273" i="89"/>
  <c r="CJ274" i="89"/>
  <c r="CJ275" i="89"/>
  <c r="CJ276" i="89"/>
  <c r="CJ277" i="89"/>
  <c r="CJ278" i="89"/>
  <c r="CJ279" i="89"/>
  <c r="CJ280" i="89"/>
  <c r="CJ281" i="89"/>
  <c r="CJ282" i="89"/>
  <c r="CJ283" i="89"/>
  <c r="CJ284" i="89"/>
  <c r="CJ285" i="89"/>
  <c r="CJ286" i="89"/>
  <c r="CJ287" i="89"/>
  <c r="CJ288" i="89"/>
  <c r="CJ289" i="89"/>
  <c r="CJ290" i="89"/>
  <c r="CJ291" i="89"/>
  <c r="CJ292" i="89"/>
  <c r="CJ293" i="89"/>
  <c r="CJ294" i="89"/>
  <c r="CJ295" i="89"/>
  <c r="CJ296" i="89"/>
  <c r="CJ297" i="89"/>
  <c r="CJ298" i="89"/>
  <c r="CJ299" i="89"/>
  <c r="CJ300" i="89"/>
  <c r="CJ301" i="89"/>
  <c r="CJ302" i="89"/>
  <c r="CJ303" i="89"/>
  <c r="CJ304" i="89"/>
  <c r="CK265" i="89"/>
  <c r="CL265" i="89" s="1"/>
  <c r="CJ265" i="89"/>
  <c r="CM131" i="89"/>
  <c r="CM176" i="89" s="1"/>
  <c r="CM223" i="89" s="1"/>
  <c r="CM263" i="89" s="1"/>
  <c r="CM312" i="89" s="1"/>
  <c r="CM361" i="89" s="1"/>
  <c r="CI131" i="89"/>
  <c r="CI176" i="89" s="1"/>
  <c r="CI223" i="89" s="1"/>
  <c r="CI263" i="89" s="1"/>
  <c r="CI312" i="89" s="1"/>
  <c r="CI361" i="89" s="1"/>
  <c r="CK134" i="89"/>
  <c r="CL134" i="89" s="1"/>
  <c r="CK135" i="89"/>
  <c r="CL135" i="89" s="1"/>
  <c r="CK136" i="89"/>
  <c r="CL136" i="89" s="1"/>
  <c r="CK137" i="89"/>
  <c r="CL137" i="89" s="1"/>
  <c r="CK138" i="89"/>
  <c r="CL138" i="89" s="1"/>
  <c r="CK139" i="89"/>
  <c r="CL139" i="89" s="1"/>
  <c r="CK140" i="89"/>
  <c r="CL140" i="89" s="1"/>
  <c r="CK141" i="89"/>
  <c r="CL141" i="89" s="1"/>
  <c r="CK142" i="89"/>
  <c r="CL142" i="89" s="1"/>
  <c r="CK143" i="89"/>
  <c r="CL143" i="89" s="1"/>
  <c r="CK144" i="89"/>
  <c r="CL144" i="89" s="1"/>
  <c r="CK145" i="89"/>
  <c r="CL145" i="89" s="1"/>
  <c r="CK146" i="89"/>
  <c r="CL146" i="89" s="1"/>
  <c r="CK147" i="89"/>
  <c r="CL147" i="89" s="1"/>
  <c r="CK148" i="89"/>
  <c r="CL148" i="89" s="1"/>
  <c r="CK150" i="89"/>
  <c r="CL150" i="89" s="1"/>
  <c r="CK151" i="89"/>
  <c r="CL151" i="89" s="1"/>
  <c r="CK152" i="89"/>
  <c r="CL152" i="89" s="1"/>
  <c r="CK153" i="89"/>
  <c r="CL153" i="89" s="1"/>
  <c r="CK154" i="89"/>
  <c r="CL154" i="89" s="1"/>
  <c r="CK155" i="89"/>
  <c r="CL155" i="89" s="1"/>
  <c r="CK149" i="89"/>
  <c r="CL149" i="89" s="1"/>
  <c r="CK156" i="89"/>
  <c r="CL156" i="89" s="1"/>
  <c r="CK157" i="89"/>
  <c r="CL157" i="89" s="1"/>
  <c r="CK158" i="89"/>
  <c r="CL158" i="89" s="1"/>
  <c r="CK159" i="89"/>
  <c r="CL159" i="89" s="1"/>
  <c r="CK160" i="89"/>
  <c r="CL160" i="89" s="1"/>
  <c r="CK161" i="89"/>
  <c r="CL161" i="89" s="1"/>
  <c r="CK162" i="89"/>
  <c r="CL162" i="89" s="1"/>
  <c r="CK163" i="89"/>
  <c r="CL163" i="89" s="1"/>
  <c r="CK164" i="89"/>
  <c r="CL164" i="89" s="1"/>
  <c r="CK165" i="89"/>
  <c r="CL165" i="89" s="1"/>
  <c r="CK166" i="89"/>
  <c r="CL166" i="89" s="1"/>
  <c r="CK167" i="89"/>
  <c r="CL167" i="89" s="1"/>
  <c r="CK168" i="89"/>
  <c r="CL168" i="89" s="1"/>
  <c r="CJ134" i="89"/>
  <c r="CJ135" i="89"/>
  <c r="CJ136" i="89"/>
  <c r="CJ137" i="89"/>
  <c r="CJ138" i="89"/>
  <c r="CJ139" i="89"/>
  <c r="CJ140" i="89"/>
  <c r="CJ141" i="89"/>
  <c r="CJ142" i="89"/>
  <c r="CJ143" i="89"/>
  <c r="CJ144" i="89"/>
  <c r="CJ145" i="89"/>
  <c r="CJ146" i="89"/>
  <c r="CJ147" i="89"/>
  <c r="CJ148" i="89"/>
  <c r="CJ150" i="89"/>
  <c r="CJ151" i="89"/>
  <c r="CJ152" i="89"/>
  <c r="CJ153" i="89"/>
  <c r="CJ154" i="89"/>
  <c r="CJ155" i="89"/>
  <c r="CJ149" i="89"/>
  <c r="CJ156" i="89"/>
  <c r="CJ157" i="89"/>
  <c r="CJ158" i="89"/>
  <c r="CJ159" i="89"/>
  <c r="CJ160" i="89"/>
  <c r="CJ161" i="89"/>
  <c r="CJ162" i="89"/>
  <c r="CJ163" i="89"/>
  <c r="CJ164" i="89"/>
  <c r="CJ165" i="89"/>
  <c r="CJ166" i="89"/>
  <c r="CJ167" i="89"/>
  <c r="CJ168" i="89"/>
  <c r="CK133" i="89"/>
  <c r="CL133" i="89" s="1"/>
  <c r="CJ133" i="89"/>
  <c r="CK226" i="89"/>
  <c r="CL226" i="89" s="1"/>
  <c r="CK227" i="89"/>
  <c r="CL227" i="89" s="1"/>
  <c r="CK228" i="89"/>
  <c r="CL228" i="89" s="1"/>
  <c r="CK229" i="89"/>
  <c r="CL229" i="89" s="1"/>
  <c r="CK230" i="89"/>
  <c r="CL230" i="89" s="1"/>
  <c r="CK231" i="89"/>
  <c r="CL231" i="89" s="1"/>
  <c r="CK232" i="89"/>
  <c r="CL232" i="89" s="1"/>
  <c r="CK233" i="89"/>
  <c r="CL233" i="89" s="1"/>
  <c r="CK234" i="89"/>
  <c r="CL234" i="89" s="1"/>
  <c r="CK235" i="89"/>
  <c r="CL235" i="89" s="1"/>
  <c r="CK236" i="89"/>
  <c r="CL236" i="89" s="1"/>
  <c r="CK237" i="89"/>
  <c r="CL237" i="89" s="1"/>
  <c r="CK238" i="89"/>
  <c r="CL238" i="89" s="1"/>
  <c r="CK239" i="89"/>
  <c r="CL239" i="89" s="1"/>
  <c r="CK240" i="89"/>
  <c r="CL240" i="89" s="1"/>
  <c r="CK241" i="89"/>
  <c r="CL241" i="89" s="1"/>
  <c r="CK242" i="89"/>
  <c r="CL242" i="89" s="1"/>
  <c r="CK243" i="89"/>
  <c r="CL243" i="89" s="1"/>
  <c r="CK244" i="89"/>
  <c r="CL244" i="89" s="1"/>
  <c r="CK245" i="89"/>
  <c r="CL245" i="89" s="1"/>
  <c r="CK246" i="89"/>
  <c r="CL246" i="89" s="1"/>
  <c r="CK247" i="89"/>
  <c r="CL247" i="89" s="1"/>
  <c r="CK248" i="89"/>
  <c r="CL248" i="89" s="1"/>
  <c r="CK249" i="89"/>
  <c r="CL249" i="89" s="1"/>
  <c r="CK250" i="89"/>
  <c r="CL250" i="89" s="1"/>
  <c r="CK251" i="89"/>
  <c r="CL251" i="89" s="1"/>
  <c r="CK252" i="89"/>
  <c r="CL252" i="89" s="1"/>
  <c r="CK253" i="89"/>
  <c r="CL253" i="89" s="1"/>
  <c r="CK254" i="89"/>
  <c r="CL254" i="89" s="1"/>
  <c r="CK255" i="89"/>
  <c r="CL255" i="89" s="1"/>
  <c r="CJ226" i="89"/>
  <c r="CJ227" i="89"/>
  <c r="CJ228" i="89"/>
  <c r="CJ229" i="89"/>
  <c r="CJ230" i="89"/>
  <c r="CJ231" i="89"/>
  <c r="CJ232" i="89"/>
  <c r="CJ233" i="89"/>
  <c r="CJ234" i="89"/>
  <c r="CJ235" i="89"/>
  <c r="CJ236" i="89"/>
  <c r="CJ237" i="89"/>
  <c r="CJ238" i="89"/>
  <c r="CJ239" i="89"/>
  <c r="CJ240" i="89"/>
  <c r="CJ241" i="89"/>
  <c r="CJ242" i="89"/>
  <c r="CJ243" i="89"/>
  <c r="CJ244" i="89"/>
  <c r="CJ245" i="89"/>
  <c r="CJ246" i="89"/>
  <c r="CJ247" i="89"/>
  <c r="CJ248" i="89"/>
  <c r="CJ249" i="89"/>
  <c r="CJ250" i="89"/>
  <c r="CJ251" i="89"/>
  <c r="CJ252" i="89"/>
  <c r="CJ253" i="89"/>
  <c r="CJ254" i="89"/>
  <c r="CJ255" i="89"/>
  <c r="CK225" i="89"/>
  <c r="CL225" i="89" s="1"/>
  <c r="CJ225" i="89"/>
  <c r="CK86" i="89"/>
  <c r="CL86" i="89" s="1"/>
  <c r="CJ87" i="89"/>
  <c r="CJ88" i="89"/>
  <c r="CJ89" i="89"/>
  <c r="CJ90" i="89"/>
  <c r="CJ91" i="89"/>
  <c r="CJ92" i="89"/>
  <c r="CJ93" i="89"/>
  <c r="CJ94" i="89"/>
  <c r="CJ95" i="89"/>
  <c r="CJ96" i="89"/>
  <c r="CJ97" i="89"/>
  <c r="CJ98" i="89"/>
  <c r="CJ99" i="89"/>
  <c r="CJ103" i="89"/>
  <c r="CJ100" i="89"/>
  <c r="CJ101" i="89"/>
  <c r="CJ104" i="89"/>
  <c r="CJ105" i="89"/>
  <c r="CJ106" i="89"/>
  <c r="CJ107" i="89"/>
  <c r="CJ108" i="89"/>
  <c r="CJ110" i="89"/>
  <c r="CJ111" i="89"/>
  <c r="CJ112" i="89"/>
  <c r="CJ102" i="89"/>
  <c r="CJ113" i="89"/>
  <c r="CJ114" i="89"/>
  <c r="CJ115" i="89"/>
  <c r="CJ116" i="89"/>
  <c r="CJ117" i="89"/>
  <c r="CJ118" i="89"/>
  <c r="CJ119" i="89"/>
  <c r="CJ120" i="89"/>
  <c r="CJ121" i="89"/>
  <c r="CJ122" i="89"/>
  <c r="CJ123" i="89"/>
  <c r="CJ124" i="89"/>
  <c r="CJ125" i="89"/>
  <c r="CJ86" i="89"/>
  <c r="CI397" i="89"/>
  <c r="CI356" i="89"/>
  <c r="CI307" i="89"/>
  <c r="CI258" i="89"/>
  <c r="CI218" i="89"/>
  <c r="CI171" i="89"/>
  <c r="CI126" i="89"/>
  <c r="CK125" i="89"/>
  <c r="CL125" i="89" s="1"/>
  <c r="CK124" i="89"/>
  <c r="CL124" i="89" s="1"/>
  <c r="CK123" i="89"/>
  <c r="CL123" i="89" s="1"/>
  <c r="CK122" i="89"/>
  <c r="CL122" i="89" s="1"/>
  <c r="CK121" i="89"/>
  <c r="CL121" i="89" s="1"/>
  <c r="CK120" i="89"/>
  <c r="CL120" i="89" s="1"/>
  <c r="CK119" i="89"/>
  <c r="CL119" i="89" s="1"/>
  <c r="CK118" i="89"/>
  <c r="CL118" i="89" s="1"/>
  <c r="CK117" i="89"/>
  <c r="CL117" i="89" s="1"/>
  <c r="CK116" i="89"/>
  <c r="CL116" i="89" s="1"/>
  <c r="CK115" i="89"/>
  <c r="CL115" i="89" s="1"/>
  <c r="CK114" i="89"/>
  <c r="CL114" i="89" s="1"/>
  <c r="CK113" i="89"/>
  <c r="CL113" i="89" s="1"/>
  <c r="CK102" i="89"/>
  <c r="CL102" i="89" s="1"/>
  <c r="CK112" i="89"/>
  <c r="CL112" i="89" s="1"/>
  <c r="CK111" i="89"/>
  <c r="CL111" i="89" s="1"/>
  <c r="CK110" i="89"/>
  <c r="CL110" i="89" s="1"/>
  <c r="CK108" i="89"/>
  <c r="CL108" i="89" s="1"/>
  <c r="CK107" i="89"/>
  <c r="CL107" i="89" s="1"/>
  <c r="CK106" i="89"/>
  <c r="CL106" i="89" s="1"/>
  <c r="CK105" i="89"/>
  <c r="CL105" i="89" s="1"/>
  <c r="CK104" i="89"/>
  <c r="CL104" i="89" s="1"/>
  <c r="CK101" i="89"/>
  <c r="CL101" i="89" s="1"/>
  <c r="CK100" i="89"/>
  <c r="CL100" i="89" s="1"/>
  <c r="CK103" i="89"/>
  <c r="CL103" i="89" s="1"/>
  <c r="CK99" i="89"/>
  <c r="CL99" i="89" s="1"/>
  <c r="CK98" i="89"/>
  <c r="CL98" i="89" s="1"/>
  <c r="CK97" i="89"/>
  <c r="CL97" i="89" s="1"/>
  <c r="CK96" i="89"/>
  <c r="CL96" i="89" s="1"/>
  <c r="CK95" i="89"/>
  <c r="CL95" i="89" s="1"/>
  <c r="CK94" i="89"/>
  <c r="CL94" i="89" s="1"/>
  <c r="CK93" i="89"/>
  <c r="CL93" i="89" s="1"/>
  <c r="CK92" i="89"/>
  <c r="CL92" i="89" s="1"/>
  <c r="CK91" i="89"/>
  <c r="CL91" i="89" s="1"/>
  <c r="CK90" i="89"/>
  <c r="CL90" i="89" s="1"/>
  <c r="CK89" i="89"/>
  <c r="CL89" i="89" s="1"/>
  <c r="CK88" i="89"/>
  <c r="CL88" i="89" s="1"/>
  <c r="CK87" i="89"/>
  <c r="CL87" i="89" s="1"/>
  <c r="CL126" i="89" l="1"/>
  <c r="CL171" i="89"/>
  <c r="CL258" i="89"/>
  <c r="CJ307" i="89"/>
  <c r="CJ218" i="89"/>
  <c r="CJ171" i="89"/>
  <c r="CJ397" i="89"/>
  <c r="CJ258" i="89"/>
  <c r="CL218" i="89"/>
  <c r="CL356" i="89"/>
  <c r="CJ356" i="89"/>
  <c r="CK397" i="89"/>
  <c r="CK307" i="89"/>
  <c r="CJ126" i="89"/>
  <c r="CL397" i="89"/>
  <c r="CK126" i="89"/>
  <c r="CK218" i="89"/>
  <c r="CK258" i="89"/>
  <c r="CK171" i="89"/>
  <c r="CK356" i="89"/>
  <c r="CL307" i="89"/>
  <c r="CL446" i="89" l="1"/>
  <c r="CL445" i="89"/>
  <c r="CL444" i="89"/>
  <c r="CK444" i="89"/>
  <c r="CK446" i="89"/>
  <c r="CK445" i="89"/>
  <c r="CF134" i="89" l="1"/>
  <c r="CF135" i="89"/>
  <c r="CF136" i="89"/>
  <c r="CF137" i="89"/>
  <c r="CF138" i="89"/>
  <c r="CF139" i="89"/>
  <c r="CF140" i="89"/>
  <c r="CF141" i="89"/>
  <c r="CF142" i="89"/>
  <c r="CF143" i="89"/>
  <c r="CF144" i="89"/>
  <c r="CF145" i="89"/>
  <c r="CF146" i="89"/>
  <c r="CF147" i="89"/>
  <c r="CF148" i="89"/>
  <c r="CF151" i="89"/>
  <c r="CF153" i="89"/>
  <c r="CF154" i="89"/>
  <c r="CF155" i="89"/>
  <c r="CF149" i="89"/>
  <c r="CF156" i="89"/>
  <c r="CF157" i="89"/>
  <c r="CF158" i="89"/>
  <c r="CF159" i="89"/>
  <c r="CF160" i="89"/>
  <c r="CF161" i="89"/>
  <c r="CF133" i="89"/>
  <c r="CG134" i="89"/>
  <c r="CH134" i="89" s="1"/>
  <c r="CG135" i="89"/>
  <c r="CH135" i="89" s="1"/>
  <c r="CG136" i="89"/>
  <c r="CH136" i="89" s="1"/>
  <c r="CG137" i="89"/>
  <c r="CH137" i="89" s="1"/>
  <c r="CG138" i="89"/>
  <c r="CH138" i="89" s="1"/>
  <c r="CG139" i="89"/>
  <c r="CH139" i="89" s="1"/>
  <c r="CG140" i="89"/>
  <c r="CH140" i="89" s="1"/>
  <c r="CG141" i="89"/>
  <c r="CH141" i="89" s="1"/>
  <c r="CG142" i="89"/>
  <c r="CH142" i="89" s="1"/>
  <c r="CG143" i="89"/>
  <c r="CH143" i="89" s="1"/>
  <c r="CG144" i="89"/>
  <c r="CH144" i="89" s="1"/>
  <c r="CG145" i="89"/>
  <c r="CH145" i="89" s="1"/>
  <c r="CG146" i="89"/>
  <c r="CH146" i="89" s="1"/>
  <c r="CG147" i="89"/>
  <c r="CH147" i="89" s="1"/>
  <c r="CG148" i="89"/>
  <c r="CH148" i="89" s="1"/>
  <c r="CG151" i="89"/>
  <c r="CH151" i="89" s="1"/>
  <c r="CG153" i="89"/>
  <c r="CH153" i="89" s="1"/>
  <c r="CG154" i="89"/>
  <c r="CH154" i="89" s="1"/>
  <c r="CG155" i="89"/>
  <c r="CH155" i="89" s="1"/>
  <c r="CG149" i="89"/>
  <c r="CH149" i="89" s="1"/>
  <c r="CG156" i="89"/>
  <c r="CH156" i="89" s="1"/>
  <c r="CG157" i="89"/>
  <c r="CH157" i="89" s="1"/>
  <c r="CG158" i="89"/>
  <c r="CH158" i="89" s="1"/>
  <c r="CG159" i="89"/>
  <c r="CH159" i="89" s="1"/>
  <c r="CG160" i="89"/>
  <c r="CH160" i="89" s="1"/>
  <c r="CG161" i="89"/>
  <c r="CH161" i="89" s="1"/>
  <c r="CG162" i="89"/>
  <c r="CH162" i="89" s="1"/>
  <c r="CG163" i="89"/>
  <c r="CH163" i="89" s="1"/>
  <c r="CG164" i="89"/>
  <c r="CH164" i="89" s="1"/>
  <c r="CG165" i="89"/>
  <c r="CH165" i="89" s="1"/>
  <c r="CG166" i="89"/>
  <c r="CH166" i="89" s="1"/>
  <c r="CG167" i="89"/>
  <c r="CH167" i="89" s="1"/>
  <c r="CG168" i="89"/>
  <c r="CH168" i="89" s="1"/>
  <c r="CG133" i="89"/>
  <c r="CH133" i="89" s="1"/>
  <c r="CE152" i="89"/>
  <c r="CF152" i="89" s="1"/>
  <c r="CE150" i="89"/>
  <c r="CF150" i="89" s="1"/>
  <c r="CE194" i="89"/>
  <c r="CF194" i="89" s="1"/>
  <c r="CE192" i="89"/>
  <c r="CF192" i="89" s="1"/>
  <c r="CG364" i="89"/>
  <c r="CH364" i="89" s="1"/>
  <c r="CG365" i="89"/>
  <c r="CH365" i="89" s="1"/>
  <c r="CG366" i="89"/>
  <c r="CH366" i="89" s="1"/>
  <c r="CG367" i="89"/>
  <c r="CH367" i="89" s="1"/>
  <c r="CG368" i="89"/>
  <c r="CH368" i="89" s="1"/>
  <c r="CG369" i="89"/>
  <c r="CH369" i="89" s="1"/>
  <c r="CG370" i="89"/>
  <c r="CH370" i="89" s="1"/>
  <c r="CG371" i="89"/>
  <c r="CH371" i="89" s="1"/>
  <c r="CG372" i="89"/>
  <c r="CH372" i="89" s="1"/>
  <c r="CG373" i="89"/>
  <c r="CH373" i="89" s="1"/>
  <c r="CG374" i="89"/>
  <c r="CH374" i="89" s="1"/>
  <c r="CG375" i="89"/>
  <c r="CH375" i="89" s="1"/>
  <c r="CG376" i="89"/>
  <c r="CH376" i="89" s="1"/>
  <c r="CG377" i="89"/>
  <c r="CH377" i="89" s="1"/>
  <c r="CG378" i="89"/>
  <c r="CH378" i="89" s="1"/>
  <c r="CG379" i="89"/>
  <c r="CH379" i="89" s="1"/>
  <c r="CG380" i="89"/>
  <c r="CH380" i="89" s="1"/>
  <c r="CG381" i="89"/>
  <c r="CH381" i="89" s="1"/>
  <c r="CG382" i="89"/>
  <c r="CH382" i="89" s="1"/>
  <c r="CG383" i="89"/>
  <c r="CH383" i="89" s="1"/>
  <c r="CG384" i="89"/>
  <c r="CH384" i="89" s="1"/>
  <c r="CG385" i="89"/>
  <c r="CH385" i="89" s="1"/>
  <c r="CG386" i="89"/>
  <c r="CH386" i="89" s="1"/>
  <c r="CG387" i="89"/>
  <c r="CH387" i="89" s="1"/>
  <c r="CG388" i="89"/>
  <c r="CH388" i="89" s="1"/>
  <c r="CG389" i="89"/>
  <c r="CH389" i="89" s="1"/>
  <c r="CG390" i="89"/>
  <c r="CH390" i="89" s="1"/>
  <c r="CG391" i="89"/>
  <c r="CH391" i="89" s="1"/>
  <c r="CG392" i="89"/>
  <c r="CH392" i="89" s="1"/>
  <c r="CG393" i="89"/>
  <c r="CH393" i="89" s="1"/>
  <c r="CG394" i="89"/>
  <c r="CH394" i="89" s="1"/>
  <c r="CG363" i="89"/>
  <c r="CH363" i="89" s="1"/>
  <c r="CF364" i="89"/>
  <c r="CF365" i="89"/>
  <c r="CF366" i="89"/>
  <c r="CF367" i="89"/>
  <c r="CF368" i="89"/>
  <c r="CF369" i="89"/>
  <c r="CF370" i="89"/>
  <c r="CF371" i="89"/>
  <c r="CF372" i="89"/>
  <c r="CF373" i="89"/>
  <c r="CF374" i="89"/>
  <c r="CF375" i="89"/>
  <c r="CF376" i="89"/>
  <c r="CF377" i="89"/>
  <c r="CF378" i="89"/>
  <c r="CF379" i="89"/>
  <c r="CF380" i="89"/>
  <c r="CF381" i="89"/>
  <c r="CF382" i="89"/>
  <c r="CF383" i="89"/>
  <c r="CF384" i="89"/>
  <c r="CF385" i="89"/>
  <c r="CF386" i="89"/>
  <c r="CF387" i="89"/>
  <c r="CF388" i="89"/>
  <c r="CF389" i="89"/>
  <c r="CF390" i="89"/>
  <c r="CF391" i="89"/>
  <c r="CF392" i="89"/>
  <c r="CF393" i="89"/>
  <c r="CF394" i="89"/>
  <c r="CF363" i="89"/>
  <c r="CG315" i="89"/>
  <c r="CH315" i="89" s="1"/>
  <c r="CG316" i="89"/>
  <c r="CH316" i="89" s="1"/>
  <c r="CG317" i="89"/>
  <c r="CH317" i="89" s="1"/>
  <c r="CG319" i="89"/>
  <c r="CH319" i="89" s="1"/>
  <c r="CG321" i="89"/>
  <c r="CH321" i="89" s="1"/>
  <c r="CG323" i="89"/>
  <c r="CH323" i="89" s="1"/>
  <c r="CG325" i="89"/>
  <c r="CH325" i="89" s="1"/>
  <c r="CG326" i="89"/>
  <c r="CH326" i="89" s="1"/>
  <c r="CG320" i="89"/>
  <c r="CH320" i="89" s="1"/>
  <c r="CG322" i="89"/>
  <c r="CH322" i="89" s="1"/>
  <c r="CG327" i="89"/>
  <c r="CH327" i="89" s="1"/>
  <c r="CG328" i="89"/>
  <c r="CH328" i="89" s="1"/>
  <c r="CG329" i="89"/>
  <c r="CH329" i="89" s="1"/>
  <c r="CG330" i="89"/>
  <c r="CH330" i="89" s="1"/>
  <c r="CG331" i="89"/>
  <c r="CH331" i="89" s="1"/>
  <c r="CG332" i="89"/>
  <c r="CH332" i="89" s="1"/>
  <c r="CG333" i="89"/>
  <c r="CH333" i="89" s="1"/>
  <c r="CG334" i="89"/>
  <c r="CH334" i="89" s="1"/>
  <c r="CG335" i="89"/>
  <c r="CH335" i="89" s="1"/>
  <c r="CG336" i="89"/>
  <c r="CH336" i="89" s="1"/>
  <c r="CG337" i="89"/>
  <c r="CH337" i="89" s="1"/>
  <c r="CG338" i="89"/>
  <c r="CH338" i="89" s="1"/>
  <c r="CG339" i="89"/>
  <c r="CH339" i="89" s="1"/>
  <c r="CG340" i="89"/>
  <c r="CH340" i="89" s="1"/>
  <c r="CG341" i="89"/>
  <c r="CH341" i="89" s="1"/>
  <c r="CG342" i="89"/>
  <c r="CH342" i="89" s="1"/>
  <c r="CG343" i="89"/>
  <c r="CH343" i="89" s="1"/>
  <c r="CG344" i="89"/>
  <c r="CH344" i="89" s="1"/>
  <c r="CG345" i="89"/>
  <c r="CH345" i="89" s="1"/>
  <c r="CG346" i="89"/>
  <c r="CH346" i="89" s="1"/>
  <c r="CG347" i="89"/>
  <c r="CH347" i="89" s="1"/>
  <c r="CG348" i="89"/>
  <c r="CH348" i="89" s="1"/>
  <c r="CG349" i="89"/>
  <c r="CH349" i="89" s="1"/>
  <c r="CG350" i="89"/>
  <c r="CH350" i="89" s="1"/>
  <c r="CG351" i="89"/>
  <c r="CH351" i="89" s="1"/>
  <c r="CG352" i="89"/>
  <c r="CH352" i="89" s="1"/>
  <c r="CG353" i="89"/>
  <c r="CH353" i="89" s="1"/>
  <c r="CG314" i="89"/>
  <c r="CH314" i="89" s="1"/>
  <c r="CF315" i="89"/>
  <c r="CF316" i="89"/>
  <c r="CF317" i="89"/>
  <c r="CF319" i="89"/>
  <c r="CF321" i="89"/>
  <c r="CF323" i="89"/>
  <c r="CF325" i="89"/>
  <c r="CF326" i="89"/>
  <c r="CF320" i="89"/>
  <c r="CF322" i="89"/>
  <c r="CF327" i="89"/>
  <c r="CF328" i="89"/>
  <c r="CF329" i="89"/>
  <c r="CF330" i="89"/>
  <c r="CF331" i="89"/>
  <c r="CF332" i="89"/>
  <c r="CF333" i="89"/>
  <c r="CF334" i="89"/>
  <c r="CF335" i="89"/>
  <c r="CF336" i="89"/>
  <c r="CF337" i="89"/>
  <c r="CF338" i="89"/>
  <c r="CF339" i="89"/>
  <c r="CF340" i="89"/>
  <c r="CF341" i="89"/>
  <c r="CF342" i="89"/>
  <c r="CF343" i="89"/>
  <c r="CF344" i="89"/>
  <c r="CF345" i="89"/>
  <c r="CF346" i="89"/>
  <c r="CF347" i="89"/>
  <c r="CF348" i="89"/>
  <c r="CF349" i="89"/>
  <c r="CF350" i="89"/>
  <c r="CF351" i="89"/>
  <c r="CF352" i="89"/>
  <c r="CF353" i="89"/>
  <c r="CF314" i="89"/>
  <c r="CG266" i="89"/>
  <c r="CH266" i="89" s="1"/>
  <c r="CG267" i="89"/>
  <c r="CH267" i="89" s="1"/>
  <c r="CG268" i="89"/>
  <c r="CH268" i="89" s="1"/>
  <c r="CG269" i="89"/>
  <c r="CH269" i="89" s="1"/>
  <c r="CG270" i="89"/>
  <c r="CH270" i="89" s="1"/>
  <c r="CG271" i="89"/>
  <c r="CH271" i="89" s="1"/>
  <c r="CG272" i="89"/>
  <c r="CH272" i="89" s="1"/>
  <c r="CG273" i="89"/>
  <c r="CH273" i="89" s="1"/>
  <c r="CG274" i="89"/>
  <c r="CH274" i="89" s="1"/>
  <c r="CG275" i="89"/>
  <c r="CH275" i="89" s="1"/>
  <c r="CG276" i="89"/>
  <c r="CH276" i="89" s="1"/>
  <c r="CG277" i="89"/>
  <c r="CH277" i="89" s="1"/>
  <c r="CG278" i="89"/>
  <c r="CH278" i="89" s="1"/>
  <c r="CG279" i="89"/>
  <c r="CH279" i="89" s="1"/>
  <c r="CG280" i="89"/>
  <c r="CH280" i="89" s="1"/>
  <c r="CG281" i="89"/>
  <c r="CH281" i="89" s="1"/>
  <c r="CG282" i="89"/>
  <c r="CH282" i="89" s="1"/>
  <c r="CG283" i="89"/>
  <c r="CH283" i="89" s="1"/>
  <c r="CG284" i="89"/>
  <c r="CH284" i="89" s="1"/>
  <c r="CG285" i="89"/>
  <c r="CH285" i="89" s="1"/>
  <c r="CG286" i="89"/>
  <c r="CH286" i="89" s="1"/>
  <c r="CG287" i="89"/>
  <c r="CH287" i="89" s="1"/>
  <c r="CG288" i="89"/>
  <c r="CH288" i="89" s="1"/>
  <c r="CG289" i="89"/>
  <c r="CH289" i="89" s="1"/>
  <c r="CG290" i="89"/>
  <c r="CH290" i="89" s="1"/>
  <c r="CG291" i="89"/>
  <c r="CH291" i="89" s="1"/>
  <c r="CG292" i="89"/>
  <c r="CH292" i="89" s="1"/>
  <c r="CG293" i="89"/>
  <c r="CH293" i="89" s="1"/>
  <c r="CG294" i="89"/>
  <c r="CH294" i="89" s="1"/>
  <c r="CG295" i="89"/>
  <c r="CH295" i="89" s="1"/>
  <c r="CG296" i="89"/>
  <c r="CH296" i="89" s="1"/>
  <c r="CG297" i="89"/>
  <c r="CH297" i="89" s="1"/>
  <c r="CG298" i="89"/>
  <c r="CH298" i="89" s="1"/>
  <c r="CG299" i="89"/>
  <c r="CH299" i="89" s="1"/>
  <c r="CG300" i="89"/>
  <c r="CH300" i="89" s="1"/>
  <c r="CG301" i="89"/>
  <c r="CH301" i="89" s="1"/>
  <c r="CG302" i="89"/>
  <c r="CH302" i="89" s="1"/>
  <c r="CG303" i="89"/>
  <c r="CH303" i="89" s="1"/>
  <c r="CG304" i="89"/>
  <c r="CH304" i="89" s="1"/>
  <c r="CG265" i="89"/>
  <c r="CH265" i="89" s="1"/>
  <c r="CF266" i="89"/>
  <c r="CF267" i="89"/>
  <c r="CF268" i="89"/>
  <c r="CF269" i="89"/>
  <c r="CF270" i="89"/>
  <c r="CF271" i="89"/>
  <c r="CF272" i="89"/>
  <c r="CF273" i="89"/>
  <c r="CF274" i="89"/>
  <c r="CF275" i="89"/>
  <c r="CF276" i="89"/>
  <c r="CF277" i="89"/>
  <c r="CF278" i="89"/>
  <c r="CF279" i="89"/>
  <c r="CF280" i="89"/>
  <c r="CF281" i="89"/>
  <c r="CF282" i="89"/>
  <c r="CF283" i="89"/>
  <c r="CF284" i="89"/>
  <c r="CF285" i="89"/>
  <c r="CF286" i="89"/>
  <c r="CF287" i="89"/>
  <c r="CF288" i="89"/>
  <c r="CF289" i="89"/>
  <c r="CF290" i="89"/>
  <c r="CF291" i="89"/>
  <c r="CF292" i="89"/>
  <c r="CF293" i="89"/>
  <c r="CF294" i="89"/>
  <c r="CF295" i="89"/>
  <c r="CF296" i="89"/>
  <c r="CF297" i="89"/>
  <c r="CF298" i="89"/>
  <c r="CF299" i="89"/>
  <c r="CF300" i="89"/>
  <c r="CF301" i="89"/>
  <c r="CF302" i="89"/>
  <c r="CF303" i="89"/>
  <c r="CF304" i="89"/>
  <c r="CF265" i="89"/>
  <c r="CG226" i="89"/>
  <c r="CH226" i="89" s="1"/>
  <c r="CG227" i="89"/>
  <c r="CH227" i="89" s="1"/>
  <c r="CG228" i="89"/>
  <c r="CH228" i="89" s="1"/>
  <c r="CG229" i="89"/>
  <c r="CH229" i="89" s="1"/>
  <c r="CG230" i="89"/>
  <c r="CH230" i="89" s="1"/>
  <c r="CG231" i="89"/>
  <c r="CH231" i="89" s="1"/>
  <c r="CG232" i="89"/>
  <c r="CH232" i="89" s="1"/>
  <c r="CG233" i="89"/>
  <c r="CH233" i="89" s="1"/>
  <c r="CG234" i="89"/>
  <c r="CH234" i="89" s="1"/>
  <c r="CG235" i="89"/>
  <c r="CH235" i="89" s="1"/>
  <c r="CG236" i="89"/>
  <c r="CH236" i="89" s="1"/>
  <c r="CG237" i="89"/>
  <c r="CH237" i="89" s="1"/>
  <c r="CG238" i="89"/>
  <c r="CH238" i="89" s="1"/>
  <c r="CG239" i="89"/>
  <c r="CH239" i="89" s="1"/>
  <c r="CG240" i="89"/>
  <c r="CH240" i="89" s="1"/>
  <c r="CG241" i="89"/>
  <c r="CH241" i="89" s="1"/>
  <c r="CG242" i="89"/>
  <c r="CH242" i="89" s="1"/>
  <c r="CG243" i="89"/>
  <c r="CH243" i="89" s="1"/>
  <c r="CG244" i="89"/>
  <c r="CH244" i="89" s="1"/>
  <c r="CG245" i="89"/>
  <c r="CH245" i="89" s="1"/>
  <c r="CG246" i="89"/>
  <c r="CH246" i="89" s="1"/>
  <c r="CG247" i="89"/>
  <c r="CH247" i="89" s="1"/>
  <c r="CG248" i="89"/>
  <c r="CH248" i="89" s="1"/>
  <c r="CG249" i="89"/>
  <c r="CH249" i="89" s="1"/>
  <c r="CG250" i="89"/>
  <c r="CH250" i="89" s="1"/>
  <c r="CG251" i="89"/>
  <c r="CH251" i="89" s="1"/>
  <c r="CG252" i="89"/>
  <c r="CH252" i="89" s="1"/>
  <c r="CG253" i="89"/>
  <c r="CH253" i="89" s="1"/>
  <c r="CG254" i="89"/>
  <c r="CH254" i="89" s="1"/>
  <c r="CG255" i="89"/>
  <c r="CH255" i="89" s="1"/>
  <c r="CG225" i="89"/>
  <c r="CH225" i="89" s="1"/>
  <c r="CF226" i="89"/>
  <c r="CF227" i="89"/>
  <c r="CF228" i="89"/>
  <c r="CF229" i="89"/>
  <c r="CF230" i="89"/>
  <c r="CF231" i="89"/>
  <c r="CF232" i="89"/>
  <c r="CF233" i="89"/>
  <c r="CF234" i="89"/>
  <c r="CF235" i="89"/>
  <c r="CF236" i="89"/>
  <c r="CF237" i="89"/>
  <c r="CF238" i="89"/>
  <c r="CF239" i="89"/>
  <c r="CF240" i="89"/>
  <c r="CF241" i="89"/>
  <c r="CF242" i="89"/>
  <c r="CF243" i="89"/>
  <c r="CF244" i="89"/>
  <c r="CF245" i="89"/>
  <c r="CF246" i="89"/>
  <c r="CF247" i="89"/>
  <c r="CF248" i="89"/>
  <c r="CF249" i="89"/>
  <c r="CF250" i="89"/>
  <c r="CF251" i="89"/>
  <c r="CF252" i="89"/>
  <c r="CF253" i="89"/>
  <c r="CF254" i="89"/>
  <c r="CF255" i="89"/>
  <c r="CF225" i="89"/>
  <c r="CG179" i="89"/>
  <c r="CH179" i="89" s="1"/>
  <c r="CG180" i="89"/>
  <c r="CH180" i="89" s="1"/>
  <c r="CG181" i="89"/>
  <c r="CH181" i="89" s="1"/>
  <c r="CG182" i="89"/>
  <c r="CH182" i="89" s="1"/>
  <c r="CG183" i="89"/>
  <c r="CH183" i="89" s="1"/>
  <c r="CG184" i="89"/>
  <c r="CH184" i="89" s="1"/>
  <c r="CG185" i="89"/>
  <c r="CH185" i="89" s="1"/>
  <c r="CG186" i="89"/>
  <c r="CH186" i="89" s="1"/>
  <c r="CG187" i="89"/>
  <c r="CH187" i="89" s="1"/>
  <c r="CG188" i="89"/>
  <c r="CH188" i="89" s="1"/>
  <c r="CG189" i="89"/>
  <c r="CH189" i="89" s="1"/>
  <c r="CG190" i="89"/>
  <c r="CH190" i="89" s="1"/>
  <c r="CG192" i="89"/>
  <c r="CH192" i="89" s="1"/>
  <c r="CG199" i="89"/>
  <c r="CH199" i="89" s="1"/>
  <c r="CG193" i="89"/>
  <c r="CH193" i="89" s="1"/>
  <c r="CG191" i="89"/>
  <c r="CH191" i="89" s="1"/>
  <c r="CG195" i="89"/>
  <c r="CH195" i="89" s="1"/>
  <c r="CG198" i="89"/>
  <c r="CH198" i="89" s="1"/>
  <c r="CG200" i="89"/>
  <c r="CH200" i="89" s="1"/>
  <c r="CG201" i="89"/>
  <c r="CH201" i="89" s="1"/>
  <c r="CG202" i="89"/>
  <c r="CH202" i="89" s="1"/>
  <c r="CG203" i="89"/>
  <c r="CH203" i="89" s="1"/>
  <c r="CG205" i="89"/>
  <c r="CH205" i="89" s="1"/>
  <c r="CG204" i="89"/>
  <c r="CH204" i="89" s="1"/>
  <c r="CG206" i="89"/>
  <c r="CH206" i="89" s="1"/>
  <c r="CG207" i="89"/>
  <c r="CH207" i="89" s="1"/>
  <c r="CG208" i="89"/>
  <c r="CH208" i="89" s="1"/>
  <c r="CG209" i="89"/>
  <c r="CH209" i="89" s="1"/>
  <c r="CG210" i="89"/>
  <c r="CH210" i="89" s="1"/>
  <c r="CG211" i="89"/>
  <c r="CH211" i="89" s="1"/>
  <c r="CG212" i="89"/>
  <c r="CH212" i="89" s="1"/>
  <c r="CG213" i="89"/>
  <c r="CH213" i="89" s="1"/>
  <c r="CG215" i="89"/>
  <c r="CH215" i="89" s="1"/>
  <c r="CG214" i="89"/>
  <c r="CH214" i="89" s="1"/>
  <c r="CG216" i="89"/>
  <c r="CH216" i="89" s="1"/>
  <c r="CG217" i="89"/>
  <c r="CH217" i="89" s="1"/>
  <c r="CG178" i="89"/>
  <c r="CH178" i="89" s="1"/>
  <c r="CF179" i="89"/>
  <c r="CF180" i="89"/>
  <c r="CF181" i="89"/>
  <c r="CF182" i="89"/>
  <c r="CF183" i="89"/>
  <c r="CF184" i="89"/>
  <c r="CF185" i="89"/>
  <c r="CF186" i="89"/>
  <c r="CF187" i="89"/>
  <c r="CF188" i="89"/>
  <c r="CF189" i="89"/>
  <c r="CF190" i="89"/>
  <c r="CF199" i="89"/>
  <c r="CF193" i="89"/>
  <c r="CF191" i="89"/>
  <c r="CF195" i="89"/>
  <c r="CF198" i="89"/>
  <c r="CF200" i="89"/>
  <c r="CF201" i="89"/>
  <c r="CF202" i="89"/>
  <c r="CF203" i="89"/>
  <c r="CF205" i="89"/>
  <c r="CF204" i="89"/>
  <c r="CF206" i="89"/>
  <c r="CF207" i="89"/>
  <c r="CF208" i="89"/>
  <c r="CF209" i="89"/>
  <c r="CF210" i="89"/>
  <c r="CF211" i="89"/>
  <c r="CF212" i="89"/>
  <c r="CF213" i="89"/>
  <c r="CF215" i="89"/>
  <c r="CF214" i="89"/>
  <c r="CF216" i="89"/>
  <c r="CF217" i="89"/>
  <c r="CF178" i="89"/>
  <c r="CF162" i="89"/>
  <c r="CF163" i="89"/>
  <c r="CF164" i="89"/>
  <c r="CF165" i="89"/>
  <c r="CF166" i="89"/>
  <c r="CF167" i="89"/>
  <c r="CF168" i="89"/>
  <c r="CG87" i="89"/>
  <c r="CH87" i="89" s="1"/>
  <c r="CG88" i="89"/>
  <c r="CH88" i="89" s="1"/>
  <c r="CG89" i="89"/>
  <c r="CH89" i="89" s="1"/>
  <c r="CG90" i="89"/>
  <c r="CH90" i="89" s="1"/>
  <c r="CG91" i="89"/>
  <c r="CH91" i="89" s="1"/>
  <c r="CG92" i="89"/>
  <c r="CH92" i="89" s="1"/>
  <c r="CG93" i="89"/>
  <c r="CH93" i="89" s="1"/>
  <c r="CG94" i="89"/>
  <c r="CH94" i="89" s="1"/>
  <c r="CG95" i="89"/>
  <c r="CH95" i="89" s="1"/>
  <c r="CG96" i="89"/>
  <c r="CH96" i="89" s="1"/>
  <c r="CG97" i="89"/>
  <c r="CH97" i="89" s="1"/>
  <c r="CG98" i="89"/>
  <c r="CH98" i="89" s="1"/>
  <c r="CG99" i="89"/>
  <c r="CH99" i="89" s="1"/>
  <c r="CH103" i="89"/>
  <c r="CG100" i="89"/>
  <c r="CH100" i="89" s="1"/>
  <c r="CG101" i="89"/>
  <c r="CH101" i="89" s="1"/>
  <c r="CG105" i="89"/>
  <c r="CH105" i="89" s="1"/>
  <c r="CG107" i="89"/>
  <c r="CH107" i="89" s="1"/>
  <c r="CG108" i="89"/>
  <c r="CH108" i="89" s="1"/>
  <c r="CG110" i="89"/>
  <c r="CH110" i="89" s="1"/>
  <c r="CG111" i="89"/>
  <c r="CH111" i="89" s="1"/>
  <c r="CG112" i="89"/>
  <c r="CH112" i="89" s="1"/>
  <c r="CG102" i="89"/>
  <c r="CH102" i="89" s="1"/>
  <c r="CG113" i="89"/>
  <c r="CH113" i="89" s="1"/>
  <c r="CG114" i="89"/>
  <c r="CH114" i="89" s="1"/>
  <c r="CG115" i="89"/>
  <c r="CH115" i="89" s="1"/>
  <c r="CG116" i="89"/>
  <c r="CH116" i="89" s="1"/>
  <c r="CG117" i="89"/>
  <c r="CH117" i="89" s="1"/>
  <c r="CG118" i="89"/>
  <c r="CH118" i="89" s="1"/>
  <c r="CG119" i="89"/>
  <c r="CH119" i="89" s="1"/>
  <c r="CG120" i="89"/>
  <c r="CH120" i="89" s="1"/>
  <c r="CG121" i="89"/>
  <c r="CH121" i="89" s="1"/>
  <c r="CG122" i="89"/>
  <c r="CH122" i="89" s="1"/>
  <c r="CG123" i="89"/>
  <c r="CH123" i="89" s="1"/>
  <c r="CG124" i="89"/>
  <c r="CH124" i="89" s="1"/>
  <c r="CG125" i="89"/>
  <c r="CH125" i="89" s="1"/>
  <c r="CG86" i="89"/>
  <c r="CH86" i="89" s="1"/>
  <c r="CF87" i="89"/>
  <c r="CF88" i="89"/>
  <c r="CF89" i="89"/>
  <c r="CF90" i="89"/>
  <c r="CF91" i="89"/>
  <c r="CF92" i="89"/>
  <c r="CF93" i="89"/>
  <c r="CF94" i="89"/>
  <c r="CF95" i="89"/>
  <c r="CF96" i="89"/>
  <c r="CF97" i="89"/>
  <c r="CF98" i="89"/>
  <c r="CF99" i="89"/>
  <c r="CF103" i="89"/>
  <c r="CF100" i="89"/>
  <c r="CF101" i="89"/>
  <c r="CF105" i="89"/>
  <c r="CF107" i="89"/>
  <c r="CF108" i="89"/>
  <c r="CF110" i="89"/>
  <c r="CF111" i="89"/>
  <c r="CF112" i="89"/>
  <c r="CF102" i="89"/>
  <c r="CF113" i="89"/>
  <c r="CF114" i="89"/>
  <c r="CF115" i="89"/>
  <c r="CF116" i="89"/>
  <c r="CF117" i="89"/>
  <c r="CF118" i="89"/>
  <c r="CF119" i="89"/>
  <c r="CF120" i="89"/>
  <c r="CF121" i="89"/>
  <c r="CF122" i="89"/>
  <c r="CF123" i="89"/>
  <c r="CF124" i="89"/>
  <c r="CF125" i="89"/>
  <c r="CF86" i="89"/>
  <c r="CE106" i="89"/>
  <c r="CE126" i="89" s="1"/>
  <c r="CG104" i="89"/>
  <c r="CH104" i="89" s="1"/>
  <c r="CB96" i="89"/>
  <c r="CC96" i="89" s="1"/>
  <c r="BZ96" i="89"/>
  <c r="BX96" i="89"/>
  <c r="BV96" i="89"/>
  <c r="BT96" i="89"/>
  <c r="BR96" i="89"/>
  <c r="BP96" i="89"/>
  <c r="BN96" i="89"/>
  <c r="BL96" i="89"/>
  <c r="BJ96" i="89"/>
  <c r="BH96" i="89"/>
  <c r="BF96" i="89"/>
  <c r="BD96" i="89"/>
  <c r="BB96" i="89"/>
  <c r="AZ96" i="89"/>
  <c r="AX96" i="89"/>
  <c r="AV96" i="89"/>
  <c r="AT96" i="89"/>
  <c r="AR96" i="89"/>
  <c r="AP96" i="89"/>
  <c r="AN96" i="89"/>
  <c r="AL96" i="89"/>
  <c r="AJ96" i="89"/>
  <c r="AH96" i="89"/>
  <c r="AF96" i="89"/>
  <c r="AD96" i="89"/>
  <c r="AB96" i="89"/>
  <c r="Z96" i="89"/>
  <c r="X96" i="89"/>
  <c r="V96" i="89"/>
  <c r="T96" i="89"/>
  <c r="R96" i="89"/>
  <c r="P96" i="89"/>
  <c r="N96" i="89"/>
  <c r="L96" i="89"/>
  <c r="J96" i="89"/>
  <c r="H96" i="89"/>
  <c r="F96" i="89"/>
  <c r="AG126" i="89"/>
  <c r="AG18" i="89"/>
  <c r="AG20" i="89"/>
  <c r="CE397" i="89"/>
  <c r="CE356" i="89"/>
  <c r="CE307" i="89"/>
  <c r="CE258" i="89"/>
  <c r="DZ96" i="89" l="1"/>
  <c r="DX96" i="89"/>
  <c r="DP96" i="89"/>
  <c r="DR96" i="89"/>
  <c r="CE171" i="89"/>
  <c r="CG194" i="89"/>
  <c r="CH194" i="89" s="1"/>
  <c r="CH218" i="89" s="1"/>
  <c r="CG106" i="89"/>
  <c r="CH106" i="89" s="1"/>
  <c r="CH126" i="89" s="1"/>
  <c r="CG150" i="89"/>
  <c r="CH150" i="89" s="1"/>
  <c r="CF106" i="89"/>
  <c r="CF307" i="89"/>
  <c r="CE218" i="89"/>
  <c r="CG152" i="89"/>
  <c r="CH152" i="89" s="1"/>
  <c r="CH397" i="89"/>
  <c r="CF104" i="89"/>
  <c r="CF397" i="89"/>
  <c r="CF218" i="89"/>
  <c r="CF356" i="89"/>
  <c r="CH258" i="89"/>
  <c r="CF258" i="89"/>
  <c r="CF171" i="89"/>
  <c r="AG39" i="89"/>
  <c r="CG356" i="89"/>
  <c r="CG258" i="89"/>
  <c r="CG307" i="89"/>
  <c r="CG397" i="89"/>
  <c r="CH356" i="89"/>
  <c r="CH307" i="89"/>
  <c r="EN24" i="90"/>
  <c r="EN22" i="90"/>
  <c r="EN40" i="90"/>
  <c r="ER84" i="90"/>
  <c r="ER70" i="90"/>
  <c r="ER61" i="90"/>
  <c r="ER59" i="90"/>
  <c r="ER58" i="90"/>
  <c r="EN60" i="90"/>
  <c r="EM60" i="90"/>
  <c r="EL60" i="90"/>
  <c r="EK60" i="90"/>
  <c r="CG218" i="89" l="1"/>
  <c r="CG444" i="89" s="1"/>
  <c r="ER60" i="90"/>
  <c r="ER90" i="90"/>
  <c r="CH171" i="89"/>
  <c r="CH446" i="89" s="1"/>
  <c r="CG126" i="89"/>
  <c r="CG445" i="89" s="1"/>
  <c r="CF126" i="89"/>
  <c r="CG171" i="89"/>
  <c r="CG446" i="89" s="1"/>
  <c r="ER91" i="90"/>
  <c r="ER77" i="90"/>
  <c r="CH445" i="89"/>
  <c r="J8" i="86"/>
  <c r="ER33" i="90"/>
  <c r="EE33" i="90" s="1"/>
  <c r="ES31" i="90"/>
  <c r="ES30" i="90"/>
  <c r="D15" i="90"/>
  <c r="T15" i="90"/>
  <c r="T58" i="90" s="1"/>
  <c r="AR15" i="90"/>
  <c r="AR58" i="90" s="1"/>
  <c r="BP15" i="90"/>
  <c r="BP58" i="90" s="1"/>
  <c r="CN15" i="90"/>
  <c r="CN58" i="90" s="1"/>
  <c r="DL15" i="90"/>
  <c r="EK19" i="90"/>
  <c r="K8" i="86" s="1"/>
  <c r="EL19" i="90"/>
  <c r="EM19" i="90"/>
  <c r="EN19" i="90"/>
  <c r="EK20" i="90"/>
  <c r="EL20" i="90"/>
  <c r="EM20" i="90"/>
  <c r="EN20" i="90"/>
  <c r="H21" i="90"/>
  <c r="J21" i="90"/>
  <c r="L21" i="90"/>
  <c r="N21" i="90"/>
  <c r="P21" i="90"/>
  <c r="R21" i="90"/>
  <c r="T21" i="90"/>
  <c r="V21" i="90"/>
  <c r="X21" i="90"/>
  <c r="Z21" i="90"/>
  <c r="AB21" i="90"/>
  <c r="AD21" i="90"/>
  <c r="AF21" i="90"/>
  <c r="AH21" i="90"/>
  <c r="AJ21" i="90"/>
  <c r="AL21" i="90"/>
  <c r="AN21" i="90"/>
  <c r="AP21" i="90"/>
  <c r="AR21" i="90"/>
  <c r="AT21" i="90"/>
  <c r="AV21" i="90"/>
  <c r="AX21" i="90"/>
  <c r="AZ21" i="90"/>
  <c r="BB21" i="90"/>
  <c r="BD21" i="90"/>
  <c r="BF21" i="90"/>
  <c r="BH21" i="90"/>
  <c r="BJ21" i="90"/>
  <c r="BL21" i="90"/>
  <c r="BN21" i="90"/>
  <c r="BP21" i="90"/>
  <c r="BR21" i="90"/>
  <c r="BT21" i="90"/>
  <c r="BV21" i="90"/>
  <c r="BX21" i="90"/>
  <c r="BZ21" i="90"/>
  <c r="CB21" i="90"/>
  <c r="CD21" i="90"/>
  <c r="CF21" i="90"/>
  <c r="CH21" i="90"/>
  <c r="CJ21" i="90"/>
  <c r="CL21" i="90"/>
  <c r="CN21" i="90"/>
  <c r="CP21" i="90"/>
  <c r="CR21" i="90"/>
  <c r="CT21" i="90"/>
  <c r="CV21" i="90"/>
  <c r="CX21" i="90"/>
  <c r="CZ21" i="90"/>
  <c r="DB21" i="90"/>
  <c r="DD21" i="90"/>
  <c r="DF21" i="90"/>
  <c r="DH21" i="90"/>
  <c r="DJ21" i="90"/>
  <c r="DL21" i="90"/>
  <c r="DN21" i="90"/>
  <c r="DP21" i="90"/>
  <c r="DR21" i="90"/>
  <c r="DT21" i="90"/>
  <c r="DV21" i="90"/>
  <c r="EK22" i="90"/>
  <c r="EL22" i="90"/>
  <c r="EM22" i="90"/>
  <c r="H23" i="90"/>
  <c r="J23" i="90"/>
  <c r="L23" i="90"/>
  <c r="N23" i="90"/>
  <c r="P23" i="90"/>
  <c r="R23" i="90"/>
  <c r="T23" i="90"/>
  <c r="V23" i="90"/>
  <c r="X23" i="90"/>
  <c r="Z23" i="90"/>
  <c r="AB23" i="90"/>
  <c r="AD23" i="90"/>
  <c r="AF23" i="90"/>
  <c r="AH23" i="90"/>
  <c r="AJ23" i="90"/>
  <c r="AL23" i="90"/>
  <c r="AN23" i="90"/>
  <c r="AP23" i="90"/>
  <c r="AR23" i="90"/>
  <c r="AT23" i="90"/>
  <c r="AV23" i="90"/>
  <c r="AX23" i="90"/>
  <c r="AZ23" i="90"/>
  <c r="BB23" i="90"/>
  <c r="BD23" i="90"/>
  <c r="BF23" i="90"/>
  <c r="BH23" i="90"/>
  <c r="BJ23" i="90"/>
  <c r="BL23" i="90"/>
  <c r="BN23" i="90"/>
  <c r="BP23" i="90"/>
  <c r="BR23" i="90"/>
  <c r="BT23" i="90"/>
  <c r="BV23" i="90"/>
  <c r="BX23" i="90"/>
  <c r="BZ23" i="90"/>
  <c r="CB23" i="90"/>
  <c r="CD23" i="90"/>
  <c r="CF23" i="90"/>
  <c r="CH23" i="90"/>
  <c r="CJ23" i="90"/>
  <c r="CL23" i="90"/>
  <c r="CN23" i="90"/>
  <c r="CP23" i="90"/>
  <c r="CR23" i="90"/>
  <c r="CT23" i="90"/>
  <c r="CV23" i="90"/>
  <c r="CX23" i="90"/>
  <c r="CZ23" i="90"/>
  <c r="DB23" i="90"/>
  <c r="DD23" i="90"/>
  <c r="DF23" i="90"/>
  <c r="DH23" i="90"/>
  <c r="DJ23" i="90"/>
  <c r="DL23" i="90"/>
  <c r="DN23" i="90"/>
  <c r="DP23" i="90"/>
  <c r="DR23" i="90"/>
  <c r="DT23" i="90"/>
  <c r="DV23" i="90"/>
  <c r="EK24" i="90"/>
  <c r="EL24" i="90"/>
  <c r="EM24" i="90"/>
  <c r="T25" i="90"/>
  <c r="V25" i="90"/>
  <c r="X25" i="90"/>
  <c r="Z25" i="90"/>
  <c r="AB25" i="90"/>
  <c r="AD25" i="90"/>
  <c r="AF25" i="90"/>
  <c r="AH25" i="90"/>
  <c r="AJ25" i="90"/>
  <c r="AL25" i="90"/>
  <c r="AN25" i="90"/>
  <c r="AP25" i="90"/>
  <c r="AR25" i="90"/>
  <c r="AT25" i="90"/>
  <c r="AV25" i="90"/>
  <c r="AX25" i="90"/>
  <c r="AZ25" i="90"/>
  <c r="BB25" i="90"/>
  <c r="BD25" i="90"/>
  <c r="BF25" i="90"/>
  <c r="BH25" i="90"/>
  <c r="BJ25" i="90"/>
  <c r="BL25" i="90"/>
  <c r="BN25" i="90"/>
  <c r="BP25" i="90"/>
  <c r="BR25" i="90"/>
  <c r="BT25" i="90"/>
  <c r="BV25" i="90"/>
  <c r="BX25" i="90"/>
  <c r="BZ25" i="90"/>
  <c r="CB25" i="90"/>
  <c r="CD25" i="90"/>
  <c r="CF25" i="90"/>
  <c r="CH25" i="90"/>
  <c r="CJ25" i="90"/>
  <c r="CL25" i="90"/>
  <c r="CN25" i="90"/>
  <c r="CP25" i="90"/>
  <c r="CR25" i="90"/>
  <c r="CT25" i="90"/>
  <c r="CV25" i="90"/>
  <c r="CX25" i="90"/>
  <c r="CZ25" i="90"/>
  <c r="DB25" i="90"/>
  <c r="DD25" i="90"/>
  <c r="DF25" i="90"/>
  <c r="DH25" i="90"/>
  <c r="DJ25" i="90"/>
  <c r="EK26" i="90"/>
  <c r="EL26" i="90"/>
  <c r="EM26" i="90"/>
  <c r="EN26" i="90"/>
  <c r="T27" i="90"/>
  <c r="V27" i="90"/>
  <c r="X27" i="90"/>
  <c r="Z27" i="90"/>
  <c r="AB27" i="90"/>
  <c r="AD27" i="90"/>
  <c r="AF27" i="90"/>
  <c r="AH27" i="90"/>
  <c r="AJ27" i="90"/>
  <c r="AL27" i="90"/>
  <c r="AN27" i="90"/>
  <c r="AP27" i="90"/>
  <c r="AR27" i="90"/>
  <c r="AT27" i="90"/>
  <c r="AV27" i="90"/>
  <c r="AX27" i="90"/>
  <c r="AZ27" i="90"/>
  <c r="BB27" i="90"/>
  <c r="BD27" i="90"/>
  <c r="BF27" i="90"/>
  <c r="BH27" i="90"/>
  <c r="BJ27" i="90"/>
  <c r="BL27" i="90"/>
  <c r="BN27" i="90"/>
  <c r="BP27" i="90"/>
  <c r="BR27" i="90"/>
  <c r="BT27" i="90"/>
  <c r="BV27" i="90"/>
  <c r="BX27" i="90"/>
  <c r="BZ27" i="90"/>
  <c r="DR27" i="90"/>
  <c r="DT27" i="90"/>
  <c r="DV27" i="90"/>
  <c r="EK28" i="90"/>
  <c r="EL28" i="90"/>
  <c r="R8" i="86" s="1"/>
  <c r="EM28" i="90"/>
  <c r="N8" i="86" s="1"/>
  <c r="EN28" i="90"/>
  <c r="T29" i="90"/>
  <c r="V29" i="90"/>
  <c r="X29" i="90"/>
  <c r="Z29" i="90"/>
  <c r="AB29" i="90"/>
  <c r="AD29" i="90"/>
  <c r="AF29" i="90"/>
  <c r="AH29" i="90"/>
  <c r="AJ29" i="90"/>
  <c r="AL29" i="90"/>
  <c r="AN29" i="90"/>
  <c r="AP29" i="90"/>
  <c r="AR29" i="90"/>
  <c r="AT29" i="90"/>
  <c r="AV29" i="90"/>
  <c r="AX29" i="90"/>
  <c r="AZ29" i="90"/>
  <c r="BB29" i="90"/>
  <c r="BD29" i="90"/>
  <c r="BF29" i="90"/>
  <c r="BH29" i="90"/>
  <c r="BJ29" i="90"/>
  <c r="BL29" i="90"/>
  <c r="BN29" i="90"/>
  <c r="CN29" i="90"/>
  <c r="CP29" i="90"/>
  <c r="CR29" i="90"/>
  <c r="CT29" i="90"/>
  <c r="CV29" i="90"/>
  <c r="CX29" i="90"/>
  <c r="CZ29" i="90"/>
  <c r="DB29" i="90"/>
  <c r="EK30" i="90"/>
  <c r="EL30" i="90"/>
  <c r="EM30" i="90"/>
  <c r="M8" i="86" s="1"/>
  <c r="EN30" i="90"/>
  <c r="AR31" i="90"/>
  <c r="AT31" i="90"/>
  <c r="AV31" i="90"/>
  <c r="AX31" i="90"/>
  <c r="AZ31" i="90"/>
  <c r="BB31" i="90"/>
  <c r="BD31" i="90"/>
  <c r="BF31" i="90"/>
  <c r="BH31" i="90"/>
  <c r="BJ31" i="90"/>
  <c r="BL31" i="90"/>
  <c r="BN31" i="90"/>
  <c r="BP31" i="90"/>
  <c r="BR31" i="90"/>
  <c r="BT31" i="90"/>
  <c r="BV31" i="90"/>
  <c r="BX31" i="90"/>
  <c r="BZ31" i="90"/>
  <c r="CB31" i="90"/>
  <c r="CD31" i="90"/>
  <c r="CF31" i="90"/>
  <c r="CH31" i="90"/>
  <c r="CJ31" i="90"/>
  <c r="CL31" i="90"/>
  <c r="CN31" i="90"/>
  <c r="CP31" i="90"/>
  <c r="CR31" i="90"/>
  <c r="CT31" i="90"/>
  <c r="CV31" i="90"/>
  <c r="CX31" i="90"/>
  <c r="CZ31" i="90"/>
  <c r="DB31" i="90"/>
  <c r="DD31" i="90"/>
  <c r="DF31" i="90"/>
  <c r="DH31" i="90"/>
  <c r="DJ31" i="90"/>
  <c r="T34" i="90"/>
  <c r="V34" i="90"/>
  <c r="X34" i="90"/>
  <c r="Z34" i="90"/>
  <c r="AB34" i="90"/>
  <c r="AD34" i="90"/>
  <c r="AF34" i="90"/>
  <c r="AH34" i="90"/>
  <c r="AJ34" i="90"/>
  <c r="AL34" i="90"/>
  <c r="AN34" i="90"/>
  <c r="AP34" i="90"/>
  <c r="AR34" i="90"/>
  <c r="AT34" i="90"/>
  <c r="AV34" i="90"/>
  <c r="AX34" i="90"/>
  <c r="AZ34" i="90"/>
  <c r="BB34" i="90"/>
  <c r="BD34" i="90"/>
  <c r="BF34" i="90"/>
  <c r="BH34" i="90"/>
  <c r="BJ34" i="90"/>
  <c r="BL34" i="90"/>
  <c r="BN34" i="90"/>
  <c r="BP34" i="90"/>
  <c r="BR34" i="90"/>
  <c r="BT34" i="90"/>
  <c r="BV34" i="90"/>
  <c r="BX34" i="90"/>
  <c r="BZ34" i="90"/>
  <c r="CB34" i="90"/>
  <c r="CD34" i="90"/>
  <c r="CF34" i="90"/>
  <c r="CH34" i="90"/>
  <c r="CJ34" i="90"/>
  <c r="CL34" i="90"/>
  <c r="CN34" i="90"/>
  <c r="CP34" i="90"/>
  <c r="CR34" i="90"/>
  <c r="CT34" i="90"/>
  <c r="CV34" i="90"/>
  <c r="CX34" i="90"/>
  <c r="CZ34" i="90"/>
  <c r="DB34" i="90"/>
  <c r="DD34" i="90"/>
  <c r="DF34" i="90"/>
  <c r="DH34" i="90"/>
  <c r="DJ34" i="90"/>
  <c r="DR34" i="90"/>
  <c r="DT34" i="90"/>
  <c r="DV34" i="90"/>
  <c r="EK35" i="90"/>
  <c r="EL35" i="90"/>
  <c r="EM35" i="90"/>
  <c r="EN35" i="90"/>
  <c r="EK36" i="90"/>
  <c r="EL36" i="90"/>
  <c r="EM36" i="90"/>
  <c r="EN36" i="90"/>
  <c r="EK37" i="90"/>
  <c r="EL37" i="90"/>
  <c r="EM37" i="90"/>
  <c r="EN37" i="90"/>
  <c r="EK38" i="90"/>
  <c r="EL38" i="90"/>
  <c r="EM38" i="90"/>
  <c r="EN38" i="90"/>
  <c r="EK39" i="90"/>
  <c r="EL39" i="90"/>
  <c r="EM39" i="90"/>
  <c r="EN39" i="90"/>
  <c r="EK40" i="90"/>
  <c r="EL40" i="90"/>
  <c r="EM40" i="90"/>
  <c r="H41" i="90"/>
  <c r="J41" i="90"/>
  <c r="L41" i="90"/>
  <c r="N41" i="90"/>
  <c r="P41" i="90"/>
  <c r="R41" i="90"/>
  <c r="T41" i="90"/>
  <c r="V41" i="90"/>
  <c r="X41" i="90"/>
  <c r="Z41" i="90"/>
  <c r="AB41" i="90"/>
  <c r="AD41" i="90"/>
  <c r="AF41" i="90"/>
  <c r="AH41" i="90"/>
  <c r="AJ41" i="90"/>
  <c r="AL41" i="90"/>
  <c r="AN41" i="90"/>
  <c r="AP41" i="90"/>
  <c r="AR41" i="90"/>
  <c r="AT41" i="90"/>
  <c r="AV41" i="90"/>
  <c r="AX41" i="90"/>
  <c r="AZ41" i="90"/>
  <c r="BB41" i="90"/>
  <c r="BD41" i="90"/>
  <c r="BF41" i="90"/>
  <c r="BH41" i="90"/>
  <c r="BJ41" i="90"/>
  <c r="BL41" i="90"/>
  <c r="BN41" i="90"/>
  <c r="BP41" i="90"/>
  <c r="BR41" i="90"/>
  <c r="BT41" i="90"/>
  <c r="BV41" i="90"/>
  <c r="BX41" i="90"/>
  <c r="BZ41" i="90"/>
  <c r="CB41" i="90"/>
  <c r="CD41" i="90"/>
  <c r="CF41" i="90"/>
  <c r="CH41" i="90"/>
  <c r="CJ41" i="90"/>
  <c r="CL41" i="90"/>
  <c r="CN41" i="90"/>
  <c r="CP41" i="90"/>
  <c r="CR41" i="90"/>
  <c r="CT41" i="90"/>
  <c r="CV41" i="90"/>
  <c r="CX41" i="90"/>
  <c r="CZ41" i="90"/>
  <c r="DB41" i="90"/>
  <c r="DD41" i="90"/>
  <c r="DF41" i="90"/>
  <c r="DH41" i="90"/>
  <c r="DJ41" i="90"/>
  <c r="DL41" i="90"/>
  <c r="DN41" i="90"/>
  <c r="DP41" i="90"/>
  <c r="DR41" i="90"/>
  <c r="DT41" i="90"/>
  <c r="DV41" i="90"/>
  <c r="F44" i="90"/>
  <c r="H44" i="90"/>
  <c r="J44" i="90"/>
  <c r="L44" i="90"/>
  <c r="N44" i="90"/>
  <c r="P44" i="90"/>
  <c r="R44" i="90"/>
  <c r="T44" i="90"/>
  <c r="V44" i="90"/>
  <c r="X44" i="90"/>
  <c r="Z44" i="90"/>
  <c r="AB44" i="90"/>
  <c r="AD44" i="90"/>
  <c r="AF44" i="90"/>
  <c r="AH44" i="90"/>
  <c r="AJ44" i="90"/>
  <c r="AL44" i="90"/>
  <c r="AN44" i="90"/>
  <c r="AP44" i="90"/>
  <c r="AR44" i="90"/>
  <c r="AT44" i="90"/>
  <c r="AV44" i="90"/>
  <c r="AX44" i="90"/>
  <c r="AZ44" i="90"/>
  <c r="BB44" i="90"/>
  <c r="BD44" i="90"/>
  <c r="BF44" i="90"/>
  <c r="BH44" i="90"/>
  <c r="BJ44" i="90"/>
  <c r="BL44" i="90"/>
  <c r="BN44" i="90"/>
  <c r="BP44" i="90"/>
  <c r="BR44" i="90"/>
  <c r="BT44" i="90"/>
  <c r="BV44" i="90"/>
  <c r="BX44" i="90"/>
  <c r="BZ44" i="90"/>
  <c r="CB44" i="90"/>
  <c r="CD44" i="90"/>
  <c r="CF44" i="90"/>
  <c r="CH44" i="90"/>
  <c r="CJ44" i="90"/>
  <c r="CL44" i="90"/>
  <c r="CN44" i="90"/>
  <c r="CP44" i="90"/>
  <c r="CR44" i="90"/>
  <c r="CT44" i="90"/>
  <c r="CV44" i="90"/>
  <c r="CX44" i="90"/>
  <c r="CZ44" i="90"/>
  <c r="DB44" i="90"/>
  <c r="DD44" i="90"/>
  <c r="DF44" i="90"/>
  <c r="DH44" i="90"/>
  <c r="DJ44" i="90"/>
  <c r="DL44" i="90"/>
  <c r="DN44" i="90"/>
  <c r="DP44" i="90"/>
  <c r="DR44" i="90"/>
  <c r="DT44" i="90"/>
  <c r="DV44" i="90"/>
  <c r="DX44" i="90"/>
  <c r="DZ44" i="90"/>
  <c r="EB44" i="90"/>
  <c r="F45" i="90"/>
  <c r="C9" i="86"/>
  <c r="C8" i="86"/>
  <c r="F8" i="86"/>
  <c r="CO134" i="89"/>
  <c r="CP134" i="89" s="1"/>
  <c r="CO135" i="89"/>
  <c r="CP135" i="89" s="1"/>
  <c r="CO136" i="89"/>
  <c r="CP136" i="89" s="1"/>
  <c r="CO137" i="89"/>
  <c r="CP137" i="89" s="1"/>
  <c r="CO138" i="89"/>
  <c r="CP138" i="89" s="1"/>
  <c r="CO139" i="89"/>
  <c r="CP139" i="89" s="1"/>
  <c r="CO140" i="89"/>
  <c r="CP140" i="89" s="1"/>
  <c r="CO141" i="89"/>
  <c r="CP141" i="89" s="1"/>
  <c r="CO142" i="89"/>
  <c r="CP142" i="89" s="1"/>
  <c r="CO143" i="89"/>
  <c r="CP143" i="89" s="1"/>
  <c r="CO144" i="89"/>
  <c r="CP144" i="89" s="1"/>
  <c r="CO145" i="89"/>
  <c r="CP145" i="89" s="1"/>
  <c r="CO146" i="89"/>
  <c r="CP146" i="89" s="1"/>
  <c r="CO147" i="89"/>
  <c r="CP147" i="89" s="1"/>
  <c r="CO148" i="89"/>
  <c r="CP148" i="89" s="1"/>
  <c r="CO151" i="89"/>
  <c r="CP151" i="89" s="1"/>
  <c r="CO152" i="89"/>
  <c r="CP152" i="89" s="1"/>
  <c r="CO153" i="89"/>
  <c r="CP153" i="89" s="1"/>
  <c r="CO154" i="89"/>
  <c r="CP154" i="89" s="1"/>
  <c r="CO155" i="89"/>
  <c r="CP155" i="89" s="1"/>
  <c r="CO150" i="89"/>
  <c r="CP150" i="89" s="1"/>
  <c r="CO149" i="89"/>
  <c r="CP149" i="89" s="1"/>
  <c r="CO156" i="89"/>
  <c r="CP156" i="89" s="1"/>
  <c r="CO157" i="89"/>
  <c r="CP157" i="89" s="1"/>
  <c r="CO158" i="89"/>
  <c r="CP158" i="89" s="1"/>
  <c r="CO159" i="89"/>
  <c r="CP159" i="89" s="1"/>
  <c r="CO160" i="89"/>
  <c r="CP160" i="89" s="1"/>
  <c r="CO161" i="89"/>
  <c r="CP161" i="89" s="1"/>
  <c r="CO162" i="89"/>
  <c r="CP162" i="89" s="1"/>
  <c r="CO163" i="89"/>
  <c r="CP163" i="89" s="1"/>
  <c r="CO164" i="89"/>
  <c r="CP164" i="89" s="1"/>
  <c r="CO165" i="89"/>
  <c r="CP165" i="89" s="1"/>
  <c r="CO166" i="89"/>
  <c r="CP166" i="89" s="1"/>
  <c r="CO167" i="89"/>
  <c r="CP167" i="89" s="1"/>
  <c r="CO133" i="89"/>
  <c r="CP133" i="89" s="1"/>
  <c r="CN303" i="89"/>
  <c r="CB303" i="89"/>
  <c r="CC303" i="89" s="1"/>
  <c r="BZ303" i="89"/>
  <c r="BX303" i="89"/>
  <c r="BV303" i="89"/>
  <c r="BT303" i="89"/>
  <c r="BR303" i="89"/>
  <c r="BP303" i="89"/>
  <c r="BN303" i="89"/>
  <c r="BL303" i="89"/>
  <c r="BJ303" i="89"/>
  <c r="BH303" i="89"/>
  <c r="BF303" i="89"/>
  <c r="BD303" i="89"/>
  <c r="BB303" i="89"/>
  <c r="AZ303" i="89"/>
  <c r="AX303" i="89"/>
  <c r="AV303" i="89"/>
  <c r="AT303" i="89"/>
  <c r="AR303" i="89"/>
  <c r="AP303" i="89"/>
  <c r="AN303" i="89"/>
  <c r="AL303" i="89"/>
  <c r="AJ303" i="89"/>
  <c r="AH303" i="89"/>
  <c r="AF303" i="89"/>
  <c r="AD303" i="89"/>
  <c r="AB303" i="89"/>
  <c r="Z303" i="89"/>
  <c r="X303" i="89"/>
  <c r="V303" i="89"/>
  <c r="T303" i="89"/>
  <c r="R303" i="89"/>
  <c r="P303" i="89"/>
  <c r="N303" i="89"/>
  <c r="L303" i="89"/>
  <c r="J303" i="89"/>
  <c r="H303" i="89"/>
  <c r="F303" i="89"/>
  <c r="CN302" i="89"/>
  <c r="CB302" i="89"/>
  <c r="CC302" i="89" s="1"/>
  <c r="BZ302" i="89"/>
  <c r="BX302" i="89"/>
  <c r="BV302" i="89"/>
  <c r="BT302" i="89"/>
  <c r="BR302" i="89"/>
  <c r="BP302" i="89"/>
  <c r="BN302" i="89"/>
  <c r="BL302" i="89"/>
  <c r="BJ302" i="89"/>
  <c r="BH302" i="89"/>
  <c r="BF302" i="89"/>
  <c r="BD302" i="89"/>
  <c r="BB302" i="89"/>
  <c r="AZ302" i="89"/>
  <c r="AX302" i="89"/>
  <c r="AV302" i="89"/>
  <c r="AT302" i="89"/>
  <c r="AR302" i="89"/>
  <c r="AP302" i="89"/>
  <c r="AN302" i="89"/>
  <c r="AL302" i="89"/>
  <c r="AJ302" i="89"/>
  <c r="AH302" i="89"/>
  <c r="AF302" i="89"/>
  <c r="AD302" i="89"/>
  <c r="AB302" i="89"/>
  <c r="Z302" i="89"/>
  <c r="X302" i="89"/>
  <c r="V302" i="89"/>
  <c r="T302" i="89"/>
  <c r="R302" i="89"/>
  <c r="P302" i="89"/>
  <c r="N302" i="89"/>
  <c r="L302" i="89"/>
  <c r="J302" i="89"/>
  <c r="H302" i="89"/>
  <c r="F302" i="89"/>
  <c r="CN298" i="89"/>
  <c r="CB298" i="89"/>
  <c r="CC298" i="89" s="1"/>
  <c r="BZ298" i="89"/>
  <c r="BX298" i="89"/>
  <c r="BV298" i="89"/>
  <c r="BT298" i="89"/>
  <c r="BR298" i="89"/>
  <c r="BP298" i="89"/>
  <c r="BN298" i="89"/>
  <c r="BL298" i="89"/>
  <c r="BJ298" i="89"/>
  <c r="BH298" i="89"/>
  <c r="BF298" i="89"/>
  <c r="BD298" i="89"/>
  <c r="BB298" i="89"/>
  <c r="AZ298" i="89"/>
  <c r="AX298" i="89"/>
  <c r="AV298" i="89"/>
  <c r="AT298" i="89"/>
  <c r="AR298" i="89"/>
  <c r="AP298" i="89"/>
  <c r="AN298" i="89"/>
  <c r="AL298" i="89"/>
  <c r="AJ298" i="89"/>
  <c r="AH298" i="89"/>
  <c r="AF298" i="89"/>
  <c r="AD298" i="89"/>
  <c r="AB298" i="89"/>
  <c r="Z298" i="89"/>
  <c r="X298" i="89"/>
  <c r="V298" i="89"/>
  <c r="T298" i="89"/>
  <c r="R298" i="89"/>
  <c r="P298" i="89"/>
  <c r="N298" i="89"/>
  <c r="L298" i="89"/>
  <c r="J298" i="89"/>
  <c r="H298" i="89"/>
  <c r="F298" i="89"/>
  <c r="CN301" i="89"/>
  <c r="CB301" i="89"/>
  <c r="CC301" i="89" s="1"/>
  <c r="BZ301" i="89"/>
  <c r="BX301" i="89"/>
  <c r="BV301" i="89"/>
  <c r="BT301" i="89"/>
  <c r="BR301" i="89"/>
  <c r="BP301" i="89"/>
  <c r="BN301" i="89"/>
  <c r="BL301" i="89"/>
  <c r="BJ301" i="89"/>
  <c r="BH301" i="89"/>
  <c r="BF301" i="89"/>
  <c r="BD301" i="89"/>
  <c r="BB301" i="89"/>
  <c r="AZ301" i="89"/>
  <c r="AX301" i="89"/>
  <c r="AV301" i="89"/>
  <c r="AT301" i="89"/>
  <c r="AR301" i="89"/>
  <c r="AP301" i="89"/>
  <c r="AN301" i="89"/>
  <c r="AL301" i="89"/>
  <c r="AJ301" i="89"/>
  <c r="AH301" i="89"/>
  <c r="AF301" i="89"/>
  <c r="AD301" i="89"/>
  <c r="AB301" i="89"/>
  <c r="Z301" i="89"/>
  <c r="X301" i="89"/>
  <c r="V301" i="89"/>
  <c r="T301" i="89"/>
  <c r="R301" i="89"/>
  <c r="P301" i="89"/>
  <c r="N301" i="89"/>
  <c r="L301" i="89"/>
  <c r="J301" i="89"/>
  <c r="H301" i="89"/>
  <c r="F301" i="89"/>
  <c r="CM126" i="89"/>
  <c r="CM171" i="89"/>
  <c r="CM218" i="89"/>
  <c r="CM258" i="89"/>
  <c r="CM307" i="89"/>
  <c r="CM356" i="89"/>
  <c r="CM397" i="89"/>
  <c r="CO394" i="89"/>
  <c r="CP394" i="89" s="1"/>
  <c r="CN394" i="89"/>
  <c r="CO393" i="89"/>
  <c r="CP393" i="89" s="1"/>
  <c r="CN393" i="89"/>
  <c r="CO392" i="89"/>
  <c r="CP392" i="89" s="1"/>
  <c r="CN392" i="89"/>
  <c r="CO391" i="89"/>
  <c r="CP391" i="89" s="1"/>
  <c r="CN391" i="89"/>
  <c r="CO390" i="89"/>
  <c r="CP390" i="89" s="1"/>
  <c r="CN390" i="89"/>
  <c r="CO389" i="89"/>
  <c r="CP389" i="89" s="1"/>
  <c r="CN389" i="89"/>
  <c r="CO388" i="89"/>
  <c r="CP388" i="89" s="1"/>
  <c r="CN388" i="89"/>
  <c r="CO387" i="89"/>
  <c r="CP387" i="89" s="1"/>
  <c r="CN387" i="89"/>
  <c r="CO386" i="89"/>
  <c r="CP386" i="89" s="1"/>
  <c r="CN386" i="89"/>
  <c r="CO385" i="89"/>
  <c r="CP385" i="89" s="1"/>
  <c r="CN385" i="89"/>
  <c r="CO384" i="89"/>
  <c r="CP384" i="89" s="1"/>
  <c r="CN384" i="89"/>
  <c r="CO383" i="89"/>
  <c r="CP383" i="89" s="1"/>
  <c r="CN383" i="89"/>
  <c r="CO382" i="89"/>
  <c r="CP382" i="89" s="1"/>
  <c r="CN382" i="89"/>
  <c r="CO381" i="89"/>
  <c r="CP381" i="89" s="1"/>
  <c r="CN381" i="89"/>
  <c r="CO380" i="89"/>
  <c r="CP380" i="89" s="1"/>
  <c r="CN380" i="89"/>
  <c r="CO379" i="89"/>
  <c r="CP379" i="89" s="1"/>
  <c r="CN379" i="89"/>
  <c r="CO378" i="89"/>
  <c r="CP378" i="89" s="1"/>
  <c r="CN378" i="89"/>
  <c r="CO377" i="89"/>
  <c r="CP377" i="89" s="1"/>
  <c r="CN377" i="89"/>
  <c r="CO376" i="89"/>
  <c r="CP376" i="89" s="1"/>
  <c r="CN376" i="89"/>
  <c r="CO375" i="89"/>
  <c r="CP375" i="89" s="1"/>
  <c r="CN375" i="89"/>
  <c r="CO374" i="89"/>
  <c r="CP374" i="89" s="1"/>
  <c r="CN374" i="89"/>
  <c r="CO373" i="89"/>
  <c r="CP373" i="89" s="1"/>
  <c r="CN373" i="89"/>
  <c r="CO372" i="89"/>
  <c r="CP372" i="89" s="1"/>
  <c r="CN372" i="89"/>
  <c r="CO371" i="89"/>
  <c r="CP371" i="89" s="1"/>
  <c r="CN371" i="89"/>
  <c r="CO370" i="89"/>
  <c r="CP370" i="89" s="1"/>
  <c r="CN370" i="89"/>
  <c r="CO369" i="89"/>
  <c r="CP369" i="89" s="1"/>
  <c r="CN369" i="89"/>
  <c r="CO368" i="89"/>
  <c r="CP368" i="89" s="1"/>
  <c r="CN368" i="89"/>
  <c r="CO367" i="89"/>
  <c r="CP367" i="89" s="1"/>
  <c r="CN367" i="89"/>
  <c r="CO366" i="89"/>
  <c r="CP366" i="89" s="1"/>
  <c r="CN366" i="89"/>
  <c r="CO365" i="89"/>
  <c r="CP365" i="89" s="1"/>
  <c r="CN365" i="89"/>
  <c r="CO364" i="89"/>
  <c r="CP364" i="89" s="1"/>
  <c r="CN364" i="89"/>
  <c r="CO363" i="89"/>
  <c r="CP363" i="89" s="1"/>
  <c r="CN363" i="89"/>
  <c r="CN325" i="89"/>
  <c r="CB325" i="89"/>
  <c r="CC325" i="89" s="1"/>
  <c r="BZ325" i="89"/>
  <c r="BX325" i="89"/>
  <c r="BV325" i="89"/>
  <c r="BT325" i="89"/>
  <c r="BR325" i="89"/>
  <c r="BP325" i="89"/>
  <c r="BN325" i="89"/>
  <c r="BL325" i="89"/>
  <c r="BJ325" i="89"/>
  <c r="BH325" i="89"/>
  <c r="BF325" i="89"/>
  <c r="BD325" i="89"/>
  <c r="BB325" i="89"/>
  <c r="AZ325" i="89"/>
  <c r="AX325" i="89"/>
  <c r="AV325" i="89"/>
  <c r="AT325" i="89"/>
  <c r="DE325" i="89" s="1"/>
  <c r="DF325" i="89" s="1"/>
  <c r="AR325" i="89"/>
  <c r="AP325" i="89"/>
  <c r="AN325" i="89"/>
  <c r="AL325" i="89"/>
  <c r="AJ325" i="89"/>
  <c r="AH325" i="89"/>
  <c r="AF325" i="89"/>
  <c r="AD325" i="89"/>
  <c r="AB325" i="89"/>
  <c r="Z325" i="89"/>
  <c r="X325" i="89"/>
  <c r="V325" i="89"/>
  <c r="T325" i="89"/>
  <c r="R325" i="89"/>
  <c r="P325" i="89"/>
  <c r="N325" i="89"/>
  <c r="L325" i="89"/>
  <c r="J325" i="89"/>
  <c r="H325" i="89"/>
  <c r="F325" i="89"/>
  <c r="DX303" i="89" l="1"/>
  <c r="DZ303" i="89"/>
  <c r="DX298" i="89"/>
  <c r="DZ298" i="89"/>
  <c r="DX301" i="89"/>
  <c r="DZ301" i="89"/>
  <c r="DX302" i="89"/>
  <c r="DZ302" i="89"/>
  <c r="DX325" i="89"/>
  <c r="DZ325" i="89"/>
  <c r="CX45" i="90"/>
  <c r="CH45" i="90"/>
  <c r="AT45" i="90"/>
  <c r="DT45" i="90"/>
  <c r="CV45" i="90"/>
  <c r="BX45" i="90"/>
  <c r="AZ45" i="90"/>
  <c r="AJ45" i="90"/>
  <c r="T45" i="90"/>
  <c r="DZ45" i="90"/>
  <c r="DJ45" i="90"/>
  <c r="DB45" i="90"/>
  <c r="CT45" i="90"/>
  <c r="CD45" i="90"/>
  <c r="BV45" i="90"/>
  <c r="BN45" i="90"/>
  <c r="BF45" i="90"/>
  <c r="AX45" i="90"/>
  <c r="AP45" i="90"/>
  <c r="AH45" i="90"/>
  <c r="Z45" i="90"/>
  <c r="CP45" i="90"/>
  <c r="BB45" i="90"/>
  <c r="EB45" i="90"/>
  <c r="DD45" i="90"/>
  <c r="CF45" i="90"/>
  <c r="BH45" i="90"/>
  <c r="AR45" i="90"/>
  <c r="L45" i="90"/>
  <c r="DX45" i="90"/>
  <c r="DH45" i="90"/>
  <c r="CZ45" i="90"/>
  <c r="CR45" i="90"/>
  <c r="CB45" i="90"/>
  <c r="BT45" i="90"/>
  <c r="BL45" i="90"/>
  <c r="BD45" i="90"/>
  <c r="AV45" i="90"/>
  <c r="AN45" i="90"/>
  <c r="AF45" i="90"/>
  <c r="X45" i="90"/>
  <c r="P45" i="90"/>
  <c r="DF45" i="90"/>
  <c r="BZ45" i="90"/>
  <c r="BJ45" i="90"/>
  <c r="AL45" i="90"/>
  <c r="AD45" i="90"/>
  <c r="N45" i="90"/>
  <c r="DV45" i="90"/>
  <c r="BR45" i="90"/>
  <c r="DL45" i="90"/>
  <c r="CN45" i="90"/>
  <c r="BP45" i="90"/>
  <c r="AB45" i="90"/>
  <c r="J45" i="90"/>
  <c r="H45" i="90"/>
  <c r="DP303" i="89"/>
  <c r="DR303" i="89"/>
  <c r="DP302" i="89"/>
  <c r="DR302" i="89"/>
  <c r="DP298" i="89"/>
  <c r="DR298" i="89"/>
  <c r="DP301" i="89"/>
  <c r="DR301" i="89"/>
  <c r="DR325" i="89"/>
  <c r="DP325" i="89"/>
  <c r="DL298" i="89"/>
  <c r="DN298" i="89"/>
  <c r="DL301" i="89"/>
  <c r="DN301" i="89"/>
  <c r="DL302" i="89"/>
  <c r="DN302" i="89"/>
  <c r="DL303" i="89"/>
  <c r="DN303" i="89"/>
  <c r="EN90" i="90"/>
  <c r="EH33" i="90"/>
  <c r="CH444" i="89"/>
  <c r="E8" i="86"/>
  <c r="ET31" i="90"/>
  <c r="EN91" i="90"/>
  <c r="EF33" i="90"/>
  <c r="DR45" i="90"/>
  <c r="CL45" i="90"/>
  <c r="R45" i="90"/>
  <c r="DL46" i="90"/>
  <c r="EK33" i="90"/>
  <c r="O8" i="86" s="1"/>
  <c r="DP45" i="90"/>
  <c r="CJ45" i="90"/>
  <c r="EM3" i="90"/>
  <c r="EL3" i="90"/>
  <c r="DN45" i="90"/>
  <c r="EG33" i="90"/>
  <c r="ET30" i="90"/>
  <c r="T46" i="90"/>
  <c r="V45" i="90"/>
  <c r="CN46" i="90"/>
  <c r="F46" i="90"/>
  <c r="BP46" i="90"/>
  <c r="F56" i="90"/>
  <c r="AR46" i="90"/>
  <c r="CP397" i="89"/>
  <c r="CN397" i="89"/>
  <c r="CO397" i="89"/>
  <c r="CO218" i="89"/>
  <c r="D61" i="90" l="1"/>
  <c r="EK3" i="90"/>
  <c r="EK7" i="90" s="1"/>
  <c r="EN33" i="90"/>
  <c r="L8" i="86" s="1"/>
  <c r="P8" i="86"/>
  <c r="P46" i="86" s="1"/>
  <c r="Q8" i="86"/>
  <c r="EL7" i="90"/>
  <c r="CN255" i="89"/>
  <c r="CN254" i="89"/>
  <c r="CN253" i="89"/>
  <c r="CN252" i="89"/>
  <c r="CN251" i="89"/>
  <c r="CN250" i="89"/>
  <c r="CN249" i="89"/>
  <c r="CN248" i="89"/>
  <c r="CN247" i="89"/>
  <c r="CN246" i="89"/>
  <c r="CN245" i="89"/>
  <c r="CN244" i="89"/>
  <c r="CN243" i="89"/>
  <c r="CN242" i="89"/>
  <c r="CN241" i="89"/>
  <c r="CN240" i="89"/>
  <c r="CN239" i="89"/>
  <c r="CN238" i="89"/>
  <c r="CN237" i="89"/>
  <c r="CN236" i="89"/>
  <c r="CN235" i="89"/>
  <c r="CN234" i="89"/>
  <c r="CN233" i="89"/>
  <c r="CN232" i="89"/>
  <c r="CN231" i="89"/>
  <c r="CN230" i="89"/>
  <c r="CN229" i="89"/>
  <c r="CN228" i="89"/>
  <c r="CN227" i="89"/>
  <c r="CN226" i="89"/>
  <c r="CN225" i="89"/>
  <c r="D70" i="90" l="1"/>
  <c r="D84" i="90"/>
  <c r="D77" i="90"/>
  <c r="CN258" i="89"/>
  <c r="CP258" i="89"/>
  <c r="CO258" i="89"/>
  <c r="CO168" i="89"/>
  <c r="CP168" i="89" s="1"/>
  <c r="CN168" i="89"/>
  <c r="CN167" i="89"/>
  <c r="CN166" i="89"/>
  <c r="CN165" i="89"/>
  <c r="CN164" i="89"/>
  <c r="CN163" i="89"/>
  <c r="CN162" i="89"/>
  <c r="CN161" i="89"/>
  <c r="CN157" i="89"/>
  <c r="CN160" i="89"/>
  <c r="CN159" i="89"/>
  <c r="CN158" i="89"/>
  <c r="CN156" i="89"/>
  <c r="CN149" i="89"/>
  <c r="CN150" i="89"/>
  <c r="CN155" i="89"/>
  <c r="CN154" i="89"/>
  <c r="CN153" i="89"/>
  <c r="CN152" i="89"/>
  <c r="CN151" i="89"/>
  <c r="CN148" i="89"/>
  <c r="CN147" i="89"/>
  <c r="CN146" i="89"/>
  <c r="CN145" i="89"/>
  <c r="CN144" i="89"/>
  <c r="CN143" i="89"/>
  <c r="CN142" i="89"/>
  <c r="CN141" i="89"/>
  <c r="CN140" i="89"/>
  <c r="CN139" i="89"/>
  <c r="CN138" i="89"/>
  <c r="CN137" i="89"/>
  <c r="CN136" i="89"/>
  <c r="CN135" i="89"/>
  <c r="CN134" i="89"/>
  <c r="CN133" i="89"/>
  <c r="CN304" i="89"/>
  <c r="CN300" i="89"/>
  <c r="CN299" i="89"/>
  <c r="CN297" i="89"/>
  <c r="CN296" i="89"/>
  <c r="CN295" i="89"/>
  <c r="CN294" i="89"/>
  <c r="CN293" i="89"/>
  <c r="CN292" i="89"/>
  <c r="CN291" i="89"/>
  <c r="CN290" i="89"/>
  <c r="CN289" i="89"/>
  <c r="CN288" i="89"/>
  <c r="CN287" i="89"/>
  <c r="CN286" i="89"/>
  <c r="CN285" i="89"/>
  <c r="CN284" i="89"/>
  <c r="CN283" i="89"/>
  <c r="CN282" i="89"/>
  <c r="CN281" i="89"/>
  <c r="CN280" i="89"/>
  <c r="CN279" i="89"/>
  <c r="CN278" i="89"/>
  <c r="CN277" i="89"/>
  <c r="CN276" i="89"/>
  <c r="CN275" i="89"/>
  <c r="CN274" i="89"/>
  <c r="CN273" i="89"/>
  <c r="CN272" i="89"/>
  <c r="CN271" i="89"/>
  <c r="CN270" i="89"/>
  <c r="CN269" i="89"/>
  <c r="CN268" i="89"/>
  <c r="CN267" i="89"/>
  <c r="CN266" i="89"/>
  <c r="CN265" i="89"/>
  <c r="CN353" i="89"/>
  <c r="CN352" i="89"/>
  <c r="CN351" i="89"/>
  <c r="CN350" i="89"/>
  <c r="CN349" i="89"/>
  <c r="CN348" i="89"/>
  <c r="CN347" i="89"/>
  <c r="CN346" i="89"/>
  <c r="CN345" i="89"/>
  <c r="CN344" i="89"/>
  <c r="CN343" i="89"/>
  <c r="CN342" i="89"/>
  <c r="CN341" i="89"/>
  <c r="CN340" i="89"/>
  <c r="CN339" i="89"/>
  <c r="CN338" i="89"/>
  <c r="CN337" i="89"/>
  <c r="CN336" i="89"/>
  <c r="CN335" i="89"/>
  <c r="CN334" i="89"/>
  <c r="CN333" i="89"/>
  <c r="CN332" i="89"/>
  <c r="CN331" i="89"/>
  <c r="CN330" i="89"/>
  <c r="CN329" i="89"/>
  <c r="CN328" i="89"/>
  <c r="CN327" i="89"/>
  <c r="CN322" i="89"/>
  <c r="CN320" i="89"/>
  <c r="CN326" i="89"/>
  <c r="CN323" i="89"/>
  <c r="CN321" i="89"/>
  <c r="CN319" i="89"/>
  <c r="CN317" i="89"/>
  <c r="CN316" i="89"/>
  <c r="CN315" i="89"/>
  <c r="CN314" i="89"/>
  <c r="CN194" i="89"/>
  <c r="CN211" i="89"/>
  <c r="CN210" i="89"/>
  <c r="CN213" i="89"/>
  <c r="CN212" i="89"/>
  <c r="CN217" i="89"/>
  <c r="CN216" i="89"/>
  <c r="CN214" i="89"/>
  <c r="CN215" i="89"/>
  <c r="CN209" i="89"/>
  <c r="CN208" i="89"/>
  <c r="CN207" i="89"/>
  <c r="CN206" i="89"/>
  <c r="CN204" i="89"/>
  <c r="CN205" i="89"/>
  <c r="CN203" i="89"/>
  <c r="CN202" i="89"/>
  <c r="CN201" i="89"/>
  <c r="CN200" i="89"/>
  <c r="CN198" i="89"/>
  <c r="CN195" i="89"/>
  <c r="CN191" i="89"/>
  <c r="CN193" i="89"/>
  <c r="CN199" i="89"/>
  <c r="CN192" i="89"/>
  <c r="CN190" i="89"/>
  <c r="CN189" i="89"/>
  <c r="CN188" i="89"/>
  <c r="CN187" i="89"/>
  <c r="CN186" i="89"/>
  <c r="CN185" i="89"/>
  <c r="CN184" i="89"/>
  <c r="CN183" i="89"/>
  <c r="CN182" i="89"/>
  <c r="CN181" i="89"/>
  <c r="CN180" i="89"/>
  <c r="CN179" i="89"/>
  <c r="CN178" i="89"/>
  <c r="CB89" i="89"/>
  <c r="CC89" i="89" s="1"/>
  <c r="BZ89" i="89"/>
  <c r="BX89" i="89"/>
  <c r="BV89" i="89"/>
  <c r="BT89" i="89"/>
  <c r="BR89" i="89"/>
  <c r="BP89" i="89"/>
  <c r="BN89" i="89"/>
  <c r="BL89" i="89"/>
  <c r="BJ89" i="89"/>
  <c r="BH89" i="89"/>
  <c r="BF89" i="89"/>
  <c r="BD89" i="89"/>
  <c r="BB89" i="89"/>
  <c r="AZ89" i="89"/>
  <c r="AX89" i="89"/>
  <c r="AV89" i="89"/>
  <c r="AT89" i="89"/>
  <c r="AR89" i="89"/>
  <c r="AP89" i="89"/>
  <c r="AN89" i="89"/>
  <c r="AL89" i="89"/>
  <c r="AJ89" i="89"/>
  <c r="AH89" i="89"/>
  <c r="AF89" i="89"/>
  <c r="AD89" i="89"/>
  <c r="AB89" i="89"/>
  <c r="Z89" i="89"/>
  <c r="X89" i="89"/>
  <c r="V89" i="89"/>
  <c r="T89" i="89"/>
  <c r="R89" i="89"/>
  <c r="P89" i="89"/>
  <c r="N89" i="89"/>
  <c r="L89" i="89"/>
  <c r="J89" i="89"/>
  <c r="H89" i="89"/>
  <c r="F89" i="89"/>
  <c r="DX89" i="89" l="1"/>
  <c r="DZ89" i="89"/>
  <c r="DP89" i="89"/>
  <c r="DR89" i="89"/>
  <c r="D91" i="90"/>
  <c r="CN356" i="89"/>
  <c r="CN171" i="89"/>
  <c r="CN218" i="89"/>
  <c r="CO171" i="89"/>
  <c r="CN307" i="89"/>
  <c r="CP307" i="89"/>
  <c r="CO307" i="89"/>
  <c r="CN126" i="89"/>
  <c r="CP126" i="89"/>
  <c r="CP445" i="89" s="1"/>
  <c r="CO126" i="89"/>
  <c r="CO445" i="89" s="1"/>
  <c r="CP356" i="89"/>
  <c r="CO356" i="89"/>
  <c r="CO444" i="89" s="1"/>
  <c r="CO446" i="89" l="1"/>
  <c r="CP171" i="89"/>
  <c r="CP446" i="89" s="1"/>
  <c r="U9" i="86"/>
  <c r="CB434" i="89" l="1"/>
  <c r="CB433" i="89"/>
  <c r="CB432" i="89"/>
  <c r="CB431" i="89"/>
  <c r="CB430" i="89"/>
  <c r="CB429" i="89"/>
  <c r="CB428" i="89"/>
  <c r="CB427" i="89"/>
  <c r="CB426" i="89"/>
  <c r="CB425" i="89"/>
  <c r="CB424" i="89"/>
  <c r="CB423" i="89"/>
  <c r="CB422" i="89"/>
  <c r="CB421" i="89"/>
  <c r="CB420" i="89"/>
  <c r="CB419" i="89"/>
  <c r="CB418" i="89"/>
  <c r="CB417" i="89"/>
  <c r="CB416" i="89"/>
  <c r="CB415" i="89"/>
  <c r="CB414" i="89"/>
  <c r="CB413" i="89"/>
  <c r="CB412" i="89"/>
  <c r="CB411" i="89"/>
  <c r="CB410" i="89"/>
  <c r="CB409" i="89"/>
  <c r="CB408" i="89"/>
  <c r="CB407" i="89"/>
  <c r="CB406" i="89"/>
  <c r="CB405" i="89"/>
  <c r="CB404" i="89"/>
  <c r="CB394" i="89"/>
  <c r="CB393" i="89"/>
  <c r="CB392" i="89"/>
  <c r="CB391" i="89"/>
  <c r="CB390" i="89"/>
  <c r="CB389" i="89"/>
  <c r="CB388" i="89"/>
  <c r="CB387" i="89"/>
  <c r="CB386" i="89"/>
  <c r="CB385" i="89"/>
  <c r="CB384" i="89"/>
  <c r="CB383" i="89"/>
  <c r="CB382" i="89"/>
  <c r="CB381" i="89"/>
  <c r="CB380" i="89"/>
  <c r="CB379" i="89"/>
  <c r="CB378" i="89"/>
  <c r="CB377" i="89"/>
  <c r="CB376" i="89"/>
  <c r="CB375" i="89"/>
  <c r="CB374" i="89"/>
  <c r="CB373" i="89"/>
  <c r="CB372" i="89"/>
  <c r="CB371" i="89"/>
  <c r="CB370" i="89"/>
  <c r="CB369" i="89"/>
  <c r="CB368" i="89"/>
  <c r="CB367" i="89"/>
  <c r="CB366" i="89"/>
  <c r="CB365" i="89"/>
  <c r="CB364" i="89"/>
  <c r="CB363" i="89"/>
  <c r="CB315" i="89"/>
  <c r="CB353" i="89"/>
  <c r="CB352" i="89"/>
  <c r="CB351" i="89"/>
  <c r="CB350" i="89"/>
  <c r="CB349" i="89"/>
  <c r="CB348" i="89"/>
  <c r="CB347" i="89"/>
  <c r="CB346" i="89"/>
  <c r="CB345" i="89"/>
  <c r="CB344" i="89"/>
  <c r="CB343" i="89"/>
  <c r="CB342" i="89"/>
  <c r="CB341" i="89"/>
  <c r="CB340" i="89"/>
  <c r="CB339" i="89"/>
  <c r="CB338" i="89"/>
  <c r="CB337" i="89"/>
  <c r="CB336" i="89"/>
  <c r="CB335" i="89"/>
  <c r="CB334" i="89"/>
  <c r="CB333" i="89"/>
  <c r="CB332" i="89"/>
  <c r="CB331" i="89"/>
  <c r="CB330" i="89"/>
  <c r="CB329" i="89"/>
  <c r="CB328" i="89"/>
  <c r="CB327" i="89"/>
  <c r="CB322" i="89"/>
  <c r="CB320" i="89"/>
  <c r="CB326" i="89"/>
  <c r="CB323" i="89"/>
  <c r="CB321" i="89"/>
  <c r="CB319" i="89"/>
  <c r="CB317" i="89"/>
  <c r="CB316" i="89"/>
  <c r="CB314" i="89"/>
  <c r="CB304" i="89"/>
  <c r="CB300" i="89"/>
  <c r="CB299" i="89"/>
  <c r="CB297" i="89"/>
  <c r="CB296" i="89"/>
  <c r="CB295" i="89"/>
  <c r="CB294" i="89"/>
  <c r="CB293" i="89"/>
  <c r="CB292" i="89"/>
  <c r="CB291" i="89"/>
  <c r="CB290" i="89"/>
  <c r="CB289" i="89"/>
  <c r="CB288" i="89"/>
  <c r="CB287" i="89"/>
  <c r="CB286" i="89"/>
  <c r="CB285" i="89"/>
  <c r="CB284" i="89"/>
  <c r="CB283" i="89"/>
  <c r="CB282" i="89"/>
  <c r="CB281" i="89"/>
  <c r="CB280" i="89"/>
  <c r="CB279" i="89"/>
  <c r="CB278" i="89"/>
  <c r="CB277" i="89"/>
  <c r="CB276" i="89"/>
  <c r="CB275" i="89"/>
  <c r="CB274" i="89"/>
  <c r="CB273" i="89"/>
  <c r="CB272" i="89"/>
  <c r="CB271" i="89"/>
  <c r="CB270" i="89"/>
  <c r="CB269" i="89"/>
  <c r="CB268" i="89"/>
  <c r="CB267" i="89"/>
  <c r="CB266" i="89"/>
  <c r="CB265" i="89"/>
  <c r="CB255" i="89"/>
  <c r="CB254" i="89"/>
  <c r="CB253" i="89"/>
  <c r="CB252" i="89"/>
  <c r="CB251" i="89"/>
  <c r="CB250" i="89"/>
  <c r="CB249" i="89"/>
  <c r="CB248" i="89"/>
  <c r="CB247" i="89"/>
  <c r="CB246" i="89"/>
  <c r="CB245" i="89"/>
  <c r="CB244" i="89"/>
  <c r="CB243" i="89"/>
  <c r="CB242" i="89"/>
  <c r="CB241" i="89"/>
  <c r="CB240" i="89"/>
  <c r="CB239" i="89"/>
  <c r="CB238" i="89"/>
  <c r="CB237" i="89"/>
  <c r="CB236" i="89"/>
  <c r="CB235" i="89"/>
  <c r="CB234" i="89"/>
  <c r="CB233" i="89"/>
  <c r="CB232" i="89"/>
  <c r="CB231" i="89"/>
  <c r="CB230" i="89"/>
  <c r="CB229" i="89"/>
  <c r="CB228" i="89"/>
  <c r="CB227" i="89"/>
  <c r="CB226" i="89"/>
  <c r="CB225" i="89"/>
  <c r="CB214" i="89"/>
  <c r="CB215" i="89"/>
  <c r="CB213" i="89"/>
  <c r="CB212" i="89"/>
  <c r="CB211" i="89"/>
  <c r="CB210" i="89"/>
  <c r="CB209" i="89"/>
  <c r="CB208" i="89"/>
  <c r="CB207" i="89"/>
  <c r="CB206" i="89"/>
  <c r="CB204" i="89"/>
  <c r="CB205" i="89"/>
  <c r="CB203" i="89"/>
  <c r="CB202" i="89"/>
  <c r="CB201" i="89"/>
  <c r="CB200" i="89"/>
  <c r="CB198" i="89"/>
  <c r="CB195" i="89"/>
  <c r="CB194" i="89"/>
  <c r="CB191" i="89"/>
  <c r="CB193" i="89"/>
  <c r="CB199" i="89"/>
  <c r="CB192" i="89"/>
  <c r="CB190" i="89"/>
  <c r="CB189" i="89"/>
  <c r="CB188" i="89"/>
  <c r="CB187" i="89"/>
  <c r="CB186" i="89"/>
  <c r="CB185" i="89"/>
  <c r="CB184" i="89"/>
  <c r="CB183" i="89"/>
  <c r="CB182" i="89"/>
  <c r="CB181" i="89"/>
  <c r="CB180" i="89"/>
  <c r="CB179" i="89"/>
  <c r="CB178" i="89"/>
  <c r="CB168" i="89"/>
  <c r="CB166" i="89"/>
  <c r="CB165" i="89"/>
  <c r="CB164" i="89"/>
  <c r="CB163" i="89"/>
  <c r="CB162" i="89"/>
  <c r="CB161" i="89"/>
  <c r="CB157" i="89"/>
  <c r="CB160" i="89"/>
  <c r="CB159" i="89"/>
  <c r="CB158" i="89"/>
  <c r="CB156" i="89"/>
  <c r="CB149" i="89"/>
  <c r="CB150" i="89"/>
  <c r="CB155" i="89"/>
  <c r="CB154" i="89"/>
  <c r="CB153" i="89"/>
  <c r="CB152" i="89"/>
  <c r="CB151" i="89"/>
  <c r="CB148" i="89"/>
  <c r="CB147" i="89"/>
  <c r="CB146" i="89"/>
  <c r="CB145" i="89"/>
  <c r="CB144" i="89"/>
  <c r="CB143" i="89"/>
  <c r="CB142" i="89"/>
  <c r="CB141" i="89"/>
  <c r="CB140" i="89"/>
  <c r="CB139" i="89"/>
  <c r="CB138" i="89"/>
  <c r="CB137" i="89"/>
  <c r="CB136" i="89"/>
  <c r="CB135" i="89"/>
  <c r="CB134" i="89"/>
  <c r="CB133" i="89"/>
  <c r="CB123" i="89"/>
  <c r="CB122" i="89"/>
  <c r="CB116" i="89"/>
  <c r="CB120" i="89"/>
  <c r="CB101" i="89"/>
  <c r="CB121" i="89"/>
  <c r="CB119" i="89"/>
  <c r="CB111" i="89"/>
  <c r="CB117" i="89"/>
  <c r="CB115" i="89"/>
  <c r="CB118" i="89"/>
  <c r="CB114" i="89"/>
  <c r="CB112" i="89"/>
  <c r="CB110" i="89"/>
  <c r="CB108" i="89"/>
  <c r="CB106" i="89"/>
  <c r="CB113" i="89"/>
  <c r="CB107" i="89"/>
  <c r="CB102" i="89"/>
  <c r="CB105" i="89"/>
  <c r="CB100" i="89"/>
  <c r="CB103" i="89"/>
  <c r="CB99" i="89"/>
  <c r="CB97" i="89"/>
  <c r="CB93" i="89"/>
  <c r="CB94" i="89"/>
  <c r="CB98" i="89"/>
  <c r="CB95" i="89"/>
  <c r="CB104" i="89"/>
  <c r="CB92" i="89"/>
  <c r="CB91" i="89"/>
  <c r="CB90" i="89"/>
  <c r="CB88" i="89"/>
  <c r="CB87" i="89"/>
  <c r="CB86" i="89"/>
  <c r="CB76" i="89"/>
  <c r="CB75" i="89"/>
  <c r="CB74" i="89"/>
  <c r="CB73" i="89"/>
  <c r="CB72" i="89"/>
  <c r="CB71" i="89"/>
  <c r="CB70" i="89"/>
  <c r="CB69" i="89"/>
  <c r="CB68" i="89"/>
  <c r="CB67" i="89"/>
  <c r="CB66" i="89"/>
  <c r="CB65" i="89"/>
  <c r="CB64" i="89"/>
  <c r="CB63" i="89"/>
  <c r="CB62" i="89"/>
  <c r="CB61" i="89"/>
  <c r="CB60" i="89"/>
  <c r="CB59" i="89"/>
  <c r="CB58" i="89"/>
  <c r="CB57" i="89"/>
  <c r="CB56" i="89"/>
  <c r="CB55" i="89"/>
  <c r="CB54" i="89"/>
  <c r="CB53" i="89"/>
  <c r="CB52" i="89"/>
  <c r="CB51" i="89"/>
  <c r="CB50" i="89"/>
  <c r="CB49" i="89"/>
  <c r="CB48" i="89"/>
  <c r="CB47" i="89"/>
  <c r="CB46" i="89"/>
  <c r="CB36" i="89"/>
  <c r="CB35" i="89"/>
  <c r="CB34" i="89"/>
  <c r="CB33" i="89"/>
  <c r="CB32" i="89"/>
  <c r="CB31" i="89"/>
  <c r="CB30" i="89"/>
  <c r="CB29" i="89"/>
  <c r="CB28" i="89"/>
  <c r="CB27" i="89"/>
  <c r="CB26" i="89"/>
  <c r="CB25" i="89"/>
  <c r="CB24" i="89"/>
  <c r="CB17" i="89"/>
  <c r="CB23" i="89"/>
  <c r="CB20" i="89"/>
  <c r="CB22" i="89"/>
  <c r="CB21" i="89"/>
  <c r="CB19" i="89"/>
  <c r="CB18" i="89"/>
  <c r="CB16" i="89"/>
  <c r="CB15" i="89"/>
  <c r="CB14" i="89"/>
  <c r="CB13" i="89"/>
  <c r="CB12" i="89"/>
  <c r="CB11" i="89"/>
  <c r="CB10" i="89"/>
  <c r="CB9" i="89"/>
  <c r="CB8" i="89"/>
  <c r="CB6" i="89"/>
  <c r="CB7" i="89"/>
  <c r="CC7" i="89" s="1"/>
  <c r="BW437" i="89"/>
  <c r="BU437" i="89"/>
  <c r="BS437" i="89"/>
  <c r="BQ437" i="89"/>
  <c r="BO437" i="89"/>
  <c r="BM437" i="89"/>
  <c r="BK437" i="89"/>
  <c r="BI437" i="89"/>
  <c r="BG437" i="89"/>
  <c r="BE437" i="89"/>
  <c r="BC437" i="89"/>
  <c r="BA437" i="89"/>
  <c r="BX434" i="89"/>
  <c r="BV434" i="89"/>
  <c r="BT434" i="89"/>
  <c r="BR434" i="89"/>
  <c r="BP434" i="89"/>
  <c r="BN434" i="89"/>
  <c r="BL434" i="89"/>
  <c r="BJ434" i="89"/>
  <c r="BH434" i="89"/>
  <c r="BF434" i="89"/>
  <c r="BD434" i="89"/>
  <c r="BB434" i="89"/>
  <c r="BX433" i="89"/>
  <c r="BV433" i="89"/>
  <c r="BT433" i="89"/>
  <c r="BR433" i="89"/>
  <c r="BP433" i="89"/>
  <c r="BN433" i="89"/>
  <c r="BL433" i="89"/>
  <c r="BJ433" i="89"/>
  <c r="BH433" i="89"/>
  <c r="BF433" i="89"/>
  <c r="BD433" i="89"/>
  <c r="BB433" i="89"/>
  <c r="BX432" i="89"/>
  <c r="BV432" i="89"/>
  <c r="BT432" i="89"/>
  <c r="BR432" i="89"/>
  <c r="BP432" i="89"/>
  <c r="BN432" i="89"/>
  <c r="BL432" i="89"/>
  <c r="BJ432" i="89"/>
  <c r="BH432" i="89"/>
  <c r="BF432" i="89"/>
  <c r="BD432" i="89"/>
  <c r="BB432" i="89"/>
  <c r="BX431" i="89"/>
  <c r="BV431" i="89"/>
  <c r="BT431" i="89"/>
  <c r="BR431" i="89"/>
  <c r="BP431" i="89"/>
  <c r="BN431" i="89"/>
  <c r="BL431" i="89"/>
  <c r="BJ431" i="89"/>
  <c r="BH431" i="89"/>
  <c r="BF431" i="89"/>
  <c r="BD431" i="89"/>
  <c r="BB431" i="89"/>
  <c r="BX430" i="89"/>
  <c r="BV430" i="89"/>
  <c r="BT430" i="89"/>
  <c r="BR430" i="89"/>
  <c r="BP430" i="89"/>
  <c r="BN430" i="89"/>
  <c r="BL430" i="89"/>
  <c r="BJ430" i="89"/>
  <c r="BH430" i="89"/>
  <c r="BF430" i="89"/>
  <c r="BD430" i="89"/>
  <c r="BB430" i="89"/>
  <c r="BX429" i="89"/>
  <c r="BV429" i="89"/>
  <c r="BT429" i="89"/>
  <c r="BR429" i="89"/>
  <c r="BP429" i="89"/>
  <c r="BN429" i="89"/>
  <c r="BL429" i="89"/>
  <c r="BJ429" i="89"/>
  <c r="BH429" i="89"/>
  <c r="BF429" i="89"/>
  <c r="BD429" i="89"/>
  <c r="BB429" i="89"/>
  <c r="BX428" i="89"/>
  <c r="BV428" i="89"/>
  <c r="BT428" i="89"/>
  <c r="BR428" i="89"/>
  <c r="BP428" i="89"/>
  <c r="BN428" i="89"/>
  <c r="BL428" i="89"/>
  <c r="BJ428" i="89"/>
  <c r="BH428" i="89"/>
  <c r="BF428" i="89"/>
  <c r="BD428" i="89"/>
  <c r="BB428" i="89"/>
  <c r="BX427" i="89"/>
  <c r="BV427" i="89"/>
  <c r="BT427" i="89"/>
  <c r="BR427" i="89"/>
  <c r="BP427" i="89"/>
  <c r="BN427" i="89"/>
  <c r="BL427" i="89"/>
  <c r="BJ427" i="89"/>
  <c r="BH427" i="89"/>
  <c r="BF427" i="89"/>
  <c r="BD427" i="89"/>
  <c r="BB427" i="89"/>
  <c r="BX426" i="89"/>
  <c r="BV426" i="89"/>
  <c r="BT426" i="89"/>
  <c r="BR426" i="89"/>
  <c r="BP426" i="89"/>
  <c r="BN426" i="89"/>
  <c r="BL426" i="89"/>
  <c r="BJ426" i="89"/>
  <c r="BH426" i="89"/>
  <c r="BF426" i="89"/>
  <c r="BD426" i="89"/>
  <c r="BB426" i="89"/>
  <c r="BX425" i="89"/>
  <c r="BV425" i="89"/>
  <c r="BT425" i="89"/>
  <c r="BR425" i="89"/>
  <c r="BP425" i="89"/>
  <c r="BN425" i="89"/>
  <c r="BL425" i="89"/>
  <c r="BJ425" i="89"/>
  <c r="BH425" i="89"/>
  <c r="BF425" i="89"/>
  <c r="BD425" i="89"/>
  <c r="BB425" i="89"/>
  <c r="BX424" i="89"/>
  <c r="BV424" i="89"/>
  <c r="BT424" i="89"/>
  <c r="BR424" i="89"/>
  <c r="BP424" i="89"/>
  <c r="BN424" i="89"/>
  <c r="BL424" i="89"/>
  <c r="BJ424" i="89"/>
  <c r="BH424" i="89"/>
  <c r="BF424" i="89"/>
  <c r="BD424" i="89"/>
  <c r="BB424" i="89"/>
  <c r="BX423" i="89"/>
  <c r="BV423" i="89"/>
  <c r="BT423" i="89"/>
  <c r="BR423" i="89"/>
  <c r="BP423" i="89"/>
  <c r="BN423" i="89"/>
  <c r="BL423" i="89"/>
  <c r="BJ423" i="89"/>
  <c r="BH423" i="89"/>
  <c r="BF423" i="89"/>
  <c r="BD423" i="89"/>
  <c r="BB423" i="89"/>
  <c r="BX422" i="89"/>
  <c r="BV422" i="89"/>
  <c r="BT422" i="89"/>
  <c r="BR422" i="89"/>
  <c r="BP422" i="89"/>
  <c r="BN422" i="89"/>
  <c r="BL422" i="89"/>
  <c r="BJ422" i="89"/>
  <c r="BH422" i="89"/>
  <c r="BF422" i="89"/>
  <c r="BD422" i="89"/>
  <c r="BB422" i="89"/>
  <c r="BX421" i="89"/>
  <c r="BV421" i="89"/>
  <c r="BT421" i="89"/>
  <c r="BR421" i="89"/>
  <c r="BP421" i="89"/>
  <c r="BN421" i="89"/>
  <c r="BL421" i="89"/>
  <c r="BJ421" i="89"/>
  <c r="BH421" i="89"/>
  <c r="BF421" i="89"/>
  <c r="BD421" i="89"/>
  <c r="BB421" i="89"/>
  <c r="BX420" i="89"/>
  <c r="BV420" i="89"/>
  <c r="BT420" i="89"/>
  <c r="BR420" i="89"/>
  <c r="BP420" i="89"/>
  <c r="BN420" i="89"/>
  <c r="BL420" i="89"/>
  <c r="BJ420" i="89"/>
  <c r="BH420" i="89"/>
  <c r="BF420" i="89"/>
  <c r="BD420" i="89"/>
  <c r="BB420" i="89"/>
  <c r="BX419" i="89"/>
  <c r="BV419" i="89"/>
  <c r="BT419" i="89"/>
  <c r="BR419" i="89"/>
  <c r="BP419" i="89"/>
  <c r="BN419" i="89"/>
  <c r="BL419" i="89"/>
  <c r="BJ419" i="89"/>
  <c r="BH419" i="89"/>
  <c r="BF419" i="89"/>
  <c r="BD419" i="89"/>
  <c r="BB419" i="89"/>
  <c r="BX418" i="89"/>
  <c r="BV418" i="89"/>
  <c r="BT418" i="89"/>
  <c r="BR418" i="89"/>
  <c r="BP418" i="89"/>
  <c r="BN418" i="89"/>
  <c r="BL418" i="89"/>
  <c r="BJ418" i="89"/>
  <c r="BH418" i="89"/>
  <c r="BF418" i="89"/>
  <c r="BD418" i="89"/>
  <c r="BB418" i="89"/>
  <c r="BX417" i="89"/>
  <c r="BV417" i="89"/>
  <c r="BT417" i="89"/>
  <c r="BR417" i="89"/>
  <c r="BP417" i="89"/>
  <c r="BN417" i="89"/>
  <c r="BL417" i="89"/>
  <c r="BJ417" i="89"/>
  <c r="BH417" i="89"/>
  <c r="BF417" i="89"/>
  <c r="BD417" i="89"/>
  <c r="BB417" i="89"/>
  <c r="BX416" i="89"/>
  <c r="BV416" i="89"/>
  <c r="BT416" i="89"/>
  <c r="BR416" i="89"/>
  <c r="BP416" i="89"/>
  <c r="BN416" i="89"/>
  <c r="BL416" i="89"/>
  <c r="BJ416" i="89"/>
  <c r="BH416" i="89"/>
  <c r="BF416" i="89"/>
  <c r="BD416" i="89"/>
  <c r="BB416" i="89"/>
  <c r="BX415" i="89"/>
  <c r="BV415" i="89"/>
  <c r="BT415" i="89"/>
  <c r="BR415" i="89"/>
  <c r="BP415" i="89"/>
  <c r="BN415" i="89"/>
  <c r="BL415" i="89"/>
  <c r="BJ415" i="89"/>
  <c r="BH415" i="89"/>
  <c r="BF415" i="89"/>
  <c r="BD415" i="89"/>
  <c r="BB415" i="89"/>
  <c r="BX414" i="89"/>
  <c r="BV414" i="89"/>
  <c r="BT414" i="89"/>
  <c r="BR414" i="89"/>
  <c r="BP414" i="89"/>
  <c r="BN414" i="89"/>
  <c r="BL414" i="89"/>
  <c r="BJ414" i="89"/>
  <c r="BH414" i="89"/>
  <c r="BF414" i="89"/>
  <c r="BD414" i="89"/>
  <c r="BB414" i="89"/>
  <c r="BX413" i="89"/>
  <c r="BV413" i="89"/>
  <c r="BT413" i="89"/>
  <c r="BR413" i="89"/>
  <c r="BP413" i="89"/>
  <c r="BN413" i="89"/>
  <c r="BL413" i="89"/>
  <c r="BJ413" i="89"/>
  <c r="BH413" i="89"/>
  <c r="BF413" i="89"/>
  <c r="BD413" i="89"/>
  <c r="BB413" i="89"/>
  <c r="BX412" i="89"/>
  <c r="BV412" i="89"/>
  <c r="BT412" i="89"/>
  <c r="BR412" i="89"/>
  <c r="BP412" i="89"/>
  <c r="BN412" i="89"/>
  <c r="BL412" i="89"/>
  <c r="BJ412" i="89"/>
  <c r="BH412" i="89"/>
  <c r="BF412" i="89"/>
  <c r="BD412" i="89"/>
  <c r="BB412" i="89"/>
  <c r="BX411" i="89"/>
  <c r="BV411" i="89"/>
  <c r="BT411" i="89"/>
  <c r="BR411" i="89"/>
  <c r="BP411" i="89"/>
  <c r="BN411" i="89"/>
  <c r="BL411" i="89"/>
  <c r="BJ411" i="89"/>
  <c r="BH411" i="89"/>
  <c r="BF411" i="89"/>
  <c r="BD411" i="89"/>
  <c r="BB411" i="89"/>
  <c r="BX410" i="89"/>
  <c r="BV410" i="89"/>
  <c r="BT410" i="89"/>
  <c r="BR410" i="89"/>
  <c r="BP410" i="89"/>
  <c r="BN410" i="89"/>
  <c r="BL410" i="89"/>
  <c r="BJ410" i="89"/>
  <c r="BH410" i="89"/>
  <c r="BF410" i="89"/>
  <c r="BD410" i="89"/>
  <c r="BB410" i="89"/>
  <c r="BX409" i="89"/>
  <c r="BV409" i="89"/>
  <c r="BT409" i="89"/>
  <c r="BR409" i="89"/>
  <c r="BP409" i="89"/>
  <c r="BN409" i="89"/>
  <c r="BL409" i="89"/>
  <c r="BJ409" i="89"/>
  <c r="BH409" i="89"/>
  <c r="BF409" i="89"/>
  <c r="BD409" i="89"/>
  <c r="BB409" i="89"/>
  <c r="BX408" i="89"/>
  <c r="BV408" i="89"/>
  <c r="BT408" i="89"/>
  <c r="BR408" i="89"/>
  <c r="BP408" i="89"/>
  <c r="BN408" i="89"/>
  <c r="BL408" i="89"/>
  <c r="BJ408" i="89"/>
  <c r="BH408" i="89"/>
  <c r="BF408" i="89"/>
  <c r="BD408" i="89"/>
  <c r="BB408" i="89"/>
  <c r="BX407" i="89"/>
  <c r="BV407" i="89"/>
  <c r="BT407" i="89"/>
  <c r="BR407" i="89"/>
  <c r="BP407" i="89"/>
  <c r="BN407" i="89"/>
  <c r="BL407" i="89"/>
  <c r="BJ407" i="89"/>
  <c r="BH407" i="89"/>
  <c r="BF407" i="89"/>
  <c r="BD407" i="89"/>
  <c r="BB407" i="89"/>
  <c r="BX406" i="89"/>
  <c r="BV406" i="89"/>
  <c r="BT406" i="89"/>
  <c r="BR406" i="89"/>
  <c r="BP406" i="89"/>
  <c r="BN406" i="89"/>
  <c r="BL406" i="89"/>
  <c r="BJ406" i="89"/>
  <c r="BH406" i="89"/>
  <c r="BF406" i="89"/>
  <c r="BD406" i="89"/>
  <c r="BB406" i="89"/>
  <c r="BX405" i="89"/>
  <c r="BV405" i="89"/>
  <c r="BT405" i="89"/>
  <c r="BR405" i="89"/>
  <c r="BP405" i="89"/>
  <c r="BN405" i="89"/>
  <c r="BL405" i="89"/>
  <c r="BJ405" i="89"/>
  <c r="BH405" i="89"/>
  <c r="BF405" i="89"/>
  <c r="BD405" i="89"/>
  <c r="BB405" i="89"/>
  <c r="BX404" i="89"/>
  <c r="BV404" i="89"/>
  <c r="BT404" i="89"/>
  <c r="BR404" i="89"/>
  <c r="BP404" i="89"/>
  <c r="BN404" i="89"/>
  <c r="BL404" i="89"/>
  <c r="BJ404" i="89"/>
  <c r="BH404" i="89"/>
  <c r="BF404" i="89"/>
  <c r="BD404" i="89"/>
  <c r="BB404" i="89"/>
  <c r="BW397" i="89"/>
  <c r="BU397" i="89"/>
  <c r="BS397" i="89"/>
  <c r="BQ397" i="89"/>
  <c r="BO397" i="89"/>
  <c r="BM397" i="89"/>
  <c r="BK397" i="89"/>
  <c r="BI397" i="89"/>
  <c r="BG397" i="89"/>
  <c r="BE397" i="89"/>
  <c r="BC397" i="89"/>
  <c r="BA397" i="89"/>
  <c r="BX394" i="89"/>
  <c r="BV394" i="89"/>
  <c r="BT394" i="89"/>
  <c r="BR394" i="89"/>
  <c r="BP394" i="89"/>
  <c r="BN394" i="89"/>
  <c r="BL394" i="89"/>
  <c r="BJ394" i="89"/>
  <c r="BH394" i="89"/>
  <c r="BF394" i="89"/>
  <c r="BD394" i="89"/>
  <c r="BB394" i="89"/>
  <c r="BX393" i="89"/>
  <c r="BV393" i="89"/>
  <c r="BT393" i="89"/>
  <c r="BR393" i="89"/>
  <c r="BP393" i="89"/>
  <c r="BN393" i="89"/>
  <c r="BL393" i="89"/>
  <c r="BJ393" i="89"/>
  <c r="BH393" i="89"/>
  <c r="BF393" i="89"/>
  <c r="BD393" i="89"/>
  <c r="BB393" i="89"/>
  <c r="BX392" i="89"/>
  <c r="BV392" i="89"/>
  <c r="BT392" i="89"/>
  <c r="BR392" i="89"/>
  <c r="BP392" i="89"/>
  <c r="BN392" i="89"/>
  <c r="BL392" i="89"/>
  <c r="BJ392" i="89"/>
  <c r="BH392" i="89"/>
  <c r="BF392" i="89"/>
  <c r="BD392" i="89"/>
  <c r="BB392" i="89"/>
  <c r="BX391" i="89"/>
  <c r="BV391" i="89"/>
  <c r="BT391" i="89"/>
  <c r="BR391" i="89"/>
  <c r="BP391" i="89"/>
  <c r="BN391" i="89"/>
  <c r="BL391" i="89"/>
  <c r="BJ391" i="89"/>
  <c r="BH391" i="89"/>
  <c r="BF391" i="89"/>
  <c r="BD391" i="89"/>
  <c r="BB391" i="89"/>
  <c r="BX390" i="89"/>
  <c r="BV390" i="89"/>
  <c r="BT390" i="89"/>
  <c r="BR390" i="89"/>
  <c r="BP390" i="89"/>
  <c r="BN390" i="89"/>
  <c r="BL390" i="89"/>
  <c r="BJ390" i="89"/>
  <c r="BH390" i="89"/>
  <c r="BF390" i="89"/>
  <c r="BD390" i="89"/>
  <c r="BB390" i="89"/>
  <c r="BX389" i="89"/>
  <c r="BV389" i="89"/>
  <c r="BT389" i="89"/>
  <c r="BR389" i="89"/>
  <c r="BP389" i="89"/>
  <c r="BN389" i="89"/>
  <c r="BL389" i="89"/>
  <c r="BJ389" i="89"/>
  <c r="BH389" i="89"/>
  <c r="BF389" i="89"/>
  <c r="BD389" i="89"/>
  <c r="BB389" i="89"/>
  <c r="BX388" i="89"/>
  <c r="BV388" i="89"/>
  <c r="BT388" i="89"/>
  <c r="BR388" i="89"/>
  <c r="BP388" i="89"/>
  <c r="BN388" i="89"/>
  <c r="BL388" i="89"/>
  <c r="BJ388" i="89"/>
  <c r="BH388" i="89"/>
  <c r="BF388" i="89"/>
  <c r="BD388" i="89"/>
  <c r="BB388" i="89"/>
  <c r="BX387" i="89"/>
  <c r="BV387" i="89"/>
  <c r="BT387" i="89"/>
  <c r="BR387" i="89"/>
  <c r="BP387" i="89"/>
  <c r="BN387" i="89"/>
  <c r="BL387" i="89"/>
  <c r="BJ387" i="89"/>
  <c r="BH387" i="89"/>
  <c r="BF387" i="89"/>
  <c r="BD387" i="89"/>
  <c r="BB387" i="89"/>
  <c r="BX386" i="89"/>
  <c r="BV386" i="89"/>
  <c r="BT386" i="89"/>
  <c r="BR386" i="89"/>
  <c r="BP386" i="89"/>
  <c r="BN386" i="89"/>
  <c r="BL386" i="89"/>
  <c r="BJ386" i="89"/>
  <c r="BH386" i="89"/>
  <c r="BF386" i="89"/>
  <c r="BD386" i="89"/>
  <c r="BB386" i="89"/>
  <c r="BX385" i="89"/>
  <c r="BV385" i="89"/>
  <c r="BT385" i="89"/>
  <c r="BR385" i="89"/>
  <c r="BP385" i="89"/>
  <c r="BN385" i="89"/>
  <c r="BL385" i="89"/>
  <c r="BJ385" i="89"/>
  <c r="BH385" i="89"/>
  <c r="BF385" i="89"/>
  <c r="BD385" i="89"/>
  <c r="BB385" i="89"/>
  <c r="BX384" i="89"/>
  <c r="BV384" i="89"/>
  <c r="BT384" i="89"/>
  <c r="BR384" i="89"/>
  <c r="BP384" i="89"/>
  <c r="BN384" i="89"/>
  <c r="BL384" i="89"/>
  <c r="BJ384" i="89"/>
  <c r="BH384" i="89"/>
  <c r="BF384" i="89"/>
  <c r="BD384" i="89"/>
  <c r="BB384" i="89"/>
  <c r="BX383" i="89"/>
  <c r="BV383" i="89"/>
  <c r="BT383" i="89"/>
  <c r="BR383" i="89"/>
  <c r="BP383" i="89"/>
  <c r="BN383" i="89"/>
  <c r="BL383" i="89"/>
  <c r="BJ383" i="89"/>
  <c r="BH383" i="89"/>
  <c r="BF383" i="89"/>
  <c r="BD383" i="89"/>
  <c r="BB383" i="89"/>
  <c r="BX382" i="89"/>
  <c r="BV382" i="89"/>
  <c r="BT382" i="89"/>
  <c r="BR382" i="89"/>
  <c r="BP382" i="89"/>
  <c r="BN382" i="89"/>
  <c r="BL382" i="89"/>
  <c r="BJ382" i="89"/>
  <c r="BH382" i="89"/>
  <c r="BF382" i="89"/>
  <c r="BD382" i="89"/>
  <c r="BB382" i="89"/>
  <c r="BX381" i="89"/>
  <c r="BV381" i="89"/>
  <c r="BT381" i="89"/>
  <c r="BR381" i="89"/>
  <c r="BP381" i="89"/>
  <c r="BN381" i="89"/>
  <c r="BL381" i="89"/>
  <c r="BJ381" i="89"/>
  <c r="BH381" i="89"/>
  <c r="BF381" i="89"/>
  <c r="BD381" i="89"/>
  <c r="BB381" i="89"/>
  <c r="BX380" i="89"/>
  <c r="BV380" i="89"/>
  <c r="BT380" i="89"/>
  <c r="BR380" i="89"/>
  <c r="BP380" i="89"/>
  <c r="BN380" i="89"/>
  <c r="BL380" i="89"/>
  <c r="BJ380" i="89"/>
  <c r="BH380" i="89"/>
  <c r="BF380" i="89"/>
  <c r="BD380" i="89"/>
  <c r="BB380" i="89"/>
  <c r="BX379" i="89"/>
  <c r="BV379" i="89"/>
  <c r="BT379" i="89"/>
  <c r="BR379" i="89"/>
  <c r="BP379" i="89"/>
  <c r="BN379" i="89"/>
  <c r="BL379" i="89"/>
  <c r="BJ379" i="89"/>
  <c r="BH379" i="89"/>
  <c r="BF379" i="89"/>
  <c r="BD379" i="89"/>
  <c r="BB379" i="89"/>
  <c r="BX378" i="89"/>
  <c r="BV378" i="89"/>
  <c r="BT378" i="89"/>
  <c r="BR378" i="89"/>
  <c r="BP378" i="89"/>
  <c r="BN378" i="89"/>
  <c r="BL378" i="89"/>
  <c r="BJ378" i="89"/>
  <c r="BH378" i="89"/>
  <c r="BF378" i="89"/>
  <c r="BD378" i="89"/>
  <c r="BB378" i="89"/>
  <c r="BX377" i="89"/>
  <c r="BV377" i="89"/>
  <c r="BT377" i="89"/>
  <c r="BR377" i="89"/>
  <c r="BP377" i="89"/>
  <c r="BN377" i="89"/>
  <c r="BL377" i="89"/>
  <c r="BJ377" i="89"/>
  <c r="BH377" i="89"/>
  <c r="BF377" i="89"/>
  <c r="BD377" i="89"/>
  <c r="BB377" i="89"/>
  <c r="BX376" i="89"/>
  <c r="BV376" i="89"/>
  <c r="BT376" i="89"/>
  <c r="BR376" i="89"/>
  <c r="BP376" i="89"/>
  <c r="BN376" i="89"/>
  <c r="BL376" i="89"/>
  <c r="BJ376" i="89"/>
  <c r="BH376" i="89"/>
  <c r="BF376" i="89"/>
  <c r="BD376" i="89"/>
  <c r="BB376" i="89"/>
  <c r="BX375" i="89"/>
  <c r="BV375" i="89"/>
  <c r="BT375" i="89"/>
  <c r="BR375" i="89"/>
  <c r="BP375" i="89"/>
  <c r="BN375" i="89"/>
  <c r="BL375" i="89"/>
  <c r="BJ375" i="89"/>
  <c r="BH375" i="89"/>
  <c r="BF375" i="89"/>
  <c r="BD375" i="89"/>
  <c r="BB375" i="89"/>
  <c r="BX374" i="89"/>
  <c r="BV374" i="89"/>
  <c r="BT374" i="89"/>
  <c r="BR374" i="89"/>
  <c r="BP374" i="89"/>
  <c r="BN374" i="89"/>
  <c r="BL374" i="89"/>
  <c r="BJ374" i="89"/>
  <c r="BH374" i="89"/>
  <c r="BF374" i="89"/>
  <c r="BD374" i="89"/>
  <c r="BB374" i="89"/>
  <c r="BX373" i="89"/>
  <c r="BV373" i="89"/>
  <c r="BT373" i="89"/>
  <c r="BR373" i="89"/>
  <c r="BP373" i="89"/>
  <c r="BN373" i="89"/>
  <c r="BL373" i="89"/>
  <c r="BJ373" i="89"/>
  <c r="BH373" i="89"/>
  <c r="BF373" i="89"/>
  <c r="BD373" i="89"/>
  <c r="BB373" i="89"/>
  <c r="BX372" i="89"/>
  <c r="BV372" i="89"/>
  <c r="BT372" i="89"/>
  <c r="BR372" i="89"/>
  <c r="BP372" i="89"/>
  <c r="BN372" i="89"/>
  <c r="BL372" i="89"/>
  <c r="BJ372" i="89"/>
  <c r="BH372" i="89"/>
  <c r="BF372" i="89"/>
  <c r="BD372" i="89"/>
  <c r="BB372" i="89"/>
  <c r="BX371" i="89"/>
  <c r="BV371" i="89"/>
  <c r="BT371" i="89"/>
  <c r="BR371" i="89"/>
  <c r="BP371" i="89"/>
  <c r="BN371" i="89"/>
  <c r="BL371" i="89"/>
  <c r="BJ371" i="89"/>
  <c r="BH371" i="89"/>
  <c r="BF371" i="89"/>
  <c r="BD371" i="89"/>
  <c r="BB371" i="89"/>
  <c r="BX370" i="89"/>
  <c r="BV370" i="89"/>
  <c r="BT370" i="89"/>
  <c r="BR370" i="89"/>
  <c r="BP370" i="89"/>
  <c r="BN370" i="89"/>
  <c r="BL370" i="89"/>
  <c r="BJ370" i="89"/>
  <c r="BH370" i="89"/>
  <c r="BF370" i="89"/>
  <c r="BD370" i="89"/>
  <c r="BB370" i="89"/>
  <c r="BX369" i="89"/>
  <c r="BV369" i="89"/>
  <c r="BT369" i="89"/>
  <c r="BR369" i="89"/>
  <c r="BP369" i="89"/>
  <c r="BN369" i="89"/>
  <c r="BL369" i="89"/>
  <c r="BJ369" i="89"/>
  <c r="BH369" i="89"/>
  <c r="BF369" i="89"/>
  <c r="BD369" i="89"/>
  <c r="BB369" i="89"/>
  <c r="BX368" i="89"/>
  <c r="BV368" i="89"/>
  <c r="BT368" i="89"/>
  <c r="BR368" i="89"/>
  <c r="BP368" i="89"/>
  <c r="BN368" i="89"/>
  <c r="BL368" i="89"/>
  <c r="BJ368" i="89"/>
  <c r="BH368" i="89"/>
  <c r="BF368" i="89"/>
  <c r="BD368" i="89"/>
  <c r="BB368" i="89"/>
  <c r="BX367" i="89"/>
  <c r="BV367" i="89"/>
  <c r="BT367" i="89"/>
  <c r="BR367" i="89"/>
  <c r="BP367" i="89"/>
  <c r="BN367" i="89"/>
  <c r="BL367" i="89"/>
  <c r="BJ367" i="89"/>
  <c r="BH367" i="89"/>
  <c r="BF367" i="89"/>
  <c r="BD367" i="89"/>
  <c r="BB367" i="89"/>
  <c r="BX366" i="89"/>
  <c r="BV366" i="89"/>
  <c r="BT366" i="89"/>
  <c r="BR366" i="89"/>
  <c r="BP366" i="89"/>
  <c r="BN366" i="89"/>
  <c r="BL366" i="89"/>
  <c r="BJ366" i="89"/>
  <c r="BH366" i="89"/>
  <c r="BF366" i="89"/>
  <c r="BD366" i="89"/>
  <c r="BB366" i="89"/>
  <c r="BX365" i="89"/>
  <c r="BV365" i="89"/>
  <c r="BT365" i="89"/>
  <c r="BR365" i="89"/>
  <c r="BP365" i="89"/>
  <c r="BN365" i="89"/>
  <c r="BL365" i="89"/>
  <c r="BJ365" i="89"/>
  <c r="BH365" i="89"/>
  <c r="BF365" i="89"/>
  <c r="BD365" i="89"/>
  <c r="BB365" i="89"/>
  <c r="BX364" i="89"/>
  <c r="BV364" i="89"/>
  <c r="BT364" i="89"/>
  <c r="BR364" i="89"/>
  <c r="BP364" i="89"/>
  <c r="BN364" i="89"/>
  <c r="BL364" i="89"/>
  <c r="BJ364" i="89"/>
  <c r="BH364" i="89"/>
  <c r="BF364" i="89"/>
  <c r="BD364" i="89"/>
  <c r="BB364" i="89"/>
  <c r="BX363" i="89"/>
  <c r="BV363" i="89"/>
  <c r="BT363" i="89"/>
  <c r="BR363" i="89"/>
  <c r="BP363" i="89"/>
  <c r="BN363" i="89"/>
  <c r="BL363" i="89"/>
  <c r="BJ363" i="89"/>
  <c r="BH363" i="89"/>
  <c r="BF363" i="89"/>
  <c r="BD363" i="89"/>
  <c r="BB363" i="89"/>
  <c r="BW356" i="89"/>
  <c r="BU356" i="89"/>
  <c r="BS356" i="89"/>
  <c r="BQ356" i="89"/>
  <c r="BO356" i="89"/>
  <c r="BM356" i="89"/>
  <c r="BK356" i="89"/>
  <c r="BI356" i="89"/>
  <c r="BG356" i="89"/>
  <c r="BE356" i="89"/>
  <c r="BC356" i="89"/>
  <c r="BA356" i="89"/>
  <c r="BX353" i="89"/>
  <c r="BV353" i="89"/>
  <c r="BT353" i="89"/>
  <c r="BR353" i="89"/>
  <c r="BP353" i="89"/>
  <c r="BN353" i="89"/>
  <c r="BL353" i="89"/>
  <c r="BJ353" i="89"/>
  <c r="BH353" i="89"/>
  <c r="BF353" i="89"/>
  <c r="BD353" i="89"/>
  <c r="BB353" i="89"/>
  <c r="BX352" i="89"/>
  <c r="BV352" i="89"/>
  <c r="BT352" i="89"/>
  <c r="BR352" i="89"/>
  <c r="BP352" i="89"/>
  <c r="BN352" i="89"/>
  <c r="BL352" i="89"/>
  <c r="BJ352" i="89"/>
  <c r="BH352" i="89"/>
  <c r="BF352" i="89"/>
  <c r="BD352" i="89"/>
  <c r="BB352" i="89"/>
  <c r="BX351" i="89"/>
  <c r="BV351" i="89"/>
  <c r="BT351" i="89"/>
  <c r="BR351" i="89"/>
  <c r="BP351" i="89"/>
  <c r="BN351" i="89"/>
  <c r="BL351" i="89"/>
  <c r="BJ351" i="89"/>
  <c r="BH351" i="89"/>
  <c r="BF351" i="89"/>
  <c r="BD351" i="89"/>
  <c r="BB351" i="89"/>
  <c r="BX350" i="89"/>
  <c r="BV350" i="89"/>
  <c r="BT350" i="89"/>
  <c r="BR350" i="89"/>
  <c r="BP350" i="89"/>
  <c r="BN350" i="89"/>
  <c r="BL350" i="89"/>
  <c r="BJ350" i="89"/>
  <c r="BH350" i="89"/>
  <c r="BF350" i="89"/>
  <c r="BD350" i="89"/>
  <c r="BB350" i="89"/>
  <c r="BX349" i="89"/>
  <c r="BV349" i="89"/>
  <c r="BT349" i="89"/>
  <c r="BR349" i="89"/>
  <c r="BP349" i="89"/>
  <c r="BN349" i="89"/>
  <c r="BL349" i="89"/>
  <c r="BJ349" i="89"/>
  <c r="BH349" i="89"/>
  <c r="BF349" i="89"/>
  <c r="BD349" i="89"/>
  <c r="BB349" i="89"/>
  <c r="BX348" i="89"/>
  <c r="BV348" i="89"/>
  <c r="BT348" i="89"/>
  <c r="BR348" i="89"/>
  <c r="BP348" i="89"/>
  <c r="BN348" i="89"/>
  <c r="BL348" i="89"/>
  <c r="BJ348" i="89"/>
  <c r="BH348" i="89"/>
  <c r="BF348" i="89"/>
  <c r="BD348" i="89"/>
  <c r="BB348" i="89"/>
  <c r="BX347" i="89"/>
  <c r="BV347" i="89"/>
  <c r="BT347" i="89"/>
  <c r="BR347" i="89"/>
  <c r="BP347" i="89"/>
  <c r="BN347" i="89"/>
  <c r="BL347" i="89"/>
  <c r="BJ347" i="89"/>
  <c r="BH347" i="89"/>
  <c r="BF347" i="89"/>
  <c r="BD347" i="89"/>
  <c r="BB347" i="89"/>
  <c r="BX346" i="89"/>
  <c r="BV346" i="89"/>
  <c r="BT346" i="89"/>
  <c r="BR346" i="89"/>
  <c r="BP346" i="89"/>
  <c r="BN346" i="89"/>
  <c r="BL346" i="89"/>
  <c r="BJ346" i="89"/>
  <c r="BH346" i="89"/>
  <c r="BF346" i="89"/>
  <c r="BD346" i="89"/>
  <c r="BB346" i="89"/>
  <c r="BX345" i="89"/>
  <c r="BV345" i="89"/>
  <c r="BT345" i="89"/>
  <c r="BR345" i="89"/>
  <c r="BP345" i="89"/>
  <c r="BN345" i="89"/>
  <c r="BL345" i="89"/>
  <c r="BJ345" i="89"/>
  <c r="BH345" i="89"/>
  <c r="BF345" i="89"/>
  <c r="BD345" i="89"/>
  <c r="BB345" i="89"/>
  <c r="BX344" i="89"/>
  <c r="BV344" i="89"/>
  <c r="BT344" i="89"/>
  <c r="BR344" i="89"/>
  <c r="BP344" i="89"/>
  <c r="BN344" i="89"/>
  <c r="BL344" i="89"/>
  <c r="BJ344" i="89"/>
  <c r="BH344" i="89"/>
  <c r="BF344" i="89"/>
  <c r="BD344" i="89"/>
  <c r="BB344" i="89"/>
  <c r="BX343" i="89"/>
  <c r="BV343" i="89"/>
  <c r="BT343" i="89"/>
  <c r="BR343" i="89"/>
  <c r="BP343" i="89"/>
  <c r="BN343" i="89"/>
  <c r="BL343" i="89"/>
  <c r="BJ343" i="89"/>
  <c r="BH343" i="89"/>
  <c r="BF343" i="89"/>
  <c r="BD343" i="89"/>
  <c r="BB343" i="89"/>
  <c r="BX342" i="89"/>
  <c r="BV342" i="89"/>
  <c r="BT342" i="89"/>
  <c r="BR342" i="89"/>
  <c r="BP342" i="89"/>
  <c r="BN342" i="89"/>
  <c r="BL342" i="89"/>
  <c r="BJ342" i="89"/>
  <c r="BH342" i="89"/>
  <c r="BF342" i="89"/>
  <c r="BD342" i="89"/>
  <c r="BB342" i="89"/>
  <c r="BX341" i="89"/>
  <c r="BV341" i="89"/>
  <c r="BT341" i="89"/>
  <c r="BR341" i="89"/>
  <c r="BP341" i="89"/>
  <c r="BN341" i="89"/>
  <c r="BL341" i="89"/>
  <c r="BJ341" i="89"/>
  <c r="BH341" i="89"/>
  <c r="BF341" i="89"/>
  <c r="BD341" i="89"/>
  <c r="BB341" i="89"/>
  <c r="BX340" i="89"/>
  <c r="BV340" i="89"/>
  <c r="BT340" i="89"/>
  <c r="BR340" i="89"/>
  <c r="BP340" i="89"/>
  <c r="BN340" i="89"/>
  <c r="BL340" i="89"/>
  <c r="BJ340" i="89"/>
  <c r="BH340" i="89"/>
  <c r="BF340" i="89"/>
  <c r="BD340" i="89"/>
  <c r="BB340" i="89"/>
  <c r="BX339" i="89"/>
  <c r="BV339" i="89"/>
  <c r="BT339" i="89"/>
  <c r="BR339" i="89"/>
  <c r="BP339" i="89"/>
  <c r="BN339" i="89"/>
  <c r="BL339" i="89"/>
  <c r="BJ339" i="89"/>
  <c r="BH339" i="89"/>
  <c r="BF339" i="89"/>
  <c r="BD339" i="89"/>
  <c r="BB339" i="89"/>
  <c r="BX338" i="89"/>
  <c r="BV338" i="89"/>
  <c r="BT338" i="89"/>
  <c r="BR338" i="89"/>
  <c r="BP338" i="89"/>
  <c r="BN338" i="89"/>
  <c r="BL338" i="89"/>
  <c r="BJ338" i="89"/>
  <c r="BH338" i="89"/>
  <c r="BF338" i="89"/>
  <c r="BD338" i="89"/>
  <c r="BB338" i="89"/>
  <c r="BX337" i="89"/>
  <c r="BV337" i="89"/>
  <c r="BT337" i="89"/>
  <c r="BR337" i="89"/>
  <c r="BP337" i="89"/>
  <c r="BN337" i="89"/>
  <c r="BL337" i="89"/>
  <c r="BJ337" i="89"/>
  <c r="BH337" i="89"/>
  <c r="BF337" i="89"/>
  <c r="BD337" i="89"/>
  <c r="BB337" i="89"/>
  <c r="BX336" i="89"/>
  <c r="BV336" i="89"/>
  <c r="BT336" i="89"/>
  <c r="BR336" i="89"/>
  <c r="BP336" i="89"/>
  <c r="BN336" i="89"/>
  <c r="BL336" i="89"/>
  <c r="BJ336" i="89"/>
  <c r="BH336" i="89"/>
  <c r="BF336" i="89"/>
  <c r="BD336" i="89"/>
  <c r="BB336" i="89"/>
  <c r="BX335" i="89"/>
  <c r="BV335" i="89"/>
  <c r="BT335" i="89"/>
  <c r="BR335" i="89"/>
  <c r="BP335" i="89"/>
  <c r="BN335" i="89"/>
  <c r="BL335" i="89"/>
  <c r="BJ335" i="89"/>
  <c r="BH335" i="89"/>
  <c r="BF335" i="89"/>
  <c r="BD335" i="89"/>
  <c r="BB335" i="89"/>
  <c r="BX334" i="89"/>
  <c r="BV334" i="89"/>
  <c r="BT334" i="89"/>
  <c r="BR334" i="89"/>
  <c r="BP334" i="89"/>
  <c r="BN334" i="89"/>
  <c r="BL334" i="89"/>
  <c r="BJ334" i="89"/>
  <c r="BH334" i="89"/>
  <c r="BF334" i="89"/>
  <c r="BD334" i="89"/>
  <c r="BB334" i="89"/>
  <c r="BX333" i="89"/>
  <c r="BV333" i="89"/>
  <c r="BT333" i="89"/>
  <c r="BR333" i="89"/>
  <c r="BP333" i="89"/>
  <c r="BN333" i="89"/>
  <c r="BL333" i="89"/>
  <c r="BJ333" i="89"/>
  <c r="BH333" i="89"/>
  <c r="BF333" i="89"/>
  <c r="BD333" i="89"/>
  <c r="BB333" i="89"/>
  <c r="BX332" i="89"/>
  <c r="BV332" i="89"/>
  <c r="BT332" i="89"/>
  <c r="BR332" i="89"/>
  <c r="BP332" i="89"/>
  <c r="BN332" i="89"/>
  <c r="BL332" i="89"/>
  <c r="BJ332" i="89"/>
  <c r="BH332" i="89"/>
  <c r="BF332" i="89"/>
  <c r="BD332" i="89"/>
  <c r="BB332" i="89"/>
  <c r="BX331" i="89"/>
  <c r="BV331" i="89"/>
  <c r="BT331" i="89"/>
  <c r="BR331" i="89"/>
  <c r="BP331" i="89"/>
  <c r="BN331" i="89"/>
  <c r="BL331" i="89"/>
  <c r="BJ331" i="89"/>
  <c r="BH331" i="89"/>
  <c r="BF331" i="89"/>
  <c r="BD331" i="89"/>
  <c r="BB331" i="89"/>
  <c r="BX330" i="89"/>
  <c r="BV330" i="89"/>
  <c r="BT330" i="89"/>
  <c r="BR330" i="89"/>
  <c r="BP330" i="89"/>
  <c r="BN330" i="89"/>
  <c r="BL330" i="89"/>
  <c r="BJ330" i="89"/>
  <c r="BH330" i="89"/>
  <c r="BF330" i="89"/>
  <c r="BD330" i="89"/>
  <c r="BB330" i="89"/>
  <c r="BX329" i="89"/>
  <c r="BV329" i="89"/>
  <c r="BT329" i="89"/>
  <c r="BR329" i="89"/>
  <c r="BP329" i="89"/>
  <c r="BN329" i="89"/>
  <c r="BL329" i="89"/>
  <c r="BJ329" i="89"/>
  <c r="BH329" i="89"/>
  <c r="BF329" i="89"/>
  <c r="BD329" i="89"/>
  <c r="BB329" i="89"/>
  <c r="BX328" i="89"/>
  <c r="BV328" i="89"/>
  <c r="BT328" i="89"/>
  <c r="BR328" i="89"/>
  <c r="BP328" i="89"/>
  <c r="BN328" i="89"/>
  <c r="BL328" i="89"/>
  <c r="BJ328" i="89"/>
  <c r="BH328" i="89"/>
  <c r="BF328" i="89"/>
  <c r="BD328" i="89"/>
  <c r="BB328" i="89"/>
  <c r="BX327" i="89"/>
  <c r="BV327" i="89"/>
  <c r="BT327" i="89"/>
  <c r="BR327" i="89"/>
  <c r="BP327" i="89"/>
  <c r="BN327" i="89"/>
  <c r="BL327" i="89"/>
  <c r="BJ327" i="89"/>
  <c r="BH327" i="89"/>
  <c r="BF327" i="89"/>
  <c r="BD327" i="89"/>
  <c r="BB327" i="89"/>
  <c r="BX322" i="89"/>
  <c r="BV322" i="89"/>
  <c r="BT322" i="89"/>
  <c r="BR322" i="89"/>
  <c r="BP322" i="89"/>
  <c r="BN322" i="89"/>
  <c r="BL322" i="89"/>
  <c r="BJ322" i="89"/>
  <c r="BH322" i="89"/>
  <c r="BF322" i="89"/>
  <c r="BD322" i="89"/>
  <c r="BX320" i="89"/>
  <c r="BV320" i="89"/>
  <c r="BT320" i="89"/>
  <c r="BR320" i="89"/>
  <c r="BP320" i="89"/>
  <c r="BN320" i="89"/>
  <c r="BL320" i="89"/>
  <c r="BJ320" i="89"/>
  <c r="BH320" i="89"/>
  <c r="BF320" i="89"/>
  <c r="BD320" i="89"/>
  <c r="BX326" i="89"/>
  <c r="BV326" i="89"/>
  <c r="BT326" i="89"/>
  <c r="BR326" i="89"/>
  <c r="BP326" i="89"/>
  <c r="BN326" i="89"/>
  <c r="BL326" i="89"/>
  <c r="BJ326" i="89"/>
  <c r="BH326" i="89"/>
  <c r="BF326" i="89"/>
  <c r="BD326" i="89"/>
  <c r="BB326" i="89"/>
  <c r="BX323" i="89"/>
  <c r="BV323" i="89"/>
  <c r="BT323" i="89"/>
  <c r="BR323" i="89"/>
  <c r="BP323" i="89"/>
  <c r="BN323" i="89"/>
  <c r="BL323" i="89"/>
  <c r="BJ323" i="89"/>
  <c r="BH323" i="89"/>
  <c r="BF323" i="89"/>
  <c r="BD323" i="89"/>
  <c r="BB323" i="89"/>
  <c r="BX321" i="89"/>
  <c r="BV321" i="89"/>
  <c r="BT321" i="89"/>
  <c r="BR321" i="89"/>
  <c r="BP321" i="89"/>
  <c r="BN321" i="89"/>
  <c r="BL321" i="89"/>
  <c r="BJ321" i="89"/>
  <c r="BH321" i="89"/>
  <c r="BF321" i="89"/>
  <c r="BD321" i="89"/>
  <c r="BX319" i="89"/>
  <c r="BV319" i="89"/>
  <c r="BT319" i="89"/>
  <c r="BR319" i="89"/>
  <c r="BP319" i="89"/>
  <c r="BN319" i="89"/>
  <c r="BL319" i="89"/>
  <c r="BJ319" i="89"/>
  <c r="BH319" i="89"/>
  <c r="BF319" i="89"/>
  <c r="BD319" i="89"/>
  <c r="BX317" i="89"/>
  <c r="BV317" i="89"/>
  <c r="BT317" i="89"/>
  <c r="BR317" i="89"/>
  <c r="BP317" i="89"/>
  <c r="BN317" i="89"/>
  <c r="BL317" i="89"/>
  <c r="BJ317" i="89"/>
  <c r="BH317" i="89"/>
  <c r="BF317" i="89"/>
  <c r="BD317" i="89"/>
  <c r="BB317" i="89"/>
  <c r="BX316" i="89"/>
  <c r="BV316" i="89"/>
  <c r="BT316" i="89"/>
  <c r="BR316" i="89"/>
  <c r="BP316" i="89"/>
  <c r="BN316" i="89"/>
  <c r="BL316" i="89"/>
  <c r="BJ316" i="89"/>
  <c r="BH316" i="89"/>
  <c r="BF316" i="89"/>
  <c r="BD316" i="89"/>
  <c r="BB316" i="89"/>
  <c r="BX315" i="89"/>
  <c r="BV315" i="89"/>
  <c r="BT315" i="89"/>
  <c r="BR315" i="89"/>
  <c r="BP315" i="89"/>
  <c r="BN315" i="89"/>
  <c r="BL315" i="89"/>
  <c r="BJ315" i="89"/>
  <c r="BH315" i="89"/>
  <c r="BF315" i="89"/>
  <c r="BD315" i="89"/>
  <c r="BB315" i="89"/>
  <c r="BX314" i="89"/>
  <c r="BV314" i="89"/>
  <c r="BT314" i="89"/>
  <c r="BR314" i="89"/>
  <c r="BP314" i="89"/>
  <c r="BN314" i="89"/>
  <c r="BL314" i="89"/>
  <c r="BJ314" i="89"/>
  <c r="BH314" i="89"/>
  <c r="BF314" i="89"/>
  <c r="BD314" i="89"/>
  <c r="BB314" i="89"/>
  <c r="BW307" i="89"/>
  <c r="BU307" i="89"/>
  <c r="BS307" i="89"/>
  <c r="BQ307" i="89"/>
  <c r="BO307" i="89"/>
  <c r="BM307" i="89"/>
  <c r="BK307" i="89"/>
  <c r="BI307" i="89"/>
  <c r="BG307" i="89"/>
  <c r="BE307" i="89"/>
  <c r="BC307" i="89"/>
  <c r="BA307" i="89"/>
  <c r="BX304" i="89"/>
  <c r="BV304" i="89"/>
  <c r="BT304" i="89"/>
  <c r="BR304" i="89"/>
  <c r="BP304" i="89"/>
  <c r="BN304" i="89"/>
  <c r="BL304" i="89"/>
  <c r="BJ304" i="89"/>
  <c r="BH304" i="89"/>
  <c r="BF304" i="89"/>
  <c r="BD304" i="89"/>
  <c r="BB304" i="89"/>
  <c r="BX300" i="89"/>
  <c r="BV300" i="89"/>
  <c r="BT300" i="89"/>
  <c r="BR300" i="89"/>
  <c r="BP300" i="89"/>
  <c r="BN300" i="89"/>
  <c r="BL300" i="89"/>
  <c r="BJ300" i="89"/>
  <c r="BH300" i="89"/>
  <c r="BF300" i="89"/>
  <c r="BD300" i="89"/>
  <c r="BB300" i="89"/>
  <c r="BX299" i="89"/>
  <c r="BV299" i="89"/>
  <c r="BT299" i="89"/>
  <c r="BR299" i="89"/>
  <c r="BP299" i="89"/>
  <c r="BN299" i="89"/>
  <c r="BL299" i="89"/>
  <c r="BJ299" i="89"/>
  <c r="BH299" i="89"/>
  <c r="BF299" i="89"/>
  <c r="BD299" i="89"/>
  <c r="BB299" i="89"/>
  <c r="BX297" i="89"/>
  <c r="BV297" i="89"/>
  <c r="BT297" i="89"/>
  <c r="BR297" i="89"/>
  <c r="BP297" i="89"/>
  <c r="BN297" i="89"/>
  <c r="BL297" i="89"/>
  <c r="BJ297" i="89"/>
  <c r="BH297" i="89"/>
  <c r="BF297" i="89"/>
  <c r="BD297" i="89"/>
  <c r="BB297" i="89"/>
  <c r="BX296" i="89"/>
  <c r="BV296" i="89"/>
  <c r="BT296" i="89"/>
  <c r="BR296" i="89"/>
  <c r="BP296" i="89"/>
  <c r="BN296" i="89"/>
  <c r="BL296" i="89"/>
  <c r="BJ296" i="89"/>
  <c r="BH296" i="89"/>
  <c r="BF296" i="89"/>
  <c r="BD296" i="89"/>
  <c r="BB296" i="89"/>
  <c r="BX295" i="89"/>
  <c r="BV295" i="89"/>
  <c r="BT295" i="89"/>
  <c r="BR295" i="89"/>
  <c r="BP295" i="89"/>
  <c r="BN295" i="89"/>
  <c r="BL295" i="89"/>
  <c r="BJ295" i="89"/>
  <c r="BH295" i="89"/>
  <c r="BF295" i="89"/>
  <c r="BD295" i="89"/>
  <c r="BB295" i="89"/>
  <c r="BX294" i="89"/>
  <c r="BV294" i="89"/>
  <c r="BT294" i="89"/>
  <c r="BR294" i="89"/>
  <c r="BP294" i="89"/>
  <c r="BN294" i="89"/>
  <c r="BL294" i="89"/>
  <c r="BJ294" i="89"/>
  <c r="BH294" i="89"/>
  <c r="BF294" i="89"/>
  <c r="BD294" i="89"/>
  <c r="BB294" i="89"/>
  <c r="BX293" i="89"/>
  <c r="BV293" i="89"/>
  <c r="BT293" i="89"/>
  <c r="BR293" i="89"/>
  <c r="BP293" i="89"/>
  <c r="BN293" i="89"/>
  <c r="BL293" i="89"/>
  <c r="BJ293" i="89"/>
  <c r="BH293" i="89"/>
  <c r="BF293" i="89"/>
  <c r="BD293" i="89"/>
  <c r="BB293" i="89"/>
  <c r="BX292" i="89"/>
  <c r="BV292" i="89"/>
  <c r="BT292" i="89"/>
  <c r="BR292" i="89"/>
  <c r="BP292" i="89"/>
  <c r="BN292" i="89"/>
  <c r="BL292" i="89"/>
  <c r="BJ292" i="89"/>
  <c r="BH292" i="89"/>
  <c r="BF292" i="89"/>
  <c r="BD292" i="89"/>
  <c r="BB292" i="89"/>
  <c r="BX291" i="89"/>
  <c r="BV291" i="89"/>
  <c r="BT291" i="89"/>
  <c r="BR291" i="89"/>
  <c r="BP291" i="89"/>
  <c r="BN291" i="89"/>
  <c r="BL291" i="89"/>
  <c r="BJ291" i="89"/>
  <c r="BH291" i="89"/>
  <c r="BF291" i="89"/>
  <c r="BD291" i="89"/>
  <c r="BB291" i="89"/>
  <c r="BX290" i="89"/>
  <c r="BV290" i="89"/>
  <c r="BT290" i="89"/>
  <c r="BR290" i="89"/>
  <c r="BP290" i="89"/>
  <c r="BN290" i="89"/>
  <c r="BL290" i="89"/>
  <c r="BJ290" i="89"/>
  <c r="BH290" i="89"/>
  <c r="BF290" i="89"/>
  <c r="BD290" i="89"/>
  <c r="BB290" i="89"/>
  <c r="BX289" i="89"/>
  <c r="BV289" i="89"/>
  <c r="BT289" i="89"/>
  <c r="BR289" i="89"/>
  <c r="BP289" i="89"/>
  <c r="BN289" i="89"/>
  <c r="BL289" i="89"/>
  <c r="BJ289" i="89"/>
  <c r="BH289" i="89"/>
  <c r="BF289" i="89"/>
  <c r="BD289" i="89"/>
  <c r="BB289" i="89"/>
  <c r="BX288" i="89"/>
  <c r="BV288" i="89"/>
  <c r="BT288" i="89"/>
  <c r="BR288" i="89"/>
  <c r="BP288" i="89"/>
  <c r="BN288" i="89"/>
  <c r="BL288" i="89"/>
  <c r="BJ288" i="89"/>
  <c r="BH288" i="89"/>
  <c r="BF288" i="89"/>
  <c r="BD288" i="89"/>
  <c r="BB288" i="89"/>
  <c r="BX287" i="89"/>
  <c r="BV287" i="89"/>
  <c r="BT287" i="89"/>
  <c r="BR287" i="89"/>
  <c r="BP287" i="89"/>
  <c r="BN287" i="89"/>
  <c r="BL287" i="89"/>
  <c r="BJ287" i="89"/>
  <c r="BH287" i="89"/>
  <c r="BF287" i="89"/>
  <c r="BD287" i="89"/>
  <c r="BB287" i="89"/>
  <c r="BX286" i="89"/>
  <c r="BV286" i="89"/>
  <c r="BT286" i="89"/>
  <c r="BR286" i="89"/>
  <c r="BP286" i="89"/>
  <c r="BN286" i="89"/>
  <c r="BL286" i="89"/>
  <c r="BJ286" i="89"/>
  <c r="BH286" i="89"/>
  <c r="BF286" i="89"/>
  <c r="BD286" i="89"/>
  <c r="BB286" i="89"/>
  <c r="BX285" i="89"/>
  <c r="BV285" i="89"/>
  <c r="BT285" i="89"/>
  <c r="BR285" i="89"/>
  <c r="BP285" i="89"/>
  <c r="BN285" i="89"/>
  <c r="BL285" i="89"/>
  <c r="BJ285" i="89"/>
  <c r="BH285" i="89"/>
  <c r="BF285" i="89"/>
  <c r="BD285" i="89"/>
  <c r="BB285" i="89"/>
  <c r="BX284" i="89"/>
  <c r="BV284" i="89"/>
  <c r="BT284" i="89"/>
  <c r="BR284" i="89"/>
  <c r="BP284" i="89"/>
  <c r="BN284" i="89"/>
  <c r="BL284" i="89"/>
  <c r="BJ284" i="89"/>
  <c r="BH284" i="89"/>
  <c r="BF284" i="89"/>
  <c r="BD284" i="89"/>
  <c r="BB284" i="89"/>
  <c r="BX283" i="89"/>
  <c r="BV283" i="89"/>
  <c r="BT283" i="89"/>
  <c r="BR283" i="89"/>
  <c r="BP283" i="89"/>
  <c r="BN283" i="89"/>
  <c r="BL283" i="89"/>
  <c r="BJ283" i="89"/>
  <c r="BH283" i="89"/>
  <c r="BF283" i="89"/>
  <c r="BD283" i="89"/>
  <c r="BB283" i="89"/>
  <c r="BX282" i="89"/>
  <c r="BV282" i="89"/>
  <c r="BT282" i="89"/>
  <c r="BR282" i="89"/>
  <c r="BP282" i="89"/>
  <c r="BN282" i="89"/>
  <c r="BL282" i="89"/>
  <c r="BJ282" i="89"/>
  <c r="BH282" i="89"/>
  <c r="BF282" i="89"/>
  <c r="BD282" i="89"/>
  <c r="BB282" i="89"/>
  <c r="BX281" i="89"/>
  <c r="BV281" i="89"/>
  <c r="BT281" i="89"/>
  <c r="BR281" i="89"/>
  <c r="BP281" i="89"/>
  <c r="BN281" i="89"/>
  <c r="BL281" i="89"/>
  <c r="BJ281" i="89"/>
  <c r="BH281" i="89"/>
  <c r="BF281" i="89"/>
  <c r="BD281" i="89"/>
  <c r="BB281" i="89"/>
  <c r="BX280" i="89"/>
  <c r="BV280" i="89"/>
  <c r="BT280" i="89"/>
  <c r="BR280" i="89"/>
  <c r="BP280" i="89"/>
  <c r="BN280" i="89"/>
  <c r="BL280" i="89"/>
  <c r="BJ280" i="89"/>
  <c r="BH280" i="89"/>
  <c r="BF280" i="89"/>
  <c r="BD280" i="89"/>
  <c r="BB280" i="89"/>
  <c r="BX279" i="89"/>
  <c r="BV279" i="89"/>
  <c r="BT279" i="89"/>
  <c r="BR279" i="89"/>
  <c r="BP279" i="89"/>
  <c r="BN279" i="89"/>
  <c r="BL279" i="89"/>
  <c r="BJ279" i="89"/>
  <c r="BH279" i="89"/>
  <c r="BF279" i="89"/>
  <c r="BD279" i="89"/>
  <c r="BB279" i="89"/>
  <c r="BX278" i="89"/>
  <c r="BV278" i="89"/>
  <c r="BT278" i="89"/>
  <c r="BR278" i="89"/>
  <c r="BP278" i="89"/>
  <c r="BN278" i="89"/>
  <c r="BL278" i="89"/>
  <c r="BJ278" i="89"/>
  <c r="BH278" i="89"/>
  <c r="BF278" i="89"/>
  <c r="BD278" i="89"/>
  <c r="BB278" i="89"/>
  <c r="BX277" i="89"/>
  <c r="BV277" i="89"/>
  <c r="BT277" i="89"/>
  <c r="BR277" i="89"/>
  <c r="BP277" i="89"/>
  <c r="BN277" i="89"/>
  <c r="BL277" i="89"/>
  <c r="BJ277" i="89"/>
  <c r="BH277" i="89"/>
  <c r="BF277" i="89"/>
  <c r="BD277" i="89"/>
  <c r="BB277" i="89"/>
  <c r="BX276" i="89"/>
  <c r="BV276" i="89"/>
  <c r="BT276" i="89"/>
  <c r="BR276" i="89"/>
  <c r="BP276" i="89"/>
  <c r="BN276" i="89"/>
  <c r="BL276" i="89"/>
  <c r="BJ276" i="89"/>
  <c r="BH276" i="89"/>
  <c r="BF276" i="89"/>
  <c r="BD276" i="89"/>
  <c r="BB276" i="89"/>
  <c r="BX275" i="89"/>
  <c r="BV275" i="89"/>
  <c r="BT275" i="89"/>
  <c r="BR275" i="89"/>
  <c r="BP275" i="89"/>
  <c r="BN275" i="89"/>
  <c r="BL275" i="89"/>
  <c r="BJ275" i="89"/>
  <c r="BH275" i="89"/>
  <c r="BF275" i="89"/>
  <c r="BD275" i="89"/>
  <c r="BB275" i="89"/>
  <c r="BX274" i="89"/>
  <c r="BV274" i="89"/>
  <c r="BT274" i="89"/>
  <c r="BR274" i="89"/>
  <c r="BP274" i="89"/>
  <c r="BN274" i="89"/>
  <c r="BL274" i="89"/>
  <c r="BJ274" i="89"/>
  <c r="BH274" i="89"/>
  <c r="BF274" i="89"/>
  <c r="BD274" i="89"/>
  <c r="BB274" i="89"/>
  <c r="BX273" i="89"/>
  <c r="BV273" i="89"/>
  <c r="BT273" i="89"/>
  <c r="BR273" i="89"/>
  <c r="BP273" i="89"/>
  <c r="BN273" i="89"/>
  <c r="BL273" i="89"/>
  <c r="BJ273" i="89"/>
  <c r="BH273" i="89"/>
  <c r="BF273" i="89"/>
  <c r="BD273" i="89"/>
  <c r="BB273" i="89"/>
  <c r="BX272" i="89"/>
  <c r="BV272" i="89"/>
  <c r="BT272" i="89"/>
  <c r="BR272" i="89"/>
  <c r="BP272" i="89"/>
  <c r="BN272" i="89"/>
  <c r="BL272" i="89"/>
  <c r="BJ272" i="89"/>
  <c r="BH272" i="89"/>
  <c r="BF272" i="89"/>
  <c r="BD272" i="89"/>
  <c r="BB272" i="89"/>
  <c r="BX271" i="89"/>
  <c r="BV271" i="89"/>
  <c r="BT271" i="89"/>
  <c r="BR271" i="89"/>
  <c r="BP271" i="89"/>
  <c r="BN271" i="89"/>
  <c r="BL271" i="89"/>
  <c r="BJ271" i="89"/>
  <c r="BH271" i="89"/>
  <c r="BF271" i="89"/>
  <c r="BD271" i="89"/>
  <c r="BB271" i="89"/>
  <c r="BX270" i="89"/>
  <c r="BV270" i="89"/>
  <c r="BT270" i="89"/>
  <c r="BR270" i="89"/>
  <c r="BP270" i="89"/>
  <c r="BN270" i="89"/>
  <c r="BL270" i="89"/>
  <c r="BJ270" i="89"/>
  <c r="BH270" i="89"/>
  <c r="BF270" i="89"/>
  <c r="BD270" i="89"/>
  <c r="BB270" i="89"/>
  <c r="BX269" i="89"/>
  <c r="BV269" i="89"/>
  <c r="BT269" i="89"/>
  <c r="BR269" i="89"/>
  <c r="BP269" i="89"/>
  <c r="BN269" i="89"/>
  <c r="BL269" i="89"/>
  <c r="BJ269" i="89"/>
  <c r="BH269" i="89"/>
  <c r="BF269" i="89"/>
  <c r="BD269" i="89"/>
  <c r="BB269" i="89"/>
  <c r="BX268" i="89"/>
  <c r="BV268" i="89"/>
  <c r="BT268" i="89"/>
  <c r="BR268" i="89"/>
  <c r="BP268" i="89"/>
  <c r="BN268" i="89"/>
  <c r="BL268" i="89"/>
  <c r="BJ268" i="89"/>
  <c r="BH268" i="89"/>
  <c r="BF268" i="89"/>
  <c r="BD268" i="89"/>
  <c r="BB268" i="89"/>
  <c r="BX267" i="89"/>
  <c r="BV267" i="89"/>
  <c r="BT267" i="89"/>
  <c r="BR267" i="89"/>
  <c r="BP267" i="89"/>
  <c r="BN267" i="89"/>
  <c r="BL267" i="89"/>
  <c r="BJ267" i="89"/>
  <c r="BH267" i="89"/>
  <c r="BF267" i="89"/>
  <c r="BD267" i="89"/>
  <c r="BB267" i="89"/>
  <c r="BX266" i="89"/>
  <c r="BV266" i="89"/>
  <c r="BT266" i="89"/>
  <c r="BR266" i="89"/>
  <c r="BP266" i="89"/>
  <c r="BN266" i="89"/>
  <c r="BL266" i="89"/>
  <c r="BJ266" i="89"/>
  <c r="BH266" i="89"/>
  <c r="BF266" i="89"/>
  <c r="BD266" i="89"/>
  <c r="BB266" i="89"/>
  <c r="BX265" i="89"/>
  <c r="BV265" i="89"/>
  <c r="BT265" i="89"/>
  <c r="BR265" i="89"/>
  <c r="BP265" i="89"/>
  <c r="BN265" i="89"/>
  <c r="BL265" i="89"/>
  <c r="BJ265" i="89"/>
  <c r="BH265" i="89"/>
  <c r="BF265" i="89"/>
  <c r="BD265" i="89"/>
  <c r="BB265" i="89"/>
  <c r="BW258" i="89"/>
  <c r="BU258" i="89"/>
  <c r="BS258" i="89"/>
  <c r="BQ258" i="89"/>
  <c r="BO258" i="89"/>
  <c r="BM258" i="89"/>
  <c r="BK258" i="89"/>
  <c r="BI258" i="89"/>
  <c r="BG258" i="89"/>
  <c r="BE258" i="89"/>
  <c r="BC258" i="89"/>
  <c r="BA258" i="89"/>
  <c r="BX255" i="89"/>
  <c r="BV255" i="89"/>
  <c r="BT255" i="89"/>
  <c r="BR255" i="89"/>
  <c r="BP255" i="89"/>
  <c r="BN255" i="89"/>
  <c r="BL255" i="89"/>
  <c r="BJ255" i="89"/>
  <c r="BH255" i="89"/>
  <c r="BF255" i="89"/>
  <c r="BD255" i="89"/>
  <c r="BB255" i="89"/>
  <c r="BX254" i="89"/>
  <c r="BV254" i="89"/>
  <c r="BT254" i="89"/>
  <c r="BR254" i="89"/>
  <c r="BP254" i="89"/>
  <c r="BN254" i="89"/>
  <c r="BL254" i="89"/>
  <c r="BJ254" i="89"/>
  <c r="BH254" i="89"/>
  <c r="BF254" i="89"/>
  <c r="BD254" i="89"/>
  <c r="BB254" i="89"/>
  <c r="BX253" i="89"/>
  <c r="BV253" i="89"/>
  <c r="BT253" i="89"/>
  <c r="BR253" i="89"/>
  <c r="BP253" i="89"/>
  <c r="BN253" i="89"/>
  <c r="BL253" i="89"/>
  <c r="BJ253" i="89"/>
  <c r="BH253" i="89"/>
  <c r="BF253" i="89"/>
  <c r="BD253" i="89"/>
  <c r="BB253" i="89"/>
  <c r="BX252" i="89"/>
  <c r="BV252" i="89"/>
  <c r="BT252" i="89"/>
  <c r="BR252" i="89"/>
  <c r="BP252" i="89"/>
  <c r="BN252" i="89"/>
  <c r="BL252" i="89"/>
  <c r="BJ252" i="89"/>
  <c r="BH252" i="89"/>
  <c r="BF252" i="89"/>
  <c r="BD252" i="89"/>
  <c r="BB252" i="89"/>
  <c r="BX251" i="89"/>
  <c r="BV251" i="89"/>
  <c r="BT251" i="89"/>
  <c r="BR251" i="89"/>
  <c r="BP251" i="89"/>
  <c r="BN251" i="89"/>
  <c r="BL251" i="89"/>
  <c r="BJ251" i="89"/>
  <c r="BH251" i="89"/>
  <c r="BF251" i="89"/>
  <c r="BD251" i="89"/>
  <c r="BB251" i="89"/>
  <c r="BX250" i="89"/>
  <c r="BV250" i="89"/>
  <c r="BT250" i="89"/>
  <c r="BR250" i="89"/>
  <c r="BP250" i="89"/>
  <c r="BN250" i="89"/>
  <c r="BL250" i="89"/>
  <c r="BJ250" i="89"/>
  <c r="BH250" i="89"/>
  <c r="BF250" i="89"/>
  <c r="BD250" i="89"/>
  <c r="BB250" i="89"/>
  <c r="BX249" i="89"/>
  <c r="BV249" i="89"/>
  <c r="BT249" i="89"/>
  <c r="BR249" i="89"/>
  <c r="BP249" i="89"/>
  <c r="BN249" i="89"/>
  <c r="BL249" i="89"/>
  <c r="BJ249" i="89"/>
  <c r="BH249" i="89"/>
  <c r="BF249" i="89"/>
  <c r="BD249" i="89"/>
  <c r="BB249" i="89"/>
  <c r="BX248" i="89"/>
  <c r="BV248" i="89"/>
  <c r="BT248" i="89"/>
  <c r="BR248" i="89"/>
  <c r="BP248" i="89"/>
  <c r="BN248" i="89"/>
  <c r="BL248" i="89"/>
  <c r="BJ248" i="89"/>
  <c r="BH248" i="89"/>
  <c r="BF248" i="89"/>
  <c r="BD248" i="89"/>
  <c r="BB248" i="89"/>
  <c r="BX247" i="89"/>
  <c r="BV247" i="89"/>
  <c r="BT247" i="89"/>
  <c r="BR247" i="89"/>
  <c r="BP247" i="89"/>
  <c r="BN247" i="89"/>
  <c r="BL247" i="89"/>
  <c r="BJ247" i="89"/>
  <c r="BH247" i="89"/>
  <c r="BF247" i="89"/>
  <c r="BD247" i="89"/>
  <c r="BB247" i="89"/>
  <c r="BX246" i="89"/>
  <c r="BV246" i="89"/>
  <c r="BT246" i="89"/>
  <c r="BR246" i="89"/>
  <c r="BP246" i="89"/>
  <c r="BN246" i="89"/>
  <c r="BL246" i="89"/>
  <c r="BJ246" i="89"/>
  <c r="BH246" i="89"/>
  <c r="BF246" i="89"/>
  <c r="BD246" i="89"/>
  <c r="BB246" i="89"/>
  <c r="BX245" i="89"/>
  <c r="BV245" i="89"/>
  <c r="BT245" i="89"/>
  <c r="BR245" i="89"/>
  <c r="BP245" i="89"/>
  <c r="BN245" i="89"/>
  <c r="BL245" i="89"/>
  <c r="BJ245" i="89"/>
  <c r="BH245" i="89"/>
  <c r="BF245" i="89"/>
  <c r="BD245" i="89"/>
  <c r="BB245" i="89"/>
  <c r="BX244" i="89"/>
  <c r="BV244" i="89"/>
  <c r="BT244" i="89"/>
  <c r="BR244" i="89"/>
  <c r="BP244" i="89"/>
  <c r="BN244" i="89"/>
  <c r="BL244" i="89"/>
  <c r="BJ244" i="89"/>
  <c r="BH244" i="89"/>
  <c r="BF244" i="89"/>
  <c r="BD244" i="89"/>
  <c r="BB244" i="89"/>
  <c r="BX243" i="89"/>
  <c r="BV243" i="89"/>
  <c r="BT243" i="89"/>
  <c r="BR243" i="89"/>
  <c r="BP243" i="89"/>
  <c r="BN243" i="89"/>
  <c r="BL243" i="89"/>
  <c r="BJ243" i="89"/>
  <c r="BH243" i="89"/>
  <c r="BF243" i="89"/>
  <c r="BD243" i="89"/>
  <c r="BB243" i="89"/>
  <c r="BX242" i="89"/>
  <c r="BV242" i="89"/>
  <c r="BT242" i="89"/>
  <c r="BR242" i="89"/>
  <c r="BP242" i="89"/>
  <c r="BN242" i="89"/>
  <c r="BL242" i="89"/>
  <c r="BJ242" i="89"/>
  <c r="BH242" i="89"/>
  <c r="BF242" i="89"/>
  <c r="BD242" i="89"/>
  <c r="BB242" i="89"/>
  <c r="BX241" i="89"/>
  <c r="BV241" i="89"/>
  <c r="BT241" i="89"/>
  <c r="BR241" i="89"/>
  <c r="BP241" i="89"/>
  <c r="BN241" i="89"/>
  <c r="BL241" i="89"/>
  <c r="BJ241" i="89"/>
  <c r="BH241" i="89"/>
  <c r="BF241" i="89"/>
  <c r="BD241" i="89"/>
  <c r="BB241" i="89"/>
  <c r="BX240" i="89"/>
  <c r="BV240" i="89"/>
  <c r="BT240" i="89"/>
  <c r="BR240" i="89"/>
  <c r="BP240" i="89"/>
  <c r="BN240" i="89"/>
  <c r="BL240" i="89"/>
  <c r="BJ240" i="89"/>
  <c r="BH240" i="89"/>
  <c r="BF240" i="89"/>
  <c r="BD240" i="89"/>
  <c r="BB240" i="89"/>
  <c r="BX239" i="89"/>
  <c r="BV239" i="89"/>
  <c r="BT239" i="89"/>
  <c r="BR239" i="89"/>
  <c r="BP239" i="89"/>
  <c r="BN239" i="89"/>
  <c r="BL239" i="89"/>
  <c r="BJ239" i="89"/>
  <c r="BH239" i="89"/>
  <c r="BF239" i="89"/>
  <c r="BD239" i="89"/>
  <c r="BB239" i="89"/>
  <c r="BX238" i="89"/>
  <c r="BV238" i="89"/>
  <c r="BT238" i="89"/>
  <c r="BR238" i="89"/>
  <c r="BP238" i="89"/>
  <c r="BN238" i="89"/>
  <c r="BL238" i="89"/>
  <c r="BJ238" i="89"/>
  <c r="BH238" i="89"/>
  <c r="BF238" i="89"/>
  <c r="BD238" i="89"/>
  <c r="BB238" i="89"/>
  <c r="BX237" i="89"/>
  <c r="BV237" i="89"/>
  <c r="BT237" i="89"/>
  <c r="BR237" i="89"/>
  <c r="BP237" i="89"/>
  <c r="BN237" i="89"/>
  <c r="BL237" i="89"/>
  <c r="BJ237" i="89"/>
  <c r="BH237" i="89"/>
  <c r="BF237" i="89"/>
  <c r="BD237" i="89"/>
  <c r="BB237" i="89"/>
  <c r="BX236" i="89"/>
  <c r="BV236" i="89"/>
  <c r="BT236" i="89"/>
  <c r="BR236" i="89"/>
  <c r="BP236" i="89"/>
  <c r="BN236" i="89"/>
  <c r="BL236" i="89"/>
  <c r="BJ236" i="89"/>
  <c r="BH236" i="89"/>
  <c r="BF236" i="89"/>
  <c r="BD236" i="89"/>
  <c r="BB236" i="89"/>
  <c r="BX235" i="89"/>
  <c r="BV235" i="89"/>
  <c r="BT235" i="89"/>
  <c r="BR235" i="89"/>
  <c r="BP235" i="89"/>
  <c r="BN235" i="89"/>
  <c r="BL235" i="89"/>
  <c r="BJ235" i="89"/>
  <c r="BH235" i="89"/>
  <c r="BF235" i="89"/>
  <c r="BD235" i="89"/>
  <c r="BB235" i="89"/>
  <c r="BX234" i="89"/>
  <c r="BV234" i="89"/>
  <c r="BT234" i="89"/>
  <c r="BR234" i="89"/>
  <c r="BP234" i="89"/>
  <c r="BN234" i="89"/>
  <c r="BL234" i="89"/>
  <c r="BJ234" i="89"/>
  <c r="BH234" i="89"/>
  <c r="BF234" i="89"/>
  <c r="BD234" i="89"/>
  <c r="BB234" i="89"/>
  <c r="BX233" i="89"/>
  <c r="BV233" i="89"/>
  <c r="BT233" i="89"/>
  <c r="BR233" i="89"/>
  <c r="BP233" i="89"/>
  <c r="BN233" i="89"/>
  <c r="BL233" i="89"/>
  <c r="BJ233" i="89"/>
  <c r="BH233" i="89"/>
  <c r="BF233" i="89"/>
  <c r="BD233" i="89"/>
  <c r="BB233" i="89"/>
  <c r="BX232" i="89"/>
  <c r="BV232" i="89"/>
  <c r="BT232" i="89"/>
  <c r="BR232" i="89"/>
  <c r="BP232" i="89"/>
  <c r="BN232" i="89"/>
  <c r="BL232" i="89"/>
  <c r="BJ232" i="89"/>
  <c r="BH232" i="89"/>
  <c r="BF232" i="89"/>
  <c r="BD232" i="89"/>
  <c r="BB232" i="89"/>
  <c r="BX231" i="89"/>
  <c r="BV231" i="89"/>
  <c r="BT231" i="89"/>
  <c r="BR231" i="89"/>
  <c r="BP231" i="89"/>
  <c r="BN231" i="89"/>
  <c r="BL231" i="89"/>
  <c r="BJ231" i="89"/>
  <c r="BH231" i="89"/>
  <c r="BF231" i="89"/>
  <c r="BD231" i="89"/>
  <c r="BB231" i="89"/>
  <c r="BX230" i="89"/>
  <c r="BV230" i="89"/>
  <c r="BT230" i="89"/>
  <c r="BR230" i="89"/>
  <c r="BP230" i="89"/>
  <c r="BN230" i="89"/>
  <c r="BL230" i="89"/>
  <c r="BJ230" i="89"/>
  <c r="BH230" i="89"/>
  <c r="BF230" i="89"/>
  <c r="BD230" i="89"/>
  <c r="BB230" i="89"/>
  <c r="BX229" i="89"/>
  <c r="BV229" i="89"/>
  <c r="BT229" i="89"/>
  <c r="BR229" i="89"/>
  <c r="BP229" i="89"/>
  <c r="BN229" i="89"/>
  <c r="BL229" i="89"/>
  <c r="BJ229" i="89"/>
  <c r="BH229" i="89"/>
  <c r="BF229" i="89"/>
  <c r="BD229" i="89"/>
  <c r="BB229" i="89"/>
  <c r="BX228" i="89"/>
  <c r="BV228" i="89"/>
  <c r="BT228" i="89"/>
  <c r="BR228" i="89"/>
  <c r="BP228" i="89"/>
  <c r="BN228" i="89"/>
  <c r="BL228" i="89"/>
  <c r="BJ228" i="89"/>
  <c r="BH228" i="89"/>
  <c r="BF228" i="89"/>
  <c r="BD228" i="89"/>
  <c r="BB228" i="89"/>
  <c r="BX227" i="89"/>
  <c r="BV227" i="89"/>
  <c r="BT227" i="89"/>
  <c r="BR227" i="89"/>
  <c r="BP227" i="89"/>
  <c r="BN227" i="89"/>
  <c r="BL227" i="89"/>
  <c r="BJ227" i="89"/>
  <c r="BH227" i="89"/>
  <c r="BF227" i="89"/>
  <c r="BD227" i="89"/>
  <c r="BB227" i="89"/>
  <c r="BX226" i="89"/>
  <c r="BV226" i="89"/>
  <c r="BT226" i="89"/>
  <c r="BR226" i="89"/>
  <c r="BP226" i="89"/>
  <c r="BN226" i="89"/>
  <c r="BL226" i="89"/>
  <c r="BJ226" i="89"/>
  <c r="BH226" i="89"/>
  <c r="BF226" i="89"/>
  <c r="BD226" i="89"/>
  <c r="BB226" i="89"/>
  <c r="BX225" i="89"/>
  <c r="BV225" i="89"/>
  <c r="BT225" i="89"/>
  <c r="BR225" i="89"/>
  <c r="BP225" i="89"/>
  <c r="BN225" i="89"/>
  <c r="BL225" i="89"/>
  <c r="BJ225" i="89"/>
  <c r="BH225" i="89"/>
  <c r="BF225" i="89"/>
  <c r="BD225" i="89"/>
  <c r="BB225" i="89"/>
  <c r="BW218" i="89"/>
  <c r="BU218" i="89"/>
  <c r="BS218" i="89"/>
  <c r="BQ218" i="89"/>
  <c r="BO218" i="89"/>
  <c r="BM218" i="89"/>
  <c r="BK218" i="89"/>
  <c r="BI218" i="89"/>
  <c r="BG218" i="89"/>
  <c r="BE218" i="89"/>
  <c r="BC218" i="89"/>
  <c r="BA218" i="89"/>
  <c r="BX214" i="89"/>
  <c r="BV214" i="89"/>
  <c r="BT214" i="89"/>
  <c r="BR214" i="89"/>
  <c r="BP214" i="89"/>
  <c r="BN214" i="89"/>
  <c r="BL214" i="89"/>
  <c r="BJ214" i="89"/>
  <c r="BH214" i="89"/>
  <c r="BF214" i="89"/>
  <c r="BD214" i="89"/>
  <c r="BB214" i="89"/>
  <c r="BX215" i="89"/>
  <c r="BV215" i="89"/>
  <c r="BT215" i="89"/>
  <c r="BR215" i="89"/>
  <c r="BP215" i="89"/>
  <c r="BN215" i="89"/>
  <c r="BL215" i="89"/>
  <c r="BJ215" i="89"/>
  <c r="BH215" i="89"/>
  <c r="BF215" i="89"/>
  <c r="BD215" i="89"/>
  <c r="BB215" i="89"/>
  <c r="BX213" i="89"/>
  <c r="BV213" i="89"/>
  <c r="BT213" i="89"/>
  <c r="BR213" i="89"/>
  <c r="BP213" i="89"/>
  <c r="BN213" i="89"/>
  <c r="BL213" i="89"/>
  <c r="BJ213" i="89"/>
  <c r="BH213" i="89"/>
  <c r="BF213" i="89"/>
  <c r="BD213" i="89"/>
  <c r="BB213" i="89"/>
  <c r="BX212" i="89"/>
  <c r="BV212" i="89"/>
  <c r="BT212" i="89"/>
  <c r="BR212" i="89"/>
  <c r="BP212" i="89"/>
  <c r="BN212" i="89"/>
  <c r="BL212" i="89"/>
  <c r="BJ212" i="89"/>
  <c r="BH212" i="89"/>
  <c r="BF212" i="89"/>
  <c r="BD212" i="89"/>
  <c r="BB212" i="89"/>
  <c r="BX211" i="89"/>
  <c r="BV211" i="89"/>
  <c r="BT211" i="89"/>
  <c r="BR211" i="89"/>
  <c r="BP211" i="89"/>
  <c r="BN211" i="89"/>
  <c r="BL211" i="89"/>
  <c r="BJ211" i="89"/>
  <c r="BH211" i="89"/>
  <c r="BF211" i="89"/>
  <c r="BD211" i="89"/>
  <c r="BB211" i="89"/>
  <c r="BX210" i="89"/>
  <c r="BV210" i="89"/>
  <c r="BT210" i="89"/>
  <c r="BR210" i="89"/>
  <c r="BP210" i="89"/>
  <c r="BN210" i="89"/>
  <c r="BL210" i="89"/>
  <c r="BJ210" i="89"/>
  <c r="BH210" i="89"/>
  <c r="BF210" i="89"/>
  <c r="BD210" i="89"/>
  <c r="BB210" i="89"/>
  <c r="BX209" i="89"/>
  <c r="BV209" i="89"/>
  <c r="BT209" i="89"/>
  <c r="BR209" i="89"/>
  <c r="BP209" i="89"/>
  <c r="BN209" i="89"/>
  <c r="BL209" i="89"/>
  <c r="BJ209" i="89"/>
  <c r="BH209" i="89"/>
  <c r="BF209" i="89"/>
  <c r="BD209" i="89"/>
  <c r="BB209" i="89"/>
  <c r="BX208" i="89"/>
  <c r="BV208" i="89"/>
  <c r="BT208" i="89"/>
  <c r="BR208" i="89"/>
  <c r="BP208" i="89"/>
  <c r="BN208" i="89"/>
  <c r="BL208" i="89"/>
  <c r="BJ208" i="89"/>
  <c r="BH208" i="89"/>
  <c r="BF208" i="89"/>
  <c r="BD208" i="89"/>
  <c r="BB208" i="89"/>
  <c r="BX207" i="89"/>
  <c r="BV207" i="89"/>
  <c r="BT207" i="89"/>
  <c r="BR207" i="89"/>
  <c r="BP207" i="89"/>
  <c r="BN207" i="89"/>
  <c r="BL207" i="89"/>
  <c r="BJ207" i="89"/>
  <c r="BH207" i="89"/>
  <c r="BF207" i="89"/>
  <c r="BD207" i="89"/>
  <c r="BB207" i="89"/>
  <c r="BX206" i="89"/>
  <c r="BV206" i="89"/>
  <c r="BT206" i="89"/>
  <c r="BR206" i="89"/>
  <c r="BP206" i="89"/>
  <c r="BN206" i="89"/>
  <c r="BL206" i="89"/>
  <c r="BJ206" i="89"/>
  <c r="BH206" i="89"/>
  <c r="BF206" i="89"/>
  <c r="BD206" i="89"/>
  <c r="BB206" i="89"/>
  <c r="BX204" i="89"/>
  <c r="BV204" i="89"/>
  <c r="BT204" i="89"/>
  <c r="BR204" i="89"/>
  <c r="BP204" i="89"/>
  <c r="BN204" i="89"/>
  <c r="BL204" i="89"/>
  <c r="BJ204" i="89"/>
  <c r="BH204" i="89"/>
  <c r="BF204" i="89"/>
  <c r="BD204" i="89"/>
  <c r="BB204" i="89"/>
  <c r="BX205" i="89"/>
  <c r="BV205" i="89"/>
  <c r="BT205" i="89"/>
  <c r="BR205" i="89"/>
  <c r="BP205" i="89"/>
  <c r="BN205" i="89"/>
  <c r="BL205" i="89"/>
  <c r="BJ205" i="89"/>
  <c r="BH205" i="89"/>
  <c r="BF205" i="89"/>
  <c r="BD205" i="89"/>
  <c r="BB205" i="89"/>
  <c r="BX203" i="89"/>
  <c r="BV203" i="89"/>
  <c r="BT203" i="89"/>
  <c r="BR203" i="89"/>
  <c r="BP203" i="89"/>
  <c r="BN203" i="89"/>
  <c r="BL203" i="89"/>
  <c r="BJ203" i="89"/>
  <c r="BH203" i="89"/>
  <c r="BF203" i="89"/>
  <c r="BD203" i="89"/>
  <c r="BB203" i="89"/>
  <c r="BX202" i="89"/>
  <c r="BV202" i="89"/>
  <c r="BT202" i="89"/>
  <c r="BR202" i="89"/>
  <c r="BP202" i="89"/>
  <c r="BN202" i="89"/>
  <c r="BL202" i="89"/>
  <c r="BJ202" i="89"/>
  <c r="BH202" i="89"/>
  <c r="BF202" i="89"/>
  <c r="BD202" i="89"/>
  <c r="BB202" i="89"/>
  <c r="BX201" i="89"/>
  <c r="BV201" i="89"/>
  <c r="BT201" i="89"/>
  <c r="BR201" i="89"/>
  <c r="BP201" i="89"/>
  <c r="BN201" i="89"/>
  <c r="BL201" i="89"/>
  <c r="BJ201" i="89"/>
  <c r="BH201" i="89"/>
  <c r="BF201" i="89"/>
  <c r="BD201" i="89"/>
  <c r="BB201" i="89"/>
  <c r="BX200" i="89"/>
  <c r="BV200" i="89"/>
  <c r="BT200" i="89"/>
  <c r="BR200" i="89"/>
  <c r="BP200" i="89"/>
  <c r="BN200" i="89"/>
  <c r="BL200" i="89"/>
  <c r="BJ200" i="89"/>
  <c r="BH200" i="89"/>
  <c r="BF200" i="89"/>
  <c r="BD200" i="89"/>
  <c r="BB200" i="89"/>
  <c r="BX198" i="89"/>
  <c r="BV198" i="89"/>
  <c r="BT198" i="89"/>
  <c r="BR198" i="89"/>
  <c r="BP198" i="89"/>
  <c r="BN198" i="89"/>
  <c r="BL198" i="89"/>
  <c r="BJ198" i="89"/>
  <c r="BH198" i="89"/>
  <c r="BF198" i="89"/>
  <c r="BD198" i="89"/>
  <c r="BB198" i="89"/>
  <c r="BX195" i="89"/>
  <c r="BV195" i="89"/>
  <c r="BT195" i="89"/>
  <c r="BR195" i="89"/>
  <c r="BP195" i="89"/>
  <c r="BN195" i="89"/>
  <c r="BL195" i="89"/>
  <c r="BJ195" i="89"/>
  <c r="BH195" i="89"/>
  <c r="BF195" i="89"/>
  <c r="BD195" i="89"/>
  <c r="BB195" i="89"/>
  <c r="BX194" i="89"/>
  <c r="BV194" i="89"/>
  <c r="BT194" i="89"/>
  <c r="BR194" i="89"/>
  <c r="BP194" i="89"/>
  <c r="BN194" i="89"/>
  <c r="BL194" i="89"/>
  <c r="BJ194" i="89"/>
  <c r="BH194" i="89"/>
  <c r="BF194" i="89"/>
  <c r="BD194" i="89"/>
  <c r="BB194" i="89"/>
  <c r="BX191" i="89"/>
  <c r="BV191" i="89"/>
  <c r="BT191" i="89"/>
  <c r="BR191" i="89"/>
  <c r="BP191" i="89"/>
  <c r="BN191" i="89"/>
  <c r="BL191" i="89"/>
  <c r="BJ191" i="89"/>
  <c r="BH191" i="89"/>
  <c r="BF191" i="89"/>
  <c r="BD191" i="89"/>
  <c r="BB191" i="89"/>
  <c r="BX193" i="89"/>
  <c r="BV193" i="89"/>
  <c r="BT193" i="89"/>
  <c r="BR193" i="89"/>
  <c r="BP193" i="89"/>
  <c r="BN193" i="89"/>
  <c r="BL193" i="89"/>
  <c r="BJ193" i="89"/>
  <c r="BH193" i="89"/>
  <c r="BF193" i="89"/>
  <c r="BD193" i="89"/>
  <c r="BB193" i="89"/>
  <c r="BX199" i="89"/>
  <c r="BV199" i="89"/>
  <c r="BT199" i="89"/>
  <c r="BR199" i="89"/>
  <c r="BP199" i="89"/>
  <c r="BN199" i="89"/>
  <c r="BL199" i="89"/>
  <c r="BJ199" i="89"/>
  <c r="BH199" i="89"/>
  <c r="BF199" i="89"/>
  <c r="BD199" i="89"/>
  <c r="BB199" i="89"/>
  <c r="BX192" i="89"/>
  <c r="BV192" i="89"/>
  <c r="BT192" i="89"/>
  <c r="BR192" i="89"/>
  <c r="BP192" i="89"/>
  <c r="BN192" i="89"/>
  <c r="BL192" i="89"/>
  <c r="BJ192" i="89"/>
  <c r="BH192" i="89"/>
  <c r="BF192" i="89"/>
  <c r="BD192" i="89"/>
  <c r="BB192" i="89"/>
  <c r="BX190" i="89"/>
  <c r="BV190" i="89"/>
  <c r="BT190" i="89"/>
  <c r="BR190" i="89"/>
  <c r="BP190" i="89"/>
  <c r="BN190" i="89"/>
  <c r="BL190" i="89"/>
  <c r="BJ190" i="89"/>
  <c r="BH190" i="89"/>
  <c r="BF190" i="89"/>
  <c r="BD190" i="89"/>
  <c r="BB190" i="89"/>
  <c r="BX189" i="89"/>
  <c r="BV189" i="89"/>
  <c r="BT189" i="89"/>
  <c r="BR189" i="89"/>
  <c r="BP189" i="89"/>
  <c r="BN189" i="89"/>
  <c r="BL189" i="89"/>
  <c r="BJ189" i="89"/>
  <c r="BH189" i="89"/>
  <c r="BF189" i="89"/>
  <c r="BD189" i="89"/>
  <c r="BB189" i="89"/>
  <c r="BX188" i="89"/>
  <c r="BV188" i="89"/>
  <c r="BT188" i="89"/>
  <c r="BR188" i="89"/>
  <c r="BP188" i="89"/>
  <c r="BN188" i="89"/>
  <c r="BL188" i="89"/>
  <c r="BJ188" i="89"/>
  <c r="BH188" i="89"/>
  <c r="BF188" i="89"/>
  <c r="BD188" i="89"/>
  <c r="BB188" i="89"/>
  <c r="BX187" i="89"/>
  <c r="BV187" i="89"/>
  <c r="BT187" i="89"/>
  <c r="BR187" i="89"/>
  <c r="BP187" i="89"/>
  <c r="BN187" i="89"/>
  <c r="BL187" i="89"/>
  <c r="BJ187" i="89"/>
  <c r="BH187" i="89"/>
  <c r="BF187" i="89"/>
  <c r="BD187" i="89"/>
  <c r="BB187" i="89"/>
  <c r="BX186" i="89"/>
  <c r="BV186" i="89"/>
  <c r="BT186" i="89"/>
  <c r="BR186" i="89"/>
  <c r="BP186" i="89"/>
  <c r="BN186" i="89"/>
  <c r="BL186" i="89"/>
  <c r="BJ186" i="89"/>
  <c r="BH186" i="89"/>
  <c r="BF186" i="89"/>
  <c r="BD186" i="89"/>
  <c r="BB186" i="89"/>
  <c r="BX185" i="89"/>
  <c r="BV185" i="89"/>
  <c r="BT185" i="89"/>
  <c r="BR185" i="89"/>
  <c r="BP185" i="89"/>
  <c r="BN185" i="89"/>
  <c r="BL185" i="89"/>
  <c r="BJ185" i="89"/>
  <c r="BH185" i="89"/>
  <c r="BF185" i="89"/>
  <c r="BD185" i="89"/>
  <c r="BB185" i="89"/>
  <c r="BX184" i="89"/>
  <c r="BV184" i="89"/>
  <c r="BT184" i="89"/>
  <c r="BR184" i="89"/>
  <c r="BP184" i="89"/>
  <c r="BN184" i="89"/>
  <c r="BL184" i="89"/>
  <c r="BJ184" i="89"/>
  <c r="BH184" i="89"/>
  <c r="BF184" i="89"/>
  <c r="BD184" i="89"/>
  <c r="BB184" i="89"/>
  <c r="BX183" i="89"/>
  <c r="BV183" i="89"/>
  <c r="BT183" i="89"/>
  <c r="BR183" i="89"/>
  <c r="BP183" i="89"/>
  <c r="BN183" i="89"/>
  <c r="BL183" i="89"/>
  <c r="BJ183" i="89"/>
  <c r="BH183" i="89"/>
  <c r="BF183" i="89"/>
  <c r="BD183" i="89"/>
  <c r="BB183" i="89"/>
  <c r="BX182" i="89"/>
  <c r="BV182" i="89"/>
  <c r="BT182" i="89"/>
  <c r="BR182" i="89"/>
  <c r="BP182" i="89"/>
  <c r="BN182" i="89"/>
  <c r="BL182" i="89"/>
  <c r="BJ182" i="89"/>
  <c r="BH182" i="89"/>
  <c r="BF182" i="89"/>
  <c r="BD182" i="89"/>
  <c r="BB182" i="89"/>
  <c r="BX181" i="89"/>
  <c r="BV181" i="89"/>
  <c r="BT181" i="89"/>
  <c r="BR181" i="89"/>
  <c r="BP181" i="89"/>
  <c r="BN181" i="89"/>
  <c r="BL181" i="89"/>
  <c r="BJ181" i="89"/>
  <c r="BH181" i="89"/>
  <c r="BF181" i="89"/>
  <c r="BD181" i="89"/>
  <c r="BB181" i="89"/>
  <c r="BX180" i="89"/>
  <c r="BV180" i="89"/>
  <c r="BT180" i="89"/>
  <c r="BR180" i="89"/>
  <c r="BP180" i="89"/>
  <c r="BN180" i="89"/>
  <c r="BL180" i="89"/>
  <c r="BJ180" i="89"/>
  <c r="BH180" i="89"/>
  <c r="BF180" i="89"/>
  <c r="BD180" i="89"/>
  <c r="BB180" i="89"/>
  <c r="BX179" i="89"/>
  <c r="BV179" i="89"/>
  <c r="BT179" i="89"/>
  <c r="BR179" i="89"/>
  <c r="BP179" i="89"/>
  <c r="BN179" i="89"/>
  <c r="BL179" i="89"/>
  <c r="BJ179" i="89"/>
  <c r="BH179" i="89"/>
  <c r="BF179" i="89"/>
  <c r="BD179" i="89"/>
  <c r="BB179" i="89"/>
  <c r="BX178" i="89"/>
  <c r="BV178" i="89"/>
  <c r="BT178" i="89"/>
  <c r="BR178" i="89"/>
  <c r="BP178" i="89"/>
  <c r="BN178" i="89"/>
  <c r="BL178" i="89"/>
  <c r="BJ178" i="89"/>
  <c r="BH178" i="89"/>
  <c r="BF178" i="89"/>
  <c r="BD178" i="89"/>
  <c r="BB178" i="89"/>
  <c r="BW171" i="89"/>
  <c r="BU171" i="89"/>
  <c r="BS171" i="89"/>
  <c r="BQ171" i="89"/>
  <c r="BO171" i="89"/>
  <c r="BM171" i="89"/>
  <c r="BK171" i="89"/>
  <c r="BI171" i="89"/>
  <c r="BG171" i="89"/>
  <c r="BE171" i="89"/>
  <c r="BC171" i="89"/>
  <c r="BA171" i="89"/>
  <c r="BX168" i="89"/>
  <c r="BV168" i="89"/>
  <c r="BT168" i="89"/>
  <c r="BR168" i="89"/>
  <c r="BP168" i="89"/>
  <c r="BN168" i="89"/>
  <c r="BL168" i="89"/>
  <c r="BJ168" i="89"/>
  <c r="BH168" i="89"/>
  <c r="BF168" i="89"/>
  <c r="BD168" i="89"/>
  <c r="BB168" i="89"/>
  <c r="BX167" i="89"/>
  <c r="BV167" i="89"/>
  <c r="BT167" i="89"/>
  <c r="BR167" i="89"/>
  <c r="BP167" i="89"/>
  <c r="BN167" i="89"/>
  <c r="BL167" i="89"/>
  <c r="BJ167" i="89"/>
  <c r="BH167" i="89"/>
  <c r="BF167" i="89"/>
  <c r="BD167" i="89"/>
  <c r="BB167" i="89"/>
  <c r="BX166" i="89"/>
  <c r="BV166" i="89"/>
  <c r="BT166" i="89"/>
  <c r="BR166" i="89"/>
  <c r="BP166" i="89"/>
  <c r="BN166" i="89"/>
  <c r="BL166" i="89"/>
  <c r="BJ166" i="89"/>
  <c r="BH166" i="89"/>
  <c r="BF166" i="89"/>
  <c r="BD166" i="89"/>
  <c r="BB166" i="89"/>
  <c r="BX165" i="89"/>
  <c r="BV165" i="89"/>
  <c r="BT165" i="89"/>
  <c r="BR165" i="89"/>
  <c r="BP165" i="89"/>
  <c r="BN165" i="89"/>
  <c r="BL165" i="89"/>
  <c r="BJ165" i="89"/>
  <c r="BH165" i="89"/>
  <c r="BF165" i="89"/>
  <c r="BD165" i="89"/>
  <c r="BB165" i="89"/>
  <c r="BX164" i="89"/>
  <c r="BV164" i="89"/>
  <c r="BT164" i="89"/>
  <c r="BR164" i="89"/>
  <c r="BP164" i="89"/>
  <c r="BN164" i="89"/>
  <c r="BL164" i="89"/>
  <c r="BJ164" i="89"/>
  <c r="BH164" i="89"/>
  <c r="BF164" i="89"/>
  <c r="BD164" i="89"/>
  <c r="BB164" i="89"/>
  <c r="BX163" i="89"/>
  <c r="BV163" i="89"/>
  <c r="BT163" i="89"/>
  <c r="BR163" i="89"/>
  <c r="BP163" i="89"/>
  <c r="BN163" i="89"/>
  <c r="BL163" i="89"/>
  <c r="BJ163" i="89"/>
  <c r="BH163" i="89"/>
  <c r="BF163" i="89"/>
  <c r="BD163" i="89"/>
  <c r="BB163" i="89"/>
  <c r="BX162" i="89"/>
  <c r="BV162" i="89"/>
  <c r="BT162" i="89"/>
  <c r="BR162" i="89"/>
  <c r="BP162" i="89"/>
  <c r="BN162" i="89"/>
  <c r="BL162" i="89"/>
  <c r="BJ162" i="89"/>
  <c r="BH162" i="89"/>
  <c r="BF162" i="89"/>
  <c r="BD162" i="89"/>
  <c r="BB162" i="89"/>
  <c r="BX161" i="89"/>
  <c r="BV161" i="89"/>
  <c r="BT161" i="89"/>
  <c r="BR161" i="89"/>
  <c r="BP161" i="89"/>
  <c r="BN161" i="89"/>
  <c r="BL161" i="89"/>
  <c r="BJ161" i="89"/>
  <c r="BH161" i="89"/>
  <c r="BF161" i="89"/>
  <c r="BD161" i="89"/>
  <c r="BB161" i="89"/>
  <c r="BX157" i="89"/>
  <c r="BV157" i="89"/>
  <c r="BT157" i="89"/>
  <c r="BR157" i="89"/>
  <c r="BP157" i="89"/>
  <c r="BN157" i="89"/>
  <c r="BL157" i="89"/>
  <c r="BJ157" i="89"/>
  <c r="BH157" i="89"/>
  <c r="BF157" i="89"/>
  <c r="BD157" i="89"/>
  <c r="BB157" i="89"/>
  <c r="BX160" i="89"/>
  <c r="BV160" i="89"/>
  <c r="BT160" i="89"/>
  <c r="BR160" i="89"/>
  <c r="BP160" i="89"/>
  <c r="BN160" i="89"/>
  <c r="BL160" i="89"/>
  <c r="BJ160" i="89"/>
  <c r="BH160" i="89"/>
  <c r="BF160" i="89"/>
  <c r="BD160" i="89"/>
  <c r="BB160" i="89"/>
  <c r="BX159" i="89"/>
  <c r="BV159" i="89"/>
  <c r="BT159" i="89"/>
  <c r="BR159" i="89"/>
  <c r="BP159" i="89"/>
  <c r="BN159" i="89"/>
  <c r="BL159" i="89"/>
  <c r="BJ159" i="89"/>
  <c r="BH159" i="89"/>
  <c r="BF159" i="89"/>
  <c r="BD159" i="89"/>
  <c r="BB159" i="89"/>
  <c r="BX158" i="89"/>
  <c r="BV158" i="89"/>
  <c r="BT158" i="89"/>
  <c r="BR158" i="89"/>
  <c r="BP158" i="89"/>
  <c r="BN158" i="89"/>
  <c r="BL158" i="89"/>
  <c r="BJ158" i="89"/>
  <c r="BH158" i="89"/>
  <c r="BF158" i="89"/>
  <c r="BD158" i="89"/>
  <c r="BB158" i="89"/>
  <c r="BX156" i="89"/>
  <c r="BV156" i="89"/>
  <c r="BT156" i="89"/>
  <c r="BR156" i="89"/>
  <c r="BP156" i="89"/>
  <c r="BN156" i="89"/>
  <c r="BL156" i="89"/>
  <c r="BJ156" i="89"/>
  <c r="BH156" i="89"/>
  <c r="BF156" i="89"/>
  <c r="BD156" i="89"/>
  <c r="BB156" i="89"/>
  <c r="BX149" i="89"/>
  <c r="BV149" i="89"/>
  <c r="BT149" i="89"/>
  <c r="BR149" i="89"/>
  <c r="BP149" i="89"/>
  <c r="BN149" i="89"/>
  <c r="BL149" i="89"/>
  <c r="BJ149" i="89"/>
  <c r="BH149" i="89"/>
  <c r="BF149" i="89"/>
  <c r="BD149" i="89"/>
  <c r="BB149" i="89"/>
  <c r="BX150" i="89"/>
  <c r="BV150" i="89"/>
  <c r="BT150" i="89"/>
  <c r="BR150" i="89"/>
  <c r="BP150" i="89"/>
  <c r="BN150" i="89"/>
  <c r="BL150" i="89"/>
  <c r="BJ150" i="89"/>
  <c r="BH150" i="89"/>
  <c r="BF150" i="89"/>
  <c r="BD150" i="89"/>
  <c r="BB150" i="89"/>
  <c r="BX155" i="89"/>
  <c r="BV155" i="89"/>
  <c r="BT155" i="89"/>
  <c r="BR155" i="89"/>
  <c r="BP155" i="89"/>
  <c r="BN155" i="89"/>
  <c r="BL155" i="89"/>
  <c r="BJ155" i="89"/>
  <c r="BH155" i="89"/>
  <c r="BF155" i="89"/>
  <c r="BD155" i="89"/>
  <c r="BB155" i="89"/>
  <c r="BX154" i="89"/>
  <c r="BV154" i="89"/>
  <c r="BT154" i="89"/>
  <c r="BR154" i="89"/>
  <c r="BP154" i="89"/>
  <c r="BN154" i="89"/>
  <c r="BL154" i="89"/>
  <c r="BJ154" i="89"/>
  <c r="BH154" i="89"/>
  <c r="BF154" i="89"/>
  <c r="BD154" i="89"/>
  <c r="BB154" i="89"/>
  <c r="BX153" i="89"/>
  <c r="BV153" i="89"/>
  <c r="BT153" i="89"/>
  <c r="BR153" i="89"/>
  <c r="BP153" i="89"/>
  <c r="BN153" i="89"/>
  <c r="BL153" i="89"/>
  <c r="BJ153" i="89"/>
  <c r="BH153" i="89"/>
  <c r="BF153" i="89"/>
  <c r="BD153" i="89"/>
  <c r="BB153" i="89"/>
  <c r="BX152" i="89"/>
  <c r="BV152" i="89"/>
  <c r="BT152" i="89"/>
  <c r="BR152" i="89"/>
  <c r="BP152" i="89"/>
  <c r="BN152" i="89"/>
  <c r="BL152" i="89"/>
  <c r="BJ152" i="89"/>
  <c r="BH152" i="89"/>
  <c r="BF152" i="89"/>
  <c r="BD152" i="89"/>
  <c r="BB152" i="89"/>
  <c r="BX151" i="89"/>
  <c r="BV151" i="89"/>
  <c r="BT151" i="89"/>
  <c r="BR151" i="89"/>
  <c r="BP151" i="89"/>
  <c r="BN151" i="89"/>
  <c r="BL151" i="89"/>
  <c r="BJ151" i="89"/>
  <c r="BH151" i="89"/>
  <c r="BF151" i="89"/>
  <c r="BD151" i="89"/>
  <c r="BB151" i="89"/>
  <c r="BX148" i="89"/>
  <c r="BV148" i="89"/>
  <c r="BT148" i="89"/>
  <c r="BR148" i="89"/>
  <c r="BP148" i="89"/>
  <c r="BN148" i="89"/>
  <c r="BL148" i="89"/>
  <c r="BJ148" i="89"/>
  <c r="BH148" i="89"/>
  <c r="BF148" i="89"/>
  <c r="BD148" i="89"/>
  <c r="BB148" i="89"/>
  <c r="BX147" i="89"/>
  <c r="BV147" i="89"/>
  <c r="BT147" i="89"/>
  <c r="BR147" i="89"/>
  <c r="BP147" i="89"/>
  <c r="BN147" i="89"/>
  <c r="BL147" i="89"/>
  <c r="BJ147" i="89"/>
  <c r="BH147" i="89"/>
  <c r="BF147" i="89"/>
  <c r="BD147" i="89"/>
  <c r="BB147" i="89"/>
  <c r="BX146" i="89"/>
  <c r="BV146" i="89"/>
  <c r="BT146" i="89"/>
  <c r="BR146" i="89"/>
  <c r="BP146" i="89"/>
  <c r="BN146" i="89"/>
  <c r="BL146" i="89"/>
  <c r="BJ146" i="89"/>
  <c r="BH146" i="89"/>
  <c r="BF146" i="89"/>
  <c r="BD146" i="89"/>
  <c r="BB146" i="89"/>
  <c r="BX145" i="89"/>
  <c r="BV145" i="89"/>
  <c r="BT145" i="89"/>
  <c r="BR145" i="89"/>
  <c r="BP145" i="89"/>
  <c r="BN145" i="89"/>
  <c r="BL145" i="89"/>
  <c r="BJ145" i="89"/>
  <c r="BH145" i="89"/>
  <c r="BF145" i="89"/>
  <c r="BD145" i="89"/>
  <c r="BB145" i="89"/>
  <c r="BX144" i="89"/>
  <c r="BV144" i="89"/>
  <c r="BT144" i="89"/>
  <c r="BR144" i="89"/>
  <c r="BP144" i="89"/>
  <c r="BN144" i="89"/>
  <c r="BL144" i="89"/>
  <c r="BJ144" i="89"/>
  <c r="BH144" i="89"/>
  <c r="BF144" i="89"/>
  <c r="BD144" i="89"/>
  <c r="BB144" i="89"/>
  <c r="BX143" i="89"/>
  <c r="BV143" i="89"/>
  <c r="BT143" i="89"/>
  <c r="BR143" i="89"/>
  <c r="BP143" i="89"/>
  <c r="BN143" i="89"/>
  <c r="BL143" i="89"/>
  <c r="BJ143" i="89"/>
  <c r="BH143" i="89"/>
  <c r="BF143" i="89"/>
  <c r="BD143" i="89"/>
  <c r="BB143" i="89"/>
  <c r="BX142" i="89"/>
  <c r="BV142" i="89"/>
  <c r="BT142" i="89"/>
  <c r="BR142" i="89"/>
  <c r="BP142" i="89"/>
  <c r="BN142" i="89"/>
  <c r="BL142" i="89"/>
  <c r="BJ142" i="89"/>
  <c r="BH142" i="89"/>
  <c r="BF142" i="89"/>
  <c r="BD142" i="89"/>
  <c r="BB142" i="89"/>
  <c r="BX141" i="89"/>
  <c r="BV141" i="89"/>
  <c r="BT141" i="89"/>
  <c r="BR141" i="89"/>
  <c r="BP141" i="89"/>
  <c r="BN141" i="89"/>
  <c r="BL141" i="89"/>
  <c r="BJ141" i="89"/>
  <c r="BH141" i="89"/>
  <c r="BF141" i="89"/>
  <c r="BD141" i="89"/>
  <c r="BB141" i="89"/>
  <c r="BX140" i="89"/>
  <c r="BV140" i="89"/>
  <c r="BT140" i="89"/>
  <c r="BR140" i="89"/>
  <c r="BP140" i="89"/>
  <c r="BN140" i="89"/>
  <c r="BL140" i="89"/>
  <c r="BJ140" i="89"/>
  <c r="BH140" i="89"/>
  <c r="BF140" i="89"/>
  <c r="BD140" i="89"/>
  <c r="BB140" i="89"/>
  <c r="BX139" i="89"/>
  <c r="BV139" i="89"/>
  <c r="BT139" i="89"/>
  <c r="BR139" i="89"/>
  <c r="BP139" i="89"/>
  <c r="BN139" i="89"/>
  <c r="BL139" i="89"/>
  <c r="BJ139" i="89"/>
  <c r="BH139" i="89"/>
  <c r="BF139" i="89"/>
  <c r="BD139" i="89"/>
  <c r="BB139" i="89"/>
  <c r="BX138" i="89"/>
  <c r="BV138" i="89"/>
  <c r="BT138" i="89"/>
  <c r="BR138" i="89"/>
  <c r="BP138" i="89"/>
  <c r="BN138" i="89"/>
  <c r="BL138" i="89"/>
  <c r="BJ138" i="89"/>
  <c r="BH138" i="89"/>
  <c r="BF138" i="89"/>
  <c r="BD138" i="89"/>
  <c r="BB138" i="89"/>
  <c r="BX137" i="89"/>
  <c r="BV137" i="89"/>
  <c r="BT137" i="89"/>
  <c r="BR137" i="89"/>
  <c r="BP137" i="89"/>
  <c r="BN137" i="89"/>
  <c r="BL137" i="89"/>
  <c r="BJ137" i="89"/>
  <c r="BH137" i="89"/>
  <c r="BF137" i="89"/>
  <c r="BD137" i="89"/>
  <c r="BB137" i="89"/>
  <c r="BX136" i="89"/>
  <c r="BV136" i="89"/>
  <c r="BT136" i="89"/>
  <c r="BR136" i="89"/>
  <c r="BP136" i="89"/>
  <c r="BN136" i="89"/>
  <c r="BL136" i="89"/>
  <c r="BJ136" i="89"/>
  <c r="BH136" i="89"/>
  <c r="BF136" i="89"/>
  <c r="BD136" i="89"/>
  <c r="BB136" i="89"/>
  <c r="BX135" i="89"/>
  <c r="BV135" i="89"/>
  <c r="BT135" i="89"/>
  <c r="BR135" i="89"/>
  <c r="BP135" i="89"/>
  <c r="BN135" i="89"/>
  <c r="BL135" i="89"/>
  <c r="BJ135" i="89"/>
  <c r="BH135" i="89"/>
  <c r="BF135" i="89"/>
  <c r="BD135" i="89"/>
  <c r="BB135" i="89"/>
  <c r="BX134" i="89"/>
  <c r="BV134" i="89"/>
  <c r="BT134" i="89"/>
  <c r="BR134" i="89"/>
  <c r="BP134" i="89"/>
  <c r="BN134" i="89"/>
  <c r="BL134" i="89"/>
  <c r="BJ134" i="89"/>
  <c r="BH134" i="89"/>
  <c r="BF134" i="89"/>
  <c r="BD134" i="89"/>
  <c r="BB134" i="89"/>
  <c r="BX133" i="89"/>
  <c r="BV133" i="89"/>
  <c r="BT133" i="89"/>
  <c r="BR133" i="89"/>
  <c r="BP133" i="89"/>
  <c r="BN133" i="89"/>
  <c r="BL133" i="89"/>
  <c r="BJ133" i="89"/>
  <c r="BH133" i="89"/>
  <c r="BF133" i="89"/>
  <c r="BD133" i="89"/>
  <c r="BB133" i="89"/>
  <c r="BW126" i="89"/>
  <c r="BU126" i="89"/>
  <c r="BS126" i="89"/>
  <c r="BQ126" i="89"/>
  <c r="BO126" i="89"/>
  <c r="BM126" i="89"/>
  <c r="BK126" i="89"/>
  <c r="BI126" i="89"/>
  <c r="BG126" i="89"/>
  <c r="BE126" i="89"/>
  <c r="BC126" i="89"/>
  <c r="BA126" i="89"/>
  <c r="BX123" i="89"/>
  <c r="BV123" i="89"/>
  <c r="BT123" i="89"/>
  <c r="BR123" i="89"/>
  <c r="BP123" i="89"/>
  <c r="BN123" i="89"/>
  <c r="BL123" i="89"/>
  <c r="BJ123" i="89"/>
  <c r="BH123" i="89"/>
  <c r="BF123" i="89"/>
  <c r="BD123" i="89"/>
  <c r="BB123" i="89"/>
  <c r="BX122" i="89"/>
  <c r="BV122" i="89"/>
  <c r="BT122" i="89"/>
  <c r="BR122" i="89"/>
  <c r="BP122" i="89"/>
  <c r="BN122" i="89"/>
  <c r="BL122" i="89"/>
  <c r="BJ122" i="89"/>
  <c r="BH122" i="89"/>
  <c r="BF122" i="89"/>
  <c r="BD122" i="89"/>
  <c r="BB122" i="89"/>
  <c r="BX116" i="89"/>
  <c r="BV116" i="89"/>
  <c r="BT116" i="89"/>
  <c r="BR116" i="89"/>
  <c r="BP116" i="89"/>
  <c r="BN116" i="89"/>
  <c r="BL116" i="89"/>
  <c r="BJ116" i="89"/>
  <c r="BH116" i="89"/>
  <c r="BF116" i="89"/>
  <c r="BD116" i="89"/>
  <c r="BB116" i="89"/>
  <c r="BX120" i="89"/>
  <c r="BV120" i="89"/>
  <c r="BT120" i="89"/>
  <c r="BR120" i="89"/>
  <c r="BP120" i="89"/>
  <c r="BN120" i="89"/>
  <c r="BL120" i="89"/>
  <c r="BJ120" i="89"/>
  <c r="BH120" i="89"/>
  <c r="BF120" i="89"/>
  <c r="BD120" i="89"/>
  <c r="BB120" i="89"/>
  <c r="BX101" i="89"/>
  <c r="BV101" i="89"/>
  <c r="BT101" i="89"/>
  <c r="BR101" i="89"/>
  <c r="BP101" i="89"/>
  <c r="BN101" i="89"/>
  <c r="BL101" i="89"/>
  <c r="BJ101" i="89"/>
  <c r="BH101" i="89"/>
  <c r="BF101" i="89"/>
  <c r="BD101" i="89"/>
  <c r="BB101" i="89"/>
  <c r="BX121" i="89"/>
  <c r="BV121" i="89"/>
  <c r="BT121" i="89"/>
  <c r="BR121" i="89"/>
  <c r="BP121" i="89"/>
  <c r="BN121" i="89"/>
  <c r="BL121" i="89"/>
  <c r="BJ121" i="89"/>
  <c r="BH121" i="89"/>
  <c r="BF121" i="89"/>
  <c r="BD121" i="89"/>
  <c r="BB121" i="89"/>
  <c r="BX119" i="89"/>
  <c r="BV119" i="89"/>
  <c r="BT119" i="89"/>
  <c r="BR119" i="89"/>
  <c r="BP119" i="89"/>
  <c r="BN119" i="89"/>
  <c r="BL119" i="89"/>
  <c r="BJ119" i="89"/>
  <c r="BH119" i="89"/>
  <c r="BF119" i="89"/>
  <c r="BD119" i="89"/>
  <c r="BB119" i="89"/>
  <c r="BX111" i="89"/>
  <c r="BV111" i="89"/>
  <c r="BT111" i="89"/>
  <c r="BR111" i="89"/>
  <c r="BP111" i="89"/>
  <c r="BN111" i="89"/>
  <c r="BL111" i="89"/>
  <c r="BJ111" i="89"/>
  <c r="BH111" i="89"/>
  <c r="BF111" i="89"/>
  <c r="BD111" i="89"/>
  <c r="BB111" i="89"/>
  <c r="BX117" i="89"/>
  <c r="BV117" i="89"/>
  <c r="BT117" i="89"/>
  <c r="BR117" i="89"/>
  <c r="BP117" i="89"/>
  <c r="BN117" i="89"/>
  <c r="BL117" i="89"/>
  <c r="BJ117" i="89"/>
  <c r="BH117" i="89"/>
  <c r="BF117" i="89"/>
  <c r="BD117" i="89"/>
  <c r="BB117" i="89"/>
  <c r="BX115" i="89"/>
  <c r="BV115" i="89"/>
  <c r="BT115" i="89"/>
  <c r="BR115" i="89"/>
  <c r="BP115" i="89"/>
  <c r="BN115" i="89"/>
  <c r="BL115" i="89"/>
  <c r="BJ115" i="89"/>
  <c r="BH115" i="89"/>
  <c r="BF115" i="89"/>
  <c r="BD115" i="89"/>
  <c r="BB115" i="89"/>
  <c r="BX118" i="89"/>
  <c r="BV118" i="89"/>
  <c r="BT118" i="89"/>
  <c r="BR118" i="89"/>
  <c r="BP118" i="89"/>
  <c r="BN118" i="89"/>
  <c r="BL118" i="89"/>
  <c r="BJ118" i="89"/>
  <c r="BH118" i="89"/>
  <c r="BF118" i="89"/>
  <c r="BD118" i="89"/>
  <c r="BB118" i="89"/>
  <c r="BX114" i="89"/>
  <c r="BV114" i="89"/>
  <c r="BT114" i="89"/>
  <c r="BR114" i="89"/>
  <c r="BP114" i="89"/>
  <c r="BN114" i="89"/>
  <c r="BL114" i="89"/>
  <c r="BJ114" i="89"/>
  <c r="BH114" i="89"/>
  <c r="BF114" i="89"/>
  <c r="BD114" i="89"/>
  <c r="BB114" i="89"/>
  <c r="BX112" i="89"/>
  <c r="BV112" i="89"/>
  <c r="BT112" i="89"/>
  <c r="BR112" i="89"/>
  <c r="BP112" i="89"/>
  <c r="BN112" i="89"/>
  <c r="BL112" i="89"/>
  <c r="BJ112" i="89"/>
  <c r="BH112" i="89"/>
  <c r="BF112" i="89"/>
  <c r="BD112" i="89"/>
  <c r="BB112" i="89"/>
  <c r="BX110" i="89"/>
  <c r="BV110" i="89"/>
  <c r="BT110" i="89"/>
  <c r="BR110" i="89"/>
  <c r="BP110" i="89"/>
  <c r="BN110" i="89"/>
  <c r="BL110" i="89"/>
  <c r="BJ110" i="89"/>
  <c r="BH110" i="89"/>
  <c r="BF110" i="89"/>
  <c r="BD110" i="89"/>
  <c r="BB110" i="89"/>
  <c r="BX108" i="89"/>
  <c r="BV108" i="89"/>
  <c r="BT108" i="89"/>
  <c r="BR108" i="89"/>
  <c r="BP108" i="89"/>
  <c r="BN108" i="89"/>
  <c r="BL108" i="89"/>
  <c r="BJ108" i="89"/>
  <c r="BH108" i="89"/>
  <c r="BF108" i="89"/>
  <c r="BD108" i="89"/>
  <c r="BB108" i="89"/>
  <c r="BX106" i="89"/>
  <c r="BV106" i="89"/>
  <c r="BT106" i="89"/>
  <c r="BR106" i="89"/>
  <c r="BP106" i="89"/>
  <c r="BN106" i="89"/>
  <c r="BL106" i="89"/>
  <c r="BJ106" i="89"/>
  <c r="BH106" i="89"/>
  <c r="BF106" i="89"/>
  <c r="BD106" i="89"/>
  <c r="BB106" i="89"/>
  <c r="BX113" i="89"/>
  <c r="BV113" i="89"/>
  <c r="BT113" i="89"/>
  <c r="BR113" i="89"/>
  <c r="BP113" i="89"/>
  <c r="BN113" i="89"/>
  <c r="BL113" i="89"/>
  <c r="BJ113" i="89"/>
  <c r="BH113" i="89"/>
  <c r="BF113" i="89"/>
  <c r="BD113" i="89"/>
  <c r="BB113" i="89"/>
  <c r="BX107" i="89"/>
  <c r="BV107" i="89"/>
  <c r="BT107" i="89"/>
  <c r="BR107" i="89"/>
  <c r="BP107" i="89"/>
  <c r="BN107" i="89"/>
  <c r="BL107" i="89"/>
  <c r="BJ107" i="89"/>
  <c r="BH107" i="89"/>
  <c r="BF107" i="89"/>
  <c r="BD107" i="89"/>
  <c r="BB107" i="89"/>
  <c r="BX102" i="89"/>
  <c r="BV102" i="89"/>
  <c r="BT102" i="89"/>
  <c r="BR102" i="89"/>
  <c r="BP102" i="89"/>
  <c r="BN102" i="89"/>
  <c r="BL102" i="89"/>
  <c r="BJ102" i="89"/>
  <c r="BH102" i="89"/>
  <c r="BF102" i="89"/>
  <c r="BD102" i="89"/>
  <c r="BB102" i="89"/>
  <c r="BX105" i="89"/>
  <c r="BV105" i="89"/>
  <c r="BT105" i="89"/>
  <c r="BR105" i="89"/>
  <c r="BP105" i="89"/>
  <c r="BN105" i="89"/>
  <c r="BL105" i="89"/>
  <c r="BJ105" i="89"/>
  <c r="BH105" i="89"/>
  <c r="BF105" i="89"/>
  <c r="BD105" i="89"/>
  <c r="BB105" i="89"/>
  <c r="BX100" i="89"/>
  <c r="BV100" i="89"/>
  <c r="BT100" i="89"/>
  <c r="BR100" i="89"/>
  <c r="BP100" i="89"/>
  <c r="BN100" i="89"/>
  <c r="BL100" i="89"/>
  <c r="BJ100" i="89"/>
  <c r="BH100" i="89"/>
  <c r="BF100" i="89"/>
  <c r="BD100" i="89"/>
  <c r="BB100" i="89"/>
  <c r="BX103" i="89"/>
  <c r="BV103" i="89"/>
  <c r="BT103" i="89"/>
  <c r="BR103" i="89"/>
  <c r="BP103" i="89"/>
  <c r="BN103" i="89"/>
  <c r="BL103" i="89"/>
  <c r="BJ103" i="89"/>
  <c r="BH103" i="89"/>
  <c r="BF103" i="89"/>
  <c r="BD103" i="89"/>
  <c r="BB103" i="89"/>
  <c r="BX99" i="89"/>
  <c r="BV99" i="89"/>
  <c r="BT99" i="89"/>
  <c r="BR99" i="89"/>
  <c r="BP99" i="89"/>
  <c r="BN99" i="89"/>
  <c r="BL99" i="89"/>
  <c r="BJ99" i="89"/>
  <c r="BH99" i="89"/>
  <c r="BF99" i="89"/>
  <c r="BD99" i="89"/>
  <c r="BB99" i="89"/>
  <c r="BX97" i="89"/>
  <c r="BV97" i="89"/>
  <c r="BT97" i="89"/>
  <c r="BR97" i="89"/>
  <c r="BP97" i="89"/>
  <c r="BN97" i="89"/>
  <c r="BL97" i="89"/>
  <c r="BJ97" i="89"/>
  <c r="BH97" i="89"/>
  <c r="BF97" i="89"/>
  <c r="BD97" i="89"/>
  <c r="BB97" i="89"/>
  <c r="BX93" i="89"/>
  <c r="BV93" i="89"/>
  <c r="BT93" i="89"/>
  <c r="BR93" i="89"/>
  <c r="BP93" i="89"/>
  <c r="BN93" i="89"/>
  <c r="BL93" i="89"/>
  <c r="BJ93" i="89"/>
  <c r="BH93" i="89"/>
  <c r="BF93" i="89"/>
  <c r="BD93" i="89"/>
  <c r="BB93" i="89"/>
  <c r="BX94" i="89"/>
  <c r="BV94" i="89"/>
  <c r="BT94" i="89"/>
  <c r="BR94" i="89"/>
  <c r="BP94" i="89"/>
  <c r="BN94" i="89"/>
  <c r="BL94" i="89"/>
  <c r="BJ94" i="89"/>
  <c r="BH94" i="89"/>
  <c r="BF94" i="89"/>
  <c r="BD94" i="89"/>
  <c r="BB94" i="89"/>
  <c r="BX98" i="89"/>
  <c r="BV98" i="89"/>
  <c r="BT98" i="89"/>
  <c r="BR98" i="89"/>
  <c r="BP98" i="89"/>
  <c r="BN98" i="89"/>
  <c r="BL98" i="89"/>
  <c r="BJ98" i="89"/>
  <c r="BH98" i="89"/>
  <c r="BF98" i="89"/>
  <c r="BD98" i="89"/>
  <c r="BB98" i="89"/>
  <c r="BX95" i="89"/>
  <c r="BV95" i="89"/>
  <c r="BT95" i="89"/>
  <c r="BR95" i="89"/>
  <c r="BP95" i="89"/>
  <c r="BN95" i="89"/>
  <c r="BL95" i="89"/>
  <c r="BJ95" i="89"/>
  <c r="BH95" i="89"/>
  <c r="BF95" i="89"/>
  <c r="BD95" i="89"/>
  <c r="BB95" i="89"/>
  <c r="BX104" i="89"/>
  <c r="BV104" i="89"/>
  <c r="BT104" i="89"/>
  <c r="BR104" i="89"/>
  <c r="BP104" i="89"/>
  <c r="BN104" i="89"/>
  <c r="BL104" i="89"/>
  <c r="BJ104" i="89"/>
  <c r="BH104" i="89"/>
  <c r="BF104" i="89"/>
  <c r="BD104" i="89"/>
  <c r="BB104" i="89"/>
  <c r="BX92" i="89"/>
  <c r="BV92" i="89"/>
  <c r="BT92" i="89"/>
  <c r="BR92" i="89"/>
  <c r="BP92" i="89"/>
  <c r="BN92" i="89"/>
  <c r="BL92" i="89"/>
  <c r="BJ92" i="89"/>
  <c r="BH92" i="89"/>
  <c r="BF92" i="89"/>
  <c r="BD92" i="89"/>
  <c r="BB92" i="89"/>
  <c r="BX91" i="89"/>
  <c r="BV91" i="89"/>
  <c r="BT91" i="89"/>
  <c r="BR91" i="89"/>
  <c r="BP91" i="89"/>
  <c r="BN91" i="89"/>
  <c r="BL91" i="89"/>
  <c r="BJ91" i="89"/>
  <c r="BH91" i="89"/>
  <c r="BF91" i="89"/>
  <c r="BD91" i="89"/>
  <c r="BB91" i="89"/>
  <c r="BX90" i="89"/>
  <c r="BV90" i="89"/>
  <c r="BT90" i="89"/>
  <c r="BR90" i="89"/>
  <c r="BP90" i="89"/>
  <c r="BN90" i="89"/>
  <c r="BL90" i="89"/>
  <c r="BJ90" i="89"/>
  <c r="BH90" i="89"/>
  <c r="BF90" i="89"/>
  <c r="BD90" i="89"/>
  <c r="BB90" i="89"/>
  <c r="BX88" i="89"/>
  <c r="BV88" i="89"/>
  <c r="BT88" i="89"/>
  <c r="BR88" i="89"/>
  <c r="BP88" i="89"/>
  <c r="BN88" i="89"/>
  <c r="BL88" i="89"/>
  <c r="BJ88" i="89"/>
  <c r="BH88" i="89"/>
  <c r="BF88" i="89"/>
  <c r="BD88" i="89"/>
  <c r="BB88" i="89"/>
  <c r="BX87" i="89"/>
  <c r="BV87" i="89"/>
  <c r="BT87" i="89"/>
  <c r="BR87" i="89"/>
  <c r="BP87" i="89"/>
  <c r="BN87" i="89"/>
  <c r="BL87" i="89"/>
  <c r="BJ87" i="89"/>
  <c r="BH87" i="89"/>
  <c r="BF87" i="89"/>
  <c r="BD87" i="89"/>
  <c r="BB87" i="89"/>
  <c r="BX86" i="89"/>
  <c r="BV86" i="89"/>
  <c r="BT86" i="89"/>
  <c r="BR86" i="89"/>
  <c r="BP86" i="89"/>
  <c r="BN86" i="89"/>
  <c r="BL86" i="89"/>
  <c r="BJ86" i="89"/>
  <c r="BH86" i="89"/>
  <c r="BF86" i="89"/>
  <c r="BD86" i="89"/>
  <c r="BB86" i="89"/>
  <c r="BW79" i="89"/>
  <c r="BU79" i="89"/>
  <c r="BS79" i="89"/>
  <c r="BQ79" i="89"/>
  <c r="BO79" i="89"/>
  <c r="BM79" i="89"/>
  <c r="BK79" i="89"/>
  <c r="BI79" i="89"/>
  <c r="BG79" i="89"/>
  <c r="BE79" i="89"/>
  <c r="BC79" i="89"/>
  <c r="BA79" i="89"/>
  <c r="BX76" i="89"/>
  <c r="BV76" i="89"/>
  <c r="BT76" i="89"/>
  <c r="BR76" i="89"/>
  <c r="BP76" i="89"/>
  <c r="BN76" i="89"/>
  <c r="BL76" i="89"/>
  <c r="BJ76" i="89"/>
  <c r="BH76" i="89"/>
  <c r="BF76" i="89"/>
  <c r="BD76" i="89"/>
  <c r="BB76" i="89"/>
  <c r="BX75" i="89"/>
  <c r="BV75" i="89"/>
  <c r="BT75" i="89"/>
  <c r="BR75" i="89"/>
  <c r="BP75" i="89"/>
  <c r="BN75" i="89"/>
  <c r="BL75" i="89"/>
  <c r="BJ75" i="89"/>
  <c r="BH75" i="89"/>
  <c r="BF75" i="89"/>
  <c r="BD75" i="89"/>
  <c r="BB75" i="89"/>
  <c r="BX74" i="89"/>
  <c r="BV74" i="89"/>
  <c r="BT74" i="89"/>
  <c r="BR74" i="89"/>
  <c r="BP74" i="89"/>
  <c r="BN74" i="89"/>
  <c r="BL74" i="89"/>
  <c r="BJ74" i="89"/>
  <c r="BH74" i="89"/>
  <c r="BF74" i="89"/>
  <c r="BD74" i="89"/>
  <c r="BB74" i="89"/>
  <c r="BX73" i="89"/>
  <c r="BV73" i="89"/>
  <c r="BT73" i="89"/>
  <c r="BR73" i="89"/>
  <c r="BP73" i="89"/>
  <c r="BN73" i="89"/>
  <c r="BL73" i="89"/>
  <c r="BJ73" i="89"/>
  <c r="BH73" i="89"/>
  <c r="BF73" i="89"/>
  <c r="BD73" i="89"/>
  <c r="BB73" i="89"/>
  <c r="BX72" i="89"/>
  <c r="BV72" i="89"/>
  <c r="BT72" i="89"/>
  <c r="BR72" i="89"/>
  <c r="BP72" i="89"/>
  <c r="BN72" i="89"/>
  <c r="BL72" i="89"/>
  <c r="BJ72" i="89"/>
  <c r="BH72" i="89"/>
  <c r="BF72" i="89"/>
  <c r="BD72" i="89"/>
  <c r="BB72" i="89"/>
  <c r="BX71" i="89"/>
  <c r="BV71" i="89"/>
  <c r="BT71" i="89"/>
  <c r="BR71" i="89"/>
  <c r="BP71" i="89"/>
  <c r="BN71" i="89"/>
  <c r="BL71" i="89"/>
  <c r="BJ71" i="89"/>
  <c r="BH71" i="89"/>
  <c r="BF71" i="89"/>
  <c r="BD71" i="89"/>
  <c r="BB71" i="89"/>
  <c r="BX70" i="89"/>
  <c r="BV70" i="89"/>
  <c r="BT70" i="89"/>
  <c r="BR70" i="89"/>
  <c r="BP70" i="89"/>
  <c r="BN70" i="89"/>
  <c r="BL70" i="89"/>
  <c r="BJ70" i="89"/>
  <c r="BH70" i="89"/>
  <c r="BF70" i="89"/>
  <c r="BD70" i="89"/>
  <c r="BB70" i="89"/>
  <c r="BX69" i="89"/>
  <c r="BV69" i="89"/>
  <c r="BT69" i="89"/>
  <c r="BR69" i="89"/>
  <c r="BP69" i="89"/>
  <c r="BN69" i="89"/>
  <c r="BL69" i="89"/>
  <c r="BJ69" i="89"/>
  <c r="BH69" i="89"/>
  <c r="BF69" i="89"/>
  <c r="BD69" i="89"/>
  <c r="BB69" i="89"/>
  <c r="BX68" i="89"/>
  <c r="BV68" i="89"/>
  <c r="BT68" i="89"/>
  <c r="BR68" i="89"/>
  <c r="BP68" i="89"/>
  <c r="BN68" i="89"/>
  <c r="BL68" i="89"/>
  <c r="BJ68" i="89"/>
  <c r="BH68" i="89"/>
  <c r="BF68" i="89"/>
  <c r="BD68" i="89"/>
  <c r="BB68" i="89"/>
  <c r="BX67" i="89"/>
  <c r="BV67" i="89"/>
  <c r="BT67" i="89"/>
  <c r="BR67" i="89"/>
  <c r="BP67" i="89"/>
  <c r="BN67" i="89"/>
  <c r="BL67" i="89"/>
  <c r="BJ67" i="89"/>
  <c r="BH67" i="89"/>
  <c r="BF67" i="89"/>
  <c r="BD67" i="89"/>
  <c r="BB67" i="89"/>
  <c r="BX66" i="89"/>
  <c r="BV66" i="89"/>
  <c r="BT66" i="89"/>
  <c r="BR66" i="89"/>
  <c r="BP66" i="89"/>
  <c r="BN66" i="89"/>
  <c r="BL66" i="89"/>
  <c r="BJ66" i="89"/>
  <c r="BH66" i="89"/>
  <c r="BF66" i="89"/>
  <c r="BD66" i="89"/>
  <c r="BB66" i="89"/>
  <c r="BX65" i="89"/>
  <c r="BV65" i="89"/>
  <c r="BT65" i="89"/>
  <c r="BR65" i="89"/>
  <c r="BP65" i="89"/>
  <c r="BN65" i="89"/>
  <c r="BL65" i="89"/>
  <c r="BJ65" i="89"/>
  <c r="BH65" i="89"/>
  <c r="BF65" i="89"/>
  <c r="BD65" i="89"/>
  <c r="BB65" i="89"/>
  <c r="BX64" i="89"/>
  <c r="BV64" i="89"/>
  <c r="BT64" i="89"/>
  <c r="BR64" i="89"/>
  <c r="BP64" i="89"/>
  <c r="BN64" i="89"/>
  <c r="BL64" i="89"/>
  <c r="BJ64" i="89"/>
  <c r="BH64" i="89"/>
  <c r="BF64" i="89"/>
  <c r="BD64" i="89"/>
  <c r="BB64" i="89"/>
  <c r="BX63" i="89"/>
  <c r="BV63" i="89"/>
  <c r="BT63" i="89"/>
  <c r="BR63" i="89"/>
  <c r="BP63" i="89"/>
  <c r="BN63" i="89"/>
  <c r="BL63" i="89"/>
  <c r="BJ63" i="89"/>
  <c r="BH63" i="89"/>
  <c r="BF63" i="89"/>
  <c r="BD63" i="89"/>
  <c r="BB63" i="89"/>
  <c r="BX62" i="89"/>
  <c r="BV62" i="89"/>
  <c r="BT62" i="89"/>
  <c r="BR62" i="89"/>
  <c r="BP62" i="89"/>
  <c r="BN62" i="89"/>
  <c r="BL62" i="89"/>
  <c r="BJ62" i="89"/>
  <c r="BH62" i="89"/>
  <c r="BF62" i="89"/>
  <c r="BD62" i="89"/>
  <c r="BB62" i="89"/>
  <c r="BX61" i="89"/>
  <c r="BV61" i="89"/>
  <c r="BT61" i="89"/>
  <c r="BR61" i="89"/>
  <c r="BP61" i="89"/>
  <c r="BN61" i="89"/>
  <c r="BL61" i="89"/>
  <c r="BJ61" i="89"/>
  <c r="BH61" i="89"/>
  <c r="BF61" i="89"/>
  <c r="BD61" i="89"/>
  <c r="BB61" i="89"/>
  <c r="BX60" i="89"/>
  <c r="BV60" i="89"/>
  <c r="BT60" i="89"/>
  <c r="BR60" i="89"/>
  <c r="BP60" i="89"/>
  <c r="BN60" i="89"/>
  <c r="BL60" i="89"/>
  <c r="BJ60" i="89"/>
  <c r="BH60" i="89"/>
  <c r="BF60" i="89"/>
  <c r="BD60" i="89"/>
  <c r="BB60" i="89"/>
  <c r="BX59" i="89"/>
  <c r="BV59" i="89"/>
  <c r="BT59" i="89"/>
  <c r="BR59" i="89"/>
  <c r="BP59" i="89"/>
  <c r="BN59" i="89"/>
  <c r="BL59" i="89"/>
  <c r="BJ59" i="89"/>
  <c r="BH59" i="89"/>
  <c r="BF59" i="89"/>
  <c r="BD59" i="89"/>
  <c r="BB59" i="89"/>
  <c r="BX58" i="89"/>
  <c r="BV58" i="89"/>
  <c r="BT58" i="89"/>
  <c r="BR58" i="89"/>
  <c r="BP58" i="89"/>
  <c r="BN58" i="89"/>
  <c r="BL58" i="89"/>
  <c r="BJ58" i="89"/>
  <c r="BH58" i="89"/>
  <c r="BF58" i="89"/>
  <c r="BD58" i="89"/>
  <c r="BB58" i="89"/>
  <c r="BX57" i="89"/>
  <c r="BV57" i="89"/>
  <c r="BT57" i="89"/>
  <c r="BR57" i="89"/>
  <c r="BP57" i="89"/>
  <c r="BN57" i="89"/>
  <c r="BL57" i="89"/>
  <c r="BJ57" i="89"/>
  <c r="BH57" i="89"/>
  <c r="BF57" i="89"/>
  <c r="BD57" i="89"/>
  <c r="BB57" i="89"/>
  <c r="BX56" i="89"/>
  <c r="BV56" i="89"/>
  <c r="BT56" i="89"/>
  <c r="BR56" i="89"/>
  <c r="BP56" i="89"/>
  <c r="BN56" i="89"/>
  <c r="BL56" i="89"/>
  <c r="BJ56" i="89"/>
  <c r="BH56" i="89"/>
  <c r="BF56" i="89"/>
  <c r="BD56" i="89"/>
  <c r="BB56" i="89"/>
  <c r="BX55" i="89"/>
  <c r="BV55" i="89"/>
  <c r="BT55" i="89"/>
  <c r="BR55" i="89"/>
  <c r="BP55" i="89"/>
  <c r="BN55" i="89"/>
  <c r="BL55" i="89"/>
  <c r="BJ55" i="89"/>
  <c r="BH55" i="89"/>
  <c r="BF55" i="89"/>
  <c r="BD55" i="89"/>
  <c r="BB55" i="89"/>
  <c r="BX54" i="89"/>
  <c r="BV54" i="89"/>
  <c r="BT54" i="89"/>
  <c r="BR54" i="89"/>
  <c r="BP54" i="89"/>
  <c r="BN54" i="89"/>
  <c r="BL54" i="89"/>
  <c r="BJ54" i="89"/>
  <c r="BH54" i="89"/>
  <c r="BF54" i="89"/>
  <c r="BD54" i="89"/>
  <c r="BB54" i="89"/>
  <c r="BX53" i="89"/>
  <c r="BV53" i="89"/>
  <c r="BT53" i="89"/>
  <c r="BR53" i="89"/>
  <c r="BP53" i="89"/>
  <c r="BN53" i="89"/>
  <c r="BL53" i="89"/>
  <c r="BJ53" i="89"/>
  <c r="BH53" i="89"/>
  <c r="BF53" i="89"/>
  <c r="BD53" i="89"/>
  <c r="BB53" i="89"/>
  <c r="BX52" i="89"/>
  <c r="BV52" i="89"/>
  <c r="BT52" i="89"/>
  <c r="BR52" i="89"/>
  <c r="BP52" i="89"/>
  <c r="BN52" i="89"/>
  <c r="BL52" i="89"/>
  <c r="BJ52" i="89"/>
  <c r="BH52" i="89"/>
  <c r="BF52" i="89"/>
  <c r="BD52" i="89"/>
  <c r="BB52" i="89"/>
  <c r="BX51" i="89"/>
  <c r="BV51" i="89"/>
  <c r="BT51" i="89"/>
  <c r="BR51" i="89"/>
  <c r="BP51" i="89"/>
  <c r="BN51" i="89"/>
  <c r="BL51" i="89"/>
  <c r="BJ51" i="89"/>
  <c r="BH51" i="89"/>
  <c r="BF51" i="89"/>
  <c r="BD51" i="89"/>
  <c r="BB51" i="89"/>
  <c r="BX50" i="89"/>
  <c r="BV50" i="89"/>
  <c r="BT50" i="89"/>
  <c r="BR50" i="89"/>
  <c r="BP50" i="89"/>
  <c r="BN50" i="89"/>
  <c r="BL50" i="89"/>
  <c r="BJ50" i="89"/>
  <c r="BH50" i="89"/>
  <c r="BF50" i="89"/>
  <c r="BD50" i="89"/>
  <c r="BB50" i="89"/>
  <c r="BX49" i="89"/>
  <c r="BV49" i="89"/>
  <c r="BT49" i="89"/>
  <c r="BR49" i="89"/>
  <c r="BP49" i="89"/>
  <c r="BN49" i="89"/>
  <c r="BL49" i="89"/>
  <c r="BJ49" i="89"/>
  <c r="BH49" i="89"/>
  <c r="BF49" i="89"/>
  <c r="BD49" i="89"/>
  <c r="BB49" i="89"/>
  <c r="BX48" i="89"/>
  <c r="BV48" i="89"/>
  <c r="BT48" i="89"/>
  <c r="BR48" i="89"/>
  <c r="BP48" i="89"/>
  <c r="BN48" i="89"/>
  <c r="BL48" i="89"/>
  <c r="BJ48" i="89"/>
  <c r="BH48" i="89"/>
  <c r="BF48" i="89"/>
  <c r="BD48" i="89"/>
  <c r="BB48" i="89"/>
  <c r="BX47" i="89"/>
  <c r="BV47" i="89"/>
  <c r="BT47" i="89"/>
  <c r="BR47" i="89"/>
  <c r="BP47" i="89"/>
  <c r="BN47" i="89"/>
  <c r="BL47" i="89"/>
  <c r="BJ47" i="89"/>
  <c r="BH47" i="89"/>
  <c r="BF47" i="89"/>
  <c r="BD47" i="89"/>
  <c r="BB47" i="89"/>
  <c r="BX46" i="89"/>
  <c r="BV46" i="89"/>
  <c r="BT46" i="89"/>
  <c r="BR46" i="89"/>
  <c r="BP46" i="89"/>
  <c r="BN46" i="89"/>
  <c r="BL46" i="89"/>
  <c r="BJ46" i="89"/>
  <c r="BH46" i="89"/>
  <c r="BF46" i="89"/>
  <c r="BD46" i="89"/>
  <c r="BB46" i="89"/>
  <c r="BW39" i="89"/>
  <c r="BU39" i="89"/>
  <c r="BS39" i="89"/>
  <c r="BQ39" i="89"/>
  <c r="BO39" i="89"/>
  <c r="BM39" i="89"/>
  <c r="BK39" i="89"/>
  <c r="BI39" i="89"/>
  <c r="BG39" i="89"/>
  <c r="BE39" i="89"/>
  <c r="BC39" i="89"/>
  <c r="BA39" i="89"/>
  <c r="BX36" i="89"/>
  <c r="BV36" i="89"/>
  <c r="BT36" i="89"/>
  <c r="BR36" i="89"/>
  <c r="BP36" i="89"/>
  <c r="BN36" i="89"/>
  <c r="BL36" i="89"/>
  <c r="BJ36" i="89"/>
  <c r="BH36" i="89"/>
  <c r="BF36" i="89"/>
  <c r="BD36" i="89"/>
  <c r="BB36" i="89"/>
  <c r="BX35" i="89"/>
  <c r="BV35" i="89"/>
  <c r="BT35" i="89"/>
  <c r="BR35" i="89"/>
  <c r="BP35" i="89"/>
  <c r="BN35" i="89"/>
  <c r="BL35" i="89"/>
  <c r="BJ35" i="89"/>
  <c r="BH35" i="89"/>
  <c r="BF35" i="89"/>
  <c r="BD35" i="89"/>
  <c r="BB35" i="89"/>
  <c r="BX34" i="89"/>
  <c r="BV34" i="89"/>
  <c r="BT34" i="89"/>
  <c r="BR34" i="89"/>
  <c r="BP34" i="89"/>
  <c r="BN34" i="89"/>
  <c r="BL34" i="89"/>
  <c r="BJ34" i="89"/>
  <c r="BH34" i="89"/>
  <c r="BF34" i="89"/>
  <c r="BD34" i="89"/>
  <c r="BB34" i="89"/>
  <c r="BX33" i="89"/>
  <c r="BV33" i="89"/>
  <c r="BT33" i="89"/>
  <c r="BR33" i="89"/>
  <c r="BP33" i="89"/>
  <c r="BN33" i="89"/>
  <c r="BL33" i="89"/>
  <c r="BJ33" i="89"/>
  <c r="BH33" i="89"/>
  <c r="BF33" i="89"/>
  <c r="BD33" i="89"/>
  <c r="BB33" i="89"/>
  <c r="BX32" i="89"/>
  <c r="BV32" i="89"/>
  <c r="BT32" i="89"/>
  <c r="BR32" i="89"/>
  <c r="BP32" i="89"/>
  <c r="BN32" i="89"/>
  <c r="BL32" i="89"/>
  <c r="BJ32" i="89"/>
  <c r="BH32" i="89"/>
  <c r="BF32" i="89"/>
  <c r="BD32" i="89"/>
  <c r="BB32" i="89"/>
  <c r="BX31" i="89"/>
  <c r="BV31" i="89"/>
  <c r="BT31" i="89"/>
  <c r="BR31" i="89"/>
  <c r="BP31" i="89"/>
  <c r="BN31" i="89"/>
  <c r="BL31" i="89"/>
  <c r="BJ31" i="89"/>
  <c r="BH31" i="89"/>
  <c r="BF31" i="89"/>
  <c r="BD31" i="89"/>
  <c r="BB31" i="89"/>
  <c r="BX30" i="89"/>
  <c r="BV30" i="89"/>
  <c r="BT30" i="89"/>
  <c r="BR30" i="89"/>
  <c r="BP30" i="89"/>
  <c r="BN30" i="89"/>
  <c r="BL30" i="89"/>
  <c r="BJ30" i="89"/>
  <c r="BH30" i="89"/>
  <c r="BF30" i="89"/>
  <c r="BD30" i="89"/>
  <c r="BB30" i="89"/>
  <c r="BX29" i="89"/>
  <c r="BV29" i="89"/>
  <c r="BT29" i="89"/>
  <c r="BR29" i="89"/>
  <c r="BP29" i="89"/>
  <c r="BN29" i="89"/>
  <c r="BL29" i="89"/>
  <c r="BJ29" i="89"/>
  <c r="BH29" i="89"/>
  <c r="BF29" i="89"/>
  <c r="BD29" i="89"/>
  <c r="BB29" i="89"/>
  <c r="BX28" i="89"/>
  <c r="BV28" i="89"/>
  <c r="BT28" i="89"/>
  <c r="BR28" i="89"/>
  <c r="BP28" i="89"/>
  <c r="BN28" i="89"/>
  <c r="BL28" i="89"/>
  <c r="BJ28" i="89"/>
  <c r="BH28" i="89"/>
  <c r="BF28" i="89"/>
  <c r="BD28" i="89"/>
  <c r="BB28" i="89"/>
  <c r="BX27" i="89"/>
  <c r="BV27" i="89"/>
  <c r="BT27" i="89"/>
  <c r="BR27" i="89"/>
  <c r="BP27" i="89"/>
  <c r="BN27" i="89"/>
  <c r="BL27" i="89"/>
  <c r="BJ27" i="89"/>
  <c r="BH27" i="89"/>
  <c r="BF27" i="89"/>
  <c r="BD27" i="89"/>
  <c r="BB27" i="89"/>
  <c r="BX26" i="89"/>
  <c r="BV26" i="89"/>
  <c r="BT26" i="89"/>
  <c r="BR26" i="89"/>
  <c r="BP26" i="89"/>
  <c r="BN26" i="89"/>
  <c r="BL26" i="89"/>
  <c r="BJ26" i="89"/>
  <c r="BH26" i="89"/>
  <c r="BF26" i="89"/>
  <c r="BD26" i="89"/>
  <c r="BB26" i="89"/>
  <c r="BX25" i="89"/>
  <c r="BV25" i="89"/>
  <c r="BT25" i="89"/>
  <c r="BR25" i="89"/>
  <c r="BP25" i="89"/>
  <c r="BN25" i="89"/>
  <c r="BL25" i="89"/>
  <c r="BJ25" i="89"/>
  <c r="BH25" i="89"/>
  <c r="BF25" i="89"/>
  <c r="BD25" i="89"/>
  <c r="BB25" i="89"/>
  <c r="BX24" i="89"/>
  <c r="BV24" i="89"/>
  <c r="BT24" i="89"/>
  <c r="BR24" i="89"/>
  <c r="BP24" i="89"/>
  <c r="BN24" i="89"/>
  <c r="BL24" i="89"/>
  <c r="BJ24" i="89"/>
  <c r="BH24" i="89"/>
  <c r="BF24" i="89"/>
  <c r="BD24" i="89"/>
  <c r="BB24" i="89"/>
  <c r="BX17" i="89"/>
  <c r="BV17" i="89"/>
  <c r="BT17" i="89"/>
  <c r="BR17" i="89"/>
  <c r="BP17" i="89"/>
  <c r="BN17" i="89"/>
  <c r="BL17" i="89"/>
  <c r="BJ17" i="89"/>
  <c r="BH17" i="89"/>
  <c r="BF17" i="89"/>
  <c r="BD17" i="89"/>
  <c r="BB17" i="89"/>
  <c r="BX23" i="89"/>
  <c r="BV23" i="89"/>
  <c r="BT23" i="89"/>
  <c r="BR23" i="89"/>
  <c r="BP23" i="89"/>
  <c r="BN23" i="89"/>
  <c r="BL23" i="89"/>
  <c r="BJ23" i="89"/>
  <c r="BH23" i="89"/>
  <c r="BF23" i="89"/>
  <c r="BD23" i="89"/>
  <c r="BB23" i="89"/>
  <c r="BX20" i="89"/>
  <c r="BV20" i="89"/>
  <c r="BT20" i="89"/>
  <c r="BR20" i="89"/>
  <c r="BP20" i="89"/>
  <c r="BN20" i="89"/>
  <c r="BL20" i="89"/>
  <c r="BJ20" i="89"/>
  <c r="BH20" i="89"/>
  <c r="BF20" i="89"/>
  <c r="BD20" i="89"/>
  <c r="BB20" i="89"/>
  <c r="BX22" i="89"/>
  <c r="BV22" i="89"/>
  <c r="BT22" i="89"/>
  <c r="BR22" i="89"/>
  <c r="BP22" i="89"/>
  <c r="BN22" i="89"/>
  <c r="BL22" i="89"/>
  <c r="BJ22" i="89"/>
  <c r="BH22" i="89"/>
  <c r="BF22" i="89"/>
  <c r="BD22" i="89"/>
  <c r="BB22" i="89"/>
  <c r="BX21" i="89"/>
  <c r="BV21" i="89"/>
  <c r="BT21" i="89"/>
  <c r="BR21" i="89"/>
  <c r="BP21" i="89"/>
  <c r="BN21" i="89"/>
  <c r="BL21" i="89"/>
  <c r="BJ21" i="89"/>
  <c r="BH21" i="89"/>
  <c r="BF21" i="89"/>
  <c r="BD21" i="89"/>
  <c r="BB21" i="89"/>
  <c r="BX19" i="89"/>
  <c r="BV19" i="89"/>
  <c r="BT19" i="89"/>
  <c r="BR19" i="89"/>
  <c r="BP19" i="89"/>
  <c r="BN19" i="89"/>
  <c r="BL19" i="89"/>
  <c r="BJ19" i="89"/>
  <c r="BH19" i="89"/>
  <c r="BF19" i="89"/>
  <c r="BD19" i="89"/>
  <c r="BB19" i="89"/>
  <c r="BX18" i="89"/>
  <c r="BV18" i="89"/>
  <c r="BT18" i="89"/>
  <c r="BR18" i="89"/>
  <c r="BP18" i="89"/>
  <c r="BN18" i="89"/>
  <c r="BL18" i="89"/>
  <c r="BJ18" i="89"/>
  <c r="BH18" i="89"/>
  <c r="BF18" i="89"/>
  <c r="BD18" i="89"/>
  <c r="BB18" i="89"/>
  <c r="BX16" i="89"/>
  <c r="BV16" i="89"/>
  <c r="BT16" i="89"/>
  <c r="BR16" i="89"/>
  <c r="BP16" i="89"/>
  <c r="BN16" i="89"/>
  <c r="BL16" i="89"/>
  <c r="BJ16" i="89"/>
  <c r="BH16" i="89"/>
  <c r="BF16" i="89"/>
  <c r="BD16" i="89"/>
  <c r="BB16" i="89"/>
  <c r="BX15" i="89"/>
  <c r="BV15" i="89"/>
  <c r="BT15" i="89"/>
  <c r="BR15" i="89"/>
  <c r="BP15" i="89"/>
  <c r="BN15" i="89"/>
  <c r="BL15" i="89"/>
  <c r="BJ15" i="89"/>
  <c r="BH15" i="89"/>
  <c r="BF15" i="89"/>
  <c r="BD15" i="89"/>
  <c r="BB15" i="89"/>
  <c r="BX14" i="89"/>
  <c r="BV14" i="89"/>
  <c r="BT14" i="89"/>
  <c r="BR14" i="89"/>
  <c r="BP14" i="89"/>
  <c r="BN14" i="89"/>
  <c r="BL14" i="89"/>
  <c r="BJ14" i="89"/>
  <c r="BH14" i="89"/>
  <c r="BF14" i="89"/>
  <c r="BD14" i="89"/>
  <c r="BB14" i="89"/>
  <c r="BX13" i="89"/>
  <c r="BV13" i="89"/>
  <c r="BT13" i="89"/>
  <c r="BR13" i="89"/>
  <c r="BP13" i="89"/>
  <c r="BN13" i="89"/>
  <c r="BL13" i="89"/>
  <c r="BJ13" i="89"/>
  <c r="BH13" i="89"/>
  <c r="BF13" i="89"/>
  <c r="BD13" i="89"/>
  <c r="BB13" i="89"/>
  <c r="BX12" i="89"/>
  <c r="BV12" i="89"/>
  <c r="BT12" i="89"/>
  <c r="BR12" i="89"/>
  <c r="BP12" i="89"/>
  <c r="BN12" i="89"/>
  <c r="BL12" i="89"/>
  <c r="BJ12" i="89"/>
  <c r="BH12" i="89"/>
  <c r="BF12" i="89"/>
  <c r="BD12" i="89"/>
  <c r="BB12" i="89"/>
  <c r="BX11" i="89"/>
  <c r="BV11" i="89"/>
  <c r="BT11" i="89"/>
  <c r="BR11" i="89"/>
  <c r="BP11" i="89"/>
  <c r="BN11" i="89"/>
  <c r="BL11" i="89"/>
  <c r="BJ11" i="89"/>
  <c r="BH11" i="89"/>
  <c r="BF11" i="89"/>
  <c r="BD11" i="89"/>
  <c r="BB11" i="89"/>
  <c r="BX10" i="89"/>
  <c r="BV10" i="89"/>
  <c r="BT10" i="89"/>
  <c r="BR10" i="89"/>
  <c r="BP10" i="89"/>
  <c r="BN10" i="89"/>
  <c r="BL10" i="89"/>
  <c r="BJ10" i="89"/>
  <c r="BH10" i="89"/>
  <c r="BF10" i="89"/>
  <c r="BD10" i="89"/>
  <c r="BB10" i="89"/>
  <c r="BX9" i="89"/>
  <c r="BV9" i="89"/>
  <c r="BT9" i="89"/>
  <c r="BR9" i="89"/>
  <c r="BP9" i="89"/>
  <c r="BN9" i="89"/>
  <c r="BL9" i="89"/>
  <c r="BJ9" i="89"/>
  <c r="BH9" i="89"/>
  <c r="BF9" i="89"/>
  <c r="BD9" i="89"/>
  <c r="BB9" i="89"/>
  <c r="BX8" i="89"/>
  <c r="BV8" i="89"/>
  <c r="BT8" i="89"/>
  <c r="BR8" i="89"/>
  <c r="BP8" i="89"/>
  <c r="BN8" i="89"/>
  <c r="BL8" i="89"/>
  <c r="BJ8" i="89"/>
  <c r="BH8" i="89"/>
  <c r="BF8" i="89"/>
  <c r="BD8" i="89"/>
  <c r="BB8" i="89"/>
  <c r="BX6" i="89"/>
  <c r="BV6" i="89"/>
  <c r="BT6" i="89"/>
  <c r="BR6" i="89"/>
  <c r="BP6" i="89"/>
  <c r="BN6" i="89"/>
  <c r="BL6" i="89"/>
  <c r="BJ6" i="89"/>
  <c r="BH6" i="89"/>
  <c r="BF6" i="89"/>
  <c r="BD6" i="89"/>
  <c r="BB6" i="89"/>
  <c r="BX7" i="89"/>
  <c r="BV7" i="89"/>
  <c r="BT7" i="89"/>
  <c r="BR7" i="89"/>
  <c r="BP7" i="89"/>
  <c r="BN7" i="89"/>
  <c r="BL7" i="89"/>
  <c r="BJ7" i="89"/>
  <c r="BH7" i="89"/>
  <c r="BF7" i="89"/>
  <c r="BD7" i="89"/>
  <c r="BB7" i="89"/>
  <c r="BY39" i="89"/>
  <c r="BY45" i="89"/>
  <c r="BY79" i="89"/>
  <c r="BY85" i="89"/>
  <c r="BY126" i="89"/>
  <c r="BY132" i="89"/>
  <c r="BY171" i="89"/>
  <c r="BY177" i="89"/>
  <c r="BY218" i="89"/>
  <c r="BY224" i="89"/>
  <c r="BY258" i="89"/>
  <c r="BY264" i="89"/>
  <c r="BY307" i="89"/>
  <c r="BY313" i="89"/>
  <c r="BY356" i="89"/>
  <c r="BY362" i="89"/>
  <c r="BY397" i="89"/>
  <c r="BY403" i="89"/>
  <c r="BY437" i="89"/>
  <c r="Z326" i="89"/>
  <c r="BB218" i="89" l="1"/>
  <c r="BR218" i="89"/>
  <c r="BB397" i="89"/>
  <c r="BR397" i="89"/>
  <c r="BJ437" i="89"/>
  <c r="BI438" i="89" s="1"/>
  <c r="BB39" i="89"/>
  <c r="BR39" i="89"/>
  <c r="BB79" i="89"/>
  <c r="BR79" i="89"/>
  <c r="BJ258" i="89"/>
  <c r="BL39" i="89"/>
  <c r="BT39" i="89"/>
  <c r="BL79" i="89"/>
  <c r="BT79" i="89"/>
  <c r="BL397" i="89"/>
  <c r="BH39" i="89"/>
  <c r="BX39" i="89"/>
  <c r="BH126" i="89"/>
  <c r="BX126" i="89"/>
  <c r="BH218" i="89"/>
  <c r="BX218" i="89"/>
  <c r="BP258" i="89"/>
  <c r="BP307" i="89"/>
  <c r="BH397" i="89"/>
  <c r="BX397" i="89"/>
  <c r="BP437" i="89"/>
  <c r="BO438" i="89" s="1"/>
  <c r="BN126" i="89"/>
  <c r="BN218" i="89"/>
  <c r="BF258" i="89"/>
  <c r="BV258" i="89"/>
  <c r="BF307" i="89"/>
  <c r="BV307" i="89"/>
  <c r="BN356" i="89"/>
  <c r="BN397" i="89"/>
  <c r="BF437" i="89"/>
  <c r="BE438" i="89" s="1"/>
  <c r="BH171" i="89"/>
  <c r="BX171" i="89"/>
  <c r="BP356" i="89"/>
  <c r="BX79" i="89"/>
  <c r="CB79" i="89"/>
  <c r="BD218" i="89"/>
  <c r="BT218" i="89"/>
  <c r="BL258" i="89"/>
  <c r="BL307" i="89"/>
  <c r="BD356" i="89"/>
  <c r="BT356" i="89"/>
  <c r="BN171" i="89"/>
  <c r="BV437" i="89"/>
  <c r="BU438" i="89" s="1"/>
  <c r="BU441" i="89"/>
  <c r="BB171" i="89"/>
  <c r="BR171" i="89"/>
  <c r="BJ356" i="89"/>
  <c r="BP79" i="89"/>
  <c r="BD39" i="89"/>
  <c r="BD79" i="89"/>
  <c r="BD126" i="89"/>
  <c r="BT126" i="89"/>
  <c r="BF39" i="89"/>
  <c r="BF79" i="89"/>
  <c r="BV79" i="89"/>
  <c r="BJ126" i="89"/>
  <c r="BV39" i="89"/>
  <c r="BJ307" i="89"/>
  <c r="BE441" i="89"/>
  <c r="BT437" i="89"/>
  <c r="BS438" i="89" s="1"/>
  <c r="BM441" i="89"/>
  <c r="BD437" i="89"/>
  <c r="BC438" i="89" s="1"/>
  <c r="BJ39" i="89"/>
  <c r="BL126" i="89"/>
  <c r="BP171" i="89"/>
  <c r="BF218" i="89"/>
  <c r="BV218" i="89"/>
  <c r="BN258" i="89"/>
  <c r="BN307" i="89"/>
  <c r="BB356" i="89"/>
  <c r="BR356" i="89"/>
  <c r="BP397" i="89"/>
  <c r="BH437" i="89"/>
  <c r="BG438" i="89" s="1"/>
  <c r="BX437" i="89"/>
  <c r="BW438" i="89" s="1"/>
  <c r="BA441" i="89"/>
  <c r="BQ441" i="89"/>
  <c r="BH79" i="89"/>
  <c r="BP126" i="89"/>
  <c r="BD171" i="89"/>
  <c r="BT171" i="89"/>
  <c r="BJ218" i="89"/>
  <c r="BB258" i="89"/>
  <c r="BR258" i="89"/>
  <c r="BB307" i="89"/>
  <c r="BR307" i="89"/>
  <c r="BF356" i="89"/>
  <c r="BV356" i="89"/>
  <c r="BD397" i="89"/>
  <c r="BT397" i="89"/>
  <c r="BL437" i="89"/>
  <c r="BK438" i="89" s="1"/>
  <c r="BP39" i="89"/>
  <c r="BJ79" i="89"/>
  <c r="BB126" i="89"/>
  <c r="BR126" i="89"/>
  <c r="BF171" i="89"/>
  <c r="BV171" i="89"/>
  <c r="BL218" i="89"/>
  <c r="BD258" i="89"/>
  <c r="BT258" i="89"/>
  <c r="BD307" i="89"/>
  <c r="BT307" i="89"/>
  <c r="BH356" i="89"/>
  <c r="BX356" i="89"/>
  <c r="BF397" i="89"/>
  <c r="BV397" i="89"/>
  <c r="BN437" i="89"/>
  <c r="BM438" i="89" s="1"/>
  <c r="BN39" i="89"/>
  <c r="BL171" i="89"/>
  <c r="BN79" i="89"/>
  <c r="BF126" i="89"/>
  <c r="BV126" i="89"/>
  <c r="BJ171" i="89"/>
  <c r="BP218" i="89"/>
  <c r="BH258" i="89"/>
  <c r="BX258" i="89"/>
  <c r="BH307" i="89"/>
  <c r="BX307" i="89"/>
  <c r="BL356" i="89"/>
  <c r="BJ397" i="89"/>
  <c r="BB437" i="89"/>
  <c r="BA438" i="89" s="1"/>
  <c r="BR437" i="89"/>
  <c r="BQ438" i="89" s="1"/>
  <c r="BI441" i="89"/>
  <c r="BC441" i="89"/>
  <c r="BK441" i="89"/>
  <c r="BS441" i="89"/>
  <c r="BY441" i="89"/>
  <c r="BG441" i="89"/>
  <c r="BO441" i="89"/>
  <c r="BW441" i="89"/>
  <c r="CC193" i="89"/>
  <c r="BZ193" i="89"/>
  <c r="AZ193" i="89"/>
  <c r="AX193" i="89"/>
  <c r="AV193" i="89"/>
  <c r="AT193" i="89"/>
  <c r="AR193" i="89"/>
  <c r="AP193" i="89"/>
  <c r="AN193" i="89"/>
  <c r="AL193" i="89"/>
  <c r="AJ193" i="89"/>
  <c r="AH193" i="89"/>
  <c r="AF193" i="89"/>
  <c r="AD193" i="89"/>
  <c r="AB193" i="89"/>
  <c r="Z193" i="89"/>
  <c r="X193" i="89"/>
  <c r="V193" i="89"/>
  <c r="T193" i="89"/>
  <c r="R193" i="89"/>
  <c r="P193" i="89"/>
  <c r="N193" i="89"/>
  <c r="L193" i="89"/>
  <c r="J193" i="89"/>
  <c r="H193" i="89"/>
  <c r="F193" i="89"/>
  <c r="BG259" i="89" l="1"/>
  <c r="BC259" i="89"/>
  <c r="BA259" i="89"/>
  <c r="BE219" i="89"/>
  <c r="BI308" i="89"/>
  <c r="BC80" i="89"/>
  <c r="BM172" i="89"/>
  <c r="BW80" i="89"/>
  <c r="BE308" i="89"/>
  <c r="BO308" i="89"/>
  <c r="BK398" i="89"/>
  <c r="BQ40" i="89"/>
  <c r="BK219" i="89"/>
  <c r="BU40" i="89"/>
  <c r="BO357" i="89"/>
  <c r="BI172" i="89"/>
  <c r="BE398" i="89"/>
  <c r="BU172" i="89"/>
  <c r="BC398" i="89"/>
  <c r="BS172" i="89"/>
  <c r="BO398" i="89"/>
  <c r="BK127" i="89"/>
  <c r="BI127" i="89"/>
  <c r="BO80" i="89"/>
  <c r="BC357" i="89"/>
  <c r="BW172" i="89"/>
  <c r="BE259" i="89"/>
  <c r="BW219" i="89"/>
  <c r="BK80" i="89"/>
  <c r="BO219" i="89"/>
  <c r="BI219" i="89"/>
  <c r="BU259" i="89"/>
  <c r="BU127" i="89"/>
  <c r="BW357" i="89"/>
  <c r="BE172" i="89"/>
  <c r="BU357" i="89"/>
  <c r="BC172" i="89"/>
  <c r="BQ357" i="89"/>
  <c r="BI40" i="89"/>
  <c r="BU80" i="89"/>
  <c r="BI357" i="89"/>
  <c r="BK308" i="89"/>
  <c r="BG172" i="89"/>
  <c r="BM219" i="89"/>
  <c r="BG219" i="89"/>
  <c r="BS40" i="89"/>
  <c r="BQ398" i="89"/>
  <c r="BS398" i="89"/>
  <c r="BS357" i="89"/>
  <c r="BE127" i="89"/>
  <c r="BG357" i="89"/>
  <c r="BQ127" i="89"/>
  <c r="BE357" i="89"/>
  <c r="BO127" i="89"/>
  <c r="BA357" i="89"/>
  <c r="BE80" i="89"/>
  <c r="BQ172" i="89"/>
  <c r="BK259" i="89"/>
  <c r="BM127" i="89"/>
  <c r="BW127" i="89"/>
  <c r="BK40" i="89"/>
  <c r="BA398" i="89"/>
  <c r="BO172" i="89"/>
  <c r="BS80" i="89"/>
  <c r="BK357" i="89"/>
  <c r="DX193" i="89"/>
  <c r="DZ193" i="89"/>
  <c r="BW308" i="89"/>
  <c r="BM80" i="89"/>
  <c r="BS308" i="89"/>
  <c r="BA127" i="89"/>
  <c r="BQ308" i="89"/>
  <c r="BG80" i="89"/>
  <c r="BM308" i="89"/>
  <c r="BE40" i="89"/>
  <c r="BA172" i="89"/>
  <c r="BS219" i="89"/>
  <c r="BM398" i="89"/>
  <c r="BG127" i="89"/>
  <c r="BI259" i="89"/>
  <c r="BQ219" i="89"/>
  <c r="BU398" i="89"/>
  <c r="BC40" i="89"/>
  <c r="BO259" i="89"/>
  <c r="BK172" i="89"/>
  <c r="BC308" i="89"/>
  <c r="BI80" i="89"/>
  <c r="BA308" i="89"/>
  <c r="BM259" i="89"/>
  <c r="BS127" i="89"/>
  <c r="BC219" i="89"/>
  <c r="BM357" i="89"/>
  <c r="BW398" i="89"/>
  <c r="BW40" i="89"/>
  <c r="BQ80" i="89"/>
  <c r="BA219" i="89"/>
  <c r="BA40" i="89"/>
  <c r="BI398" i="89"/>
  <c r="BG308" i="89"/>
  <c r="BW259" i="89"/>
  <c r="BM40" i="89"/>
  <c r="BS259" i="89"/>
  <c r="BO40" i="89"/>
  <c r="BQ259" i="89"/>
  <c r="BU219" i="89"/>
  <c r="BC127" i="89"/>
  <c r="BU308" i="89"/>
  <c r="BG398" i="89"/>
  <c r="BG40" i="89"/>
  <c r="BA80" i="89"/>
  <c r="DP193" i="89"/>
  <c r="DR193" i="89"/>
  <c r="BT441" i="89"/>
  <c r="BS442" i="89" s="1"/>
  <c r="BB441" i="89"/>
  <c r="BA442" i="89" s="1"/>
  <c r="BP441" i="89"/>
  <c r="BO442" i="89" s="1"/>
  <c r="BF441" i="89"/>
  <c r="BE442" i="89" s="1"/>
  <c r="BR441" i="89"/>
  <c r="BQ442" i="89" s="1"/>
  <c r="BH441" i="89"/>
  <c r="BG442" i="89" s="1"/>
  <c r="BL441" i="89"/>
  <c r="BK442" i="89" s="1"/>
  <c r="BJ441" i="89"/>
  <c r="BI442" i="89" s="1"/>
  <c r="BD441" i="89"/>
  <c r="BC442" i="89" s="1"/>
  <c r="BV441" i="89"/>
  <c r="BU442" i="89" s="1"/>
  <c r="BX441" i="89"/>
  <c r="BW442" i="89" s="1"/>
  <c r="BN441" i="89"/>
  <c r="BM442" i="89" s="1"/>
  <c r="CC99" i="89"/>
  <c r="BZ99" i="89"/>
  <c r="AZ99" i="89"/>
  <c r="AX99" i="89"/>
  <c r="AV99" i="89"/>
  <c r="AT99" i="89"/>
  <c r="AR99" i="89"/>
  <c r="AP99" i="89"/>
  <c r="AN99" i="89"/>
  <c r="AL99" i="89"/>
  <c r="AJ99" i="89"/>
  <c r="AH99" i="89"/>
  <c r="AF99" i="89"/>
  <c r="AD99" i="89"/>
  <c r="AB99" i="89"/>
  <c r="Z99" i="89"/>
  <c r="X99" i="89"/>
  <c r="V99" i="89"/>
  <c r="T99" i="89"/>
  <c r="R99" i="89"/>
  <c r="P99" i="89"/>
  <c r="N99" i="89"/>
  <c r="L99" i="89"/>
  <c r="J99" i="89"/>
  <c r="H99" i="89"/>
  <c r="F99" i="89"/>
  <c r="CC92" i="89"/>
  <c r="BZ92" i="89"/>
  <c r="AZ92" i="89"/>
  <c r="AX92" i="89"/>
  <c r="AV92" i="89"/>
  <c r="AT92" i="89"/>
  <c r="AR92" i="89"/>
  <c r="AP92" i="89"/>
  <c r="AN92" i="89"/>
  <c r="AL92" i="89"/>
  <c r="AJ92" i="89"/>
  <c r="AH92" i="89"/>
  <c r="AF92" i="89"/>
  <c r="AD92" i="89"/>
  <c r="AB92" i="89"/>
  <c r="Z92" i="89"/>
  <c r="X92" i="89"/>
  <c r="V92" i="89"/>
  <c r="T92" i="89"/>
  <c r="R92" i="89"/>
  <c r="P92" i="89"/>
  <c r="N92" i="89"/>
  <c r="L92" i="89"/>
  <c r="J92" i="89"/>
  <c r="H92" i="89"/>
  <c r="F92" i="89"/>
  <c r="CC194" i="89"/>
  <c r="BZ194" i="89"/>
  <c r="AZ194" i="89"/>
  <c r="AX194" i="89"/>
  <c r="AV194" i="89"/>
  <c r="AT194" i="89"/>
  <c r="AR194" i="89"/>
  <c r="AP194" i="89"/>
  <c r="AN194" i="89"/>
  <c r="AL194" i="89"/>
  <c r="AJ194" i="89"/>
  <c r="AH194" i="89"/>
  <c r="AF194" i="89"/>
  <c r="AD194" i="89"/>
  <c r="AB194" i="89"/>
  <c r="Z194" i="89"/>
  <c r="X194" i="89"/>
  <c r="V194" i="89"/>
  <c r="T194" i="89"/>
  <c r="R194" i="89"/>
  <c r="P194" i="89"/>
  <c r="N194" i="89"/>
  <c r="L194" i="89"/>
  <c r="J194" i="89"/>
  <c r="H194" i="89"/>
  <c r="F194" i="89"/>
  <c r="CC195" i="89"/>
  <c r="BZ195" i="89"/>
  <c r="AZ195" i="89"/>
  <c r="AX195" i="89"/>
  <c r="AV195" i="89"/>
  <c r="AT195" i="89"/>
  <c r="AR195" i="89"/>
  <c r="AP195" i="89"/>
  <c r="AN195" i="89"/>
  <c r="AL195" i="89"/>
  <c r="AJ195" i="89"/>
  <c r="AH195" i="89"/>
  <c r="AF195" i="89"/>
  <c r="AD195" i="89"/>
  <c r="AB195" i="89"/>
  <c r="Z195" i="89"/>
  <c r="X195" i="89"/>
  <c r="V195" i="89"/>
  <c r="T195" i="89"/>
  <c r="R195" i="89"/>
  <c r="P195" i="89"/>
  <c r="N195" i="89"/>
  <c r="L195" i="89"/>
  <c r="J195" i="89"/>
  <c r="H195" i="89"/>
  <c r="F195" i="89"/>
  <c r="CC153" i="89"/>
  <c r="BZ153" i="89"/>
  <c r="AZ153" i="89"/>
  <c r="AX153" i="89"/>
  <c r="AV153" i="89"/>
  <c r="AT153" i="89"/>
  <c r="AR153" i="89"/>
  <c r="AP153" i="89"/>
  <c r="AN153" i="89"/>
  <c r="AL153" i="89"/>
  <c r="AJ153" i="89"/>
  <c r="AH153" i="89"/>
  <c r="AF153" i="89"/>
  <c r="AD153" i="89"/>
  <c r="AB153" i="89"/>
  <c r="Z153" i="89"/>
  <c r="X153" i="89"/>
  <c r="V153" i="89"/>
  <c r="T153" i="89"/>
  <c r="R153" i="89"/>
  <c r="P153" i="89"/>
  <c r="N153" i="89"/>
  <c r="L153" i="89"/>
  <c r="J153" i="89"/>
  <c r="H153" i="89"/>
  <c r="F153" i="89"/>
  <c r="CC152" i="89"/>
  <c r="BZ152" i="89"/>
  <c r="AZ152" i="89"/>
  <c r="AX152" i="89"/>
  <c r="AV152" i="89"/>
  <c r="AT152" i="89"/>
  <c r="AR152" i="89"/>
  <c r="AP152" i="89"/>
  <c r="AN152" i="89"/>
  <c r="AL152" i="89"/>
  <c r="AJ152" i="89"/>
  <c r="AH152" i="89"/>
  <c r="AF152" i="89"/>
  <c r="AD152" i="89"/>
  <c r="AB152" i="89"/>
  <c r="Z152" i="89"/>
  <c r="X152" i="89"/>
  <c r="V152" i="89"/>
  <c r="T152" i="89"/>
  <c r="R152" i="89"/>
  <c r="P152" i="89"/>
  <c r="N152" i="89"/>
  <c r="L152" i="89"/>
  <c r="J152" i="89"/>
  <c r="H152" i="89"/>
  <c r="F152" i="89"/>
  <c r="CC108" i="89"/>
  <c r="BZ108" i="89"/>
  <c r="AZ108" i="89"/>
  <c r="AX108" i="89"/>
  <c r="AV108" i="89"/>
  <c r="AT108" i="89"/>
  <c r="AR108" i="89"/>
  <c r="AP108" i="89"/>
  <c r="AN108" i="89"/>
  <c r="AL108" i="89"/>
  <c r="AJ108" i="89"/>
  <c r="DX108" i="89" s="1"/>
  <c r="AH108" i="89"/>
  <c r="AF108" i="89"/>
  <c r="AD108" i="89"/>
  <c r="AB108" i="89"/>
  <c r="DP108" i="89" s="1"/>
  <c r="Z108" i="89"/>
  <c r="X108" i="89"/>
  <c r="V108" i="89"/>
  <c r="T108" i="89"/>
  <c r="R108" i="89"/>
  <c r="P108" i="89"/>
  <c r="N108" i="89"/>
  <c r="L108" i="89"/>
  <c r="J108" i="89"/>
  <c r="H108" i="89"/>
  <c r="F108" i="89"/>
  <c r="CC97" i="89"/>
  <c r="BZ97" i="89"/>
  <c r="AZ97" i="89"/>
  <c r="AX97" i="89"/>
  <c r="AV97" i="89"/>
  <c r="AT97" i="89"/>
  <c r="AR97" i="89"/>
  <c r="AP97" i="89"/>
  <c r="AN97" i="89"/>
  <c r="AL97" i="89"/>
  <c r="AJ97" i="89"/>
  <c r="AH97" i="89"/>
  <c r="AF97" i="89"/>
  <c r="AD97" i="89"/>
  <c r="AB97" i="89"/>
  <c r="Z97" i="89"/>
  <c r="X97" i="89"/>
  <c r="V97" i="89"/>
  <c r="T97" i="89"/>
  <c r="R97" i="89"/>
  <c r="P97" i="89"/>
  <c r="N97" i="89"/>
  <c r="L97" i="89"/>
  <c r="J97" i="89"/>
  <c r="H97" i="89"/>
  <c r="F97" i="89"/>
  <c r="BZ434" i="89"/>
  <c r="BZ433" i="89"/>
  <c r="BZ432" i="89"/>
  <c r="BZ431" i="89"/>
  <c r="BZ430" i="89"/>
  <c r="BZ429" i="89"/>
  <c r="BZ428" i="89"/>
  <c r="BZ427" i="89"/>
  <c r="BZ426" i="89"/>
  <c r="BZ425" i="89"/>
  <c r="BZ424" i="89"/>
  <c r="BZ423" i="89"/>
  <c r="BZ422" i="89"/>
  <c r="BZ421" i="89"/>
  <c r="BZ420" i="89"/>
  <c r="BZ419" i="89"/>
  <c r="BZ418" i="89"/>
  <c r="BZ417" i="89"/>
  <c r="BZ416" i="89"/>
  <c r="BZ415" i="89"/>
  <c r="BZ414" i="89"/>
  <c r="BZ413" i="89"/>
  <c r="BZ412" i="89"/>
  <c r="BZ411" i="89"/>
  <c r="BZ410" i="89"/>
  <c r="BZ409" i="89"/>
  <c r="BZ408" i="89"/>
  <c r="BZ407" i="89"/>
  <c r="BZ406" i="89"/>
  <c r="BZ405" i="89"/>
  <c r="BZ404" i="89"/>
  <c r="BZ403" i="89"/>
  <c r="BZ394" i="89"/>
  <c r="BZ393" i="89"/>
  <c r="BZ392" i="89"/>
  <c r="BZ391" i="89"/>
  <c r="BZ390" i="89"/>
  <c r="BZ389" i="89"/>
  <c r="BZ388" i="89"/>
  <c r="BZ387" i="89"/>
  <c r="BZ386" i="89"/>
  <c r="BZ385" i="89"/>
  <c r="BZ384" i="89"/>
  <c r="BZ383" i="89"/>
  <c r="BZ382" i="89"/>
  <c r="BZ381" i="89"/>
  <c r="BZ380" i="89"/>
  <c r="BZ379" i="89"/>
  <c r="BZ378" i="89"/>
  <c r="BZ377" i="89"/>
  <c r="BZ376" i="89"/>
  <c r="BZ375" i="89"/>
  <c r="BZ374" i="89"/>
  <c r="BZ373" i="89"/>
  <c r="BZ372" i="89"/>
  <c r="BZ371" i="89"/>
  <c r="BZ370" i="89"/>
  <c r="BZ369" i="89"/>
  <c r="BZ368" i="89"/>
  <c r="BZ367" i="89"/>
  <c r="BZ366" i="89"/>
  <c r="BZ365" i="89"/>
  <c r="BZ364" i="89"/>
  <c r="BZ363" i="89"/>
  <c r="BZ362" i="89"/>
  <c r="BZ353" i="89"/>
  <c r="BZ352" i="89"/>
  <c r="BZ351" i="89"/>
  <c r="BZ350" i="89"/>
  <c r="BZ349" i="89"/>
  <c r="BZ348" i="89"/>
  <c r="BZ347" i="89"/>
  <c r="BZ346" i="89"/>
  <c r="BZ345" i="89"/>
  <c r="BZ344" i="89"/>
  <c r="BZ343" i="89"/>
  <c r="BZ342" i="89"/>
  <c r="BZ341" i="89"/>
  <c r="BZ340" i="89"/>
  <c r="BZ339" i="89"/>
  <c r="BZ338" i="89"/>
  <c r="BZ337" i="89"/>
  <c r="BZ336" i="89"/>
  <c r="BZ335" i="89"/>
  <c r="BZ334" i="89"/>
  <c r="BZ333" i="89"/>
  <c r="BZ332" i="89"/>
  <c r="BZ331" i="89"/>
  <c r="BZ330" i="89"/>
  <c r="BZ329" i="89"/>
  <c r="BZ328" i="89"/>
  <c r="BZ327" i="89"/>
  <c r="BZ322" i="89"/>
  <c r="BZ320" i="89"/>
  <c r="BZ326" i="89"/>
  <c r="BZ323" i="89"/>
  <c r="BZ321" i="89"/>
  <c r="BZ319" i="89"/>
  <c r="BZ317" i="89"/>
  <c r="BZ316" i="89"/>
  <c r="BZ315" i="89"/>
  <c r="BZ314" i="89"/>
  <c r="BZ313" i="89"/>
  <c r="BZ304" i="89"/>
  <c r="BZ300" i="89"/>
  <c r="BZ299" i="89"/>
  <c r="BZ297" i="89"/>
  <c r="BZ296" i="89"/>
  <c r="BZ295" i="89"/>
  <c r="BZ294" i="89"/>
  <c r="BZ293" i="89"/>
  <c r="BZ292" i="89"/>
  <c r="BZ291" i="89"/>
  <c r="BZ290" i="89"/>
  <c r="BZ289" i="89"/>
  <c r="BZ288" i="89"/>
  <c r="BZ287" i="89"/>
  <c r="BZ286" i="89"/>
  <c r="BZ285" i="89"/>
  <c r="BZ284" i="89"/>
  <c r="BZ283" i="89"/>
  <c r="BZ282" i="89"/>
  <c r="BZ281" i="89"/>
  <c r="BZ280" i="89"/>
  <c r="BZ279" i="89"/>
  <c r="BZ278" i="89"/>
  <c r="BZ277" i="89"/>
  <c r="BZ276" i="89"/>
  <c r="BZ275" i="89"/>
  <c r="BZ274" i="89"/>
  <c r="BZ273" i="89"/>
  <c r="BZ272" i="89"/>
  <c r="BZ271" i="89"/>
  <c r="BZ270" i="89"/>
  <c r="BZ269" i="89"/>
  <c r="BZ268" i="89"/>
  <c r="BZ267" i="89"/>
  <c r="BZ266" i="89"/>
  <c r="BZ265" i="89"/>
  <c r="BZ264" i="89"/>
  <c r="BZ255" i="89"/>
  <c r="BZ254" i="89"/>
  <c r="BZ253" i="89"/>
  <c r="BZ252" i="89"/>
  <c r="BZ251" i="89"/>
  <c r="BZ250" i="89"/>
  <c r="BZ249" i="89"/>
  <c r="BZ248" i="89"/>
  <c r="BZ247" i="89"/>
  <c r="BZ246" i="89"/>
  <c r="BZ245" i="89"/>
  <c r="BZ244" i="89"/>
  <c r="BZ243" i="89"/>
  <c r="BZ242" i="89"/>
  <c r="BZ241" i="89"/>
  <c r="BZ235" i="89"/>
  <c r="BZ240" i="89"/>
  <c r="BZ239" i="89"/>
  <c r="BZ238" i="89"/>
  <c r="BZ237" i="89"/>
  <c r="BZ236" i="89"/>
  <c r="BZ234" i="89"/>
  <c r="BZ233" i="89"/>
  <c r="BZ232" i="89"/>
  <c r="BZ231" i="89"/>
  <c r="BZ230" i="89"/>
  <c r="BZ229" i="89"/>
  <c r="BZ228" i="89"/>
  <c r="BZ227" i="89"/>
  <c r="BZ226" i="89"/>
  <c r="BZ225" i="89"/>
  <c r="BZ224" i="89"/>
  <c r="BZ214" i="89"/>
  <c r="BZ215" i="89"/>
  <c r="BZ213" i="89"/>
  <c r="BZ212" i="89"/>
  <c r="BZ211" i="89"/>
  <c r="BZ210" i="89"/>
  <c r="BZ209" i="89"/>
  <c r="BZ208" i="89"/>
  <c r="BZ207" i="89"/>
  <c r="BZ206" i="89"/>
  <c r="BZ204" i="89"/>
  <c r="BZ205" i="89"/>
  <c r="BZ203" i="89"/>
  <c r="BZ202" i="89"/>
  <c r="BZ198" i="89"/>
  <c r="BZ201" i="89"/>
  <c r="BZ191" i="89"/>
  <c r="BZ188" i="89"/>
  <c r="BZ199" i="89"/>
  <c r="BZ192" i="89"/>
  <c r="BZ190" i="89"/>
  <c r="BZ200" i="89"/>
  <c r="BZ189" i="89"/>
  <c r="BZ187" i="89"/>
  <c r="BZ186" i="89"/>
  <c r="BZ185" i="89"/>
  <c r="BZ184" i="89"/>
  <c r="BZ183" i="89"/>
  <c r="BZ182" i="89"/>
  <c r="BZ181" i="89"/>
  <c r="BZ180" i="89"/>
  <c r="BZ179" i="89"/>
  <c r="BZ178" i="89"/>
  <c r="BZ177" i="89"/>
  <c r="BZ168" i="89"/>
  <c r="BZ167" i="89"/>
  <c r="BZ166" i="89"/>
  <c r="BZ165" i="89"/>
  <c r="BZ164" i="89"/>
  <c r="BZ163" i="89"/>
  <c r="BZ162" i="89"/>
  <c r="BZ161" i="89"/>
  <c r="BZ157" i="89"/>
  <c r="BZ160" i="89"/>
  <c r="BZ159" i="89"/>
  <c r="BZ158" i="89"/>
  <c r="BZ156" i="89"/>
  <c r="BZ149" i="89"/>
  <c r="BZ145" i="89"/>
  <c r="BZ151" i="89"/>
  <c r="BZ150" i="89"/>
  <c r="BZ154" i="89"/>
  <c r="BZ148" i="89"/>
  <c r="BZ155" i="89"/>
  <c r="BZ144" i="89"/>
  <c r="BZ147" i="89"/>
  <c r="BZ146" i="89"/>
  <c r="BZ137" i="89"/>
  <c r="BZ138" i="89"/>
  <c r="BZ143" i="89"/>
  <c r="BZ142" i="89"/>
  <c r="BZ140" i="89"/>
  <c r="BZ139" i="89"/>
  <c r="BZ141" i="89"/>
  <c r="BZ136" i="89"/>
  <c r="BZ135" i="89"/>
  <c r="BZ134" i="89"/>
  <c r="BZ133" i="89"/>
  <c r="BZ132" i="89"/>
  <c r="BZ123" i="89"/>
  <c r="BZ122" i="89"/>
  <c r="BZ116" i="89"/>
  <c r="BZ120" i="89"/>
  <c r="BZ101" i="89"/>
  <c r="BZ121" i="89"/>
  <c r="BZ119" i="89"/>
  <c r="BZ111" i="89"/>
  <c r="BZ117" i="89"/>
  <c r="BZ115" i="89"/>
  <c r="BZ118" i="89"/>
  <c r="BZ114" i="89"/>
  <c r="BZ105" i="89"/>
  <c r="BZ106" i="89"/>
  <c r="BZ112" i="89"/>
  <c r="BZ110" i="89"/>
  <c r="BZ113" i="89"/>
  <c r="BZ107" i="89"/>
  <c r="BZ102" i="89"/>
  <c r="BZ100" i="89"/>
  <c r="BZ103" i="89"/>
  <c r="BZ93" i="89"/>
  <c r="BZ94" i="89"/>
  <c r="BZ98" i="89"/>
  <c r="BZ95" i="89"/>
  <c r="BZ104" i="89"/>
  <c r="BZ91" i="89"/>
  <c r="BZ90" i="89"/>
  <c r="BZ88" i="89"/>
  <c r="BZ87" i="89"/>
  <c r="BZ86" i="89"/>
  <c r="BZ85" i="89"/>
  <c r="BZ76" i="89"/>
  <c r="BZ75" i="89"/>
  <c r="BZ74" i="89"/>
  <c r="BZ73" i="89"/>
  <c r="BZ72" i="89"/>
  <c r="BZ71" i="89"/>
  <c r="BZ70" i="89"/>
  <c r="BZ69" i="89"/>
  <c r="BZ68" i="89"/>
  <c r="BZ67" i="89"/>
  <c r="BZ66" i="89"/>
  <c r="BZ65" i="89"/>
  <c r="BZ64" i="89"/>
  <c r="BZ63" i="89"/>
  <c r="BZ62" i="89"/>
  <c r="BZ61" i="89"/>
  <c r="BZ60" i="89"/>
  <c r="BZ59" i="89"/>
  <c r="BZ58" i="89"/>
  <c r="BZ57" i="89"/>
  <c r="BZ56" i="89"/>
  <c r="BZ55" i="89"/>
  <c r="BZ54" i="89"/>
  <c r="BZ53" i="89"/>
  <c r="BZ52" i="89"/>
  <c r="BZ51" i="89"/>
  <c r="BZ50" i="89"/>
  <c r="BZ49" i="89"/>
  <c r="BZ48" i="89"/>
  <c r="BZ47" i="89"/>
  <c r="BZ46" i="89"/>
  <c r="BZ45" i="89"/>
  <c r="BZ36" i="89"/>
  <c r="BZ35" i="89"/>
  <c r="BZ34" i="89"/>
  <c r="BZ33" i="89"/>
  <c r="BZ32" i="89"/>
  <c r="BZ31" i="89"/>
  <c r="BZ30" i="89"/>
  <c r="BZ29" i="89"/>
  <c r="BZ28" i="89"/>
  <c r="BZ27" i="89"/>
  <c r="BZ26" i="89"/>
  <c r="BZ25" i="89"/>
  <c r="BZ24" i="89"/>
  <c r="BZ17" i="89"/>
  <c r="BZ23" i="89"/>
  <c r="BZ19" i="89"/>
  <c r="BZ21" i="89"/>
  <c r="BZ20" i="89"/>
  <c r="BZ22" i="89"/>
  <c r="BZ18" i="89"/>
  <c r="BZ16" i="89"/>
  <c r="BZ15" i="89"/>
  <c r="BZ14" i="89"/>
  <c r="BZ13" i="89"/>
  <c r="BZ12" i="89"/>
  <c r="BZ11" i="89"/>
  <c r="BZ10" i="89"/>
  <c r="BZ9" i="89"/>
  <c r="BZ8" i="89"/>
  <c r="BZ6" i="89"/>
  <c r="BZ7" i="89"/>
  <c r="DX152" i="89" l="1"/>
  <c r="DZ152" i="89"/>
  <c r="DX92" i="89"/>
  <c r="DZ92" i="89"/>
  <c r="DX99" i="89"/>
  <c r="DZ99" i="89"/>
  <c r="DX97" i="89"/>
  <c r="DZ97" i="89"/>
  <c r="DX195" i="89"/>
  <c r="DZ195" i="89"/>
  <c r="DX153" i="89"/>
  <c r="DZ153" i="89"/>
  <c r="DX194" i="89"/>
  <c r="DZ194" i="89"/>
  <c r="DP97" i="89"/>
  <c r="DR97" i="89"/>
  <c r="DP195" i="89"/>
  <c r="DR195" i="89"/>
  <c r="DP153" i="89"/>
  <c r="DR153" i="89"/>
  <c r="DP99" i="89"/>
  <c r="DR99" i="89"/>
  <c r="DP194" i="89"/>
  <c r="DR194" i="89"/>
  <c r="DP152" i="89"/>
  <c r="DR152" i="89"/>
  <c r="DP92" i="89"/>
  <c r="DR92" i="89"/>
  <c r="BZ218" i="89"/>
  <c r="BY219" i="89" s="1"/>
  <c r="BZ171" i="89"/>
  <c r="BY172" i="89" s="1"/>
  <c r="BZ126" i="89"/>
  <c r="BY127" i="89" s="1"/>
  <c r="BZ356" i="89"/>
  <c r="BY357" i="89" s="1"/>
  <c r="BZ397" i="89"/>
  <c r="BY398" i="89" s="1"/>
  <c r="BZ79" i="89"/>
  <c r="BY80" i="89" s="1"/>
  <c r="BZ307" i="89"/>
  <c r="BY308" i="89" s="1"/>
  <c r="BZ258" i="89"/>
  <c r="BY259" i="89" s="1"/>
  <c r="BZ39" i="89"/>
  <c r="BY40" i="89" s="1"/>
  <c r="BZ437" i="89"/>
  <c r="BY438" i="89" s="1"/>
  <c r="D9" i="86"/>
  <c r="N46" i="86"/>
  <c r="K49" i="86" l="1"/>
  <c r="BZ441" i="89"/>
  <c r="BY442" i="89" s="1"/>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s="1"/>
  <c r="J37" i="86"/>
  <c r="K37" i="86" s="1"/>
  <c r="I37" i="86" s="1"/>
  <c r="F37" i="86" s="1"/>
  <c r="C37" i="86" s="1"/>
  <c r="D37" i="86" s="1"/>
  <c r="J38" i="86"/>
  <c r="K38" i="86" s="1"/>
  <c r="J39" i="86"/>
  <c r="K39" i="86" s="1"/>
  <c r="I39" i="86" s="1"/>
  <c r="F39" i="86" s="1"/>
  <c r="C39" i="86" s="1"/>
  <c r="D39" i="86" s="1"/>
  <c r="L46" i="86"/>
  <c r="D8" i="86" l="1"/>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P364" i="89" l="1"/>
  <c r="P365" i="89"/>
  <c r="P366" i="89"/>
  <c r="P367" i="89"/>
  <c r="P368" i="89"/>
  <c r="P369" i="89"/>
  <c r="P370" i="89"/>
  <c r="P371" i="89"/>
  <c r="P372" i="89"/>
  <c r="P373" i="89"/>
  <c r="P374" i="89"/>
  <c r="P375" i="89"/>
  <c r="P376" i="89"/>
  <c r="P377" i="89"/>
  <c r="P378" i="89"/>
  <c r="P379" i="89"/>
  <c r="P380" i="89"/>
  <c r="P381" i="89"/>
  <c r="P382" i="89"/>
  <c r="P383" i="89"/>
  <c r="P384" i="89"/>
  <c r="P385" i="89"/>
  <c r="P386" i="89"/>
  <c r="P387" i="89"/>
  <c r="P388" i="89"/>
  <c r="P389" i="89"/>
  <c r="P390" i="89"/>
  <c r="P391" i="89"/>
  <c r="P392" i="89"/>
  <c r="P393" i="89"/>
  <c r="P394" i="89"/>
  <c r="P363" i="89"/>
  <c r="P87" i="89"/>
  <c r="P88" i="89"/>
  <c r="P90" i="89"/>
  <c r="P91" i="89"/>
  <c r="P104" i="89"/>
  <c r="P95" i="89"/>
  <c r="P98" i="89"/>
  <c r="P94" i="89"/>
  <c r="P93" i="89"/>
  <c r="P103" i="89"/>
  <c r="P100" i="89"/>
  <c r="P102" i="89"/>
  <c r="P107" i="89"/>
  <c r="P113" i="89"/>
  <c r="P110" i="89"/>
  <c r="P112" i="89"/>
  <c r="P106" i="89"/>
  <c r="P105" i="89"/>
  <c r="P114" i="89"/>
  <c r="P118" i="89"/>
  <c r="P115" i="89"/>
  <c r="P117" i="89"/>
  <c r="P111" i="89"/>
  <c r="P119" i="89"/>
  <c r="P121" i="89"/>
  <c r="P101" i="89"/>
  <c r="P120" i="89"/>
  <c r="P116" i="89"/>
  <c r="P122" i="89"/>
  <c r="P123" i="89"/>
  <c r="CZ390" i="89" l="1"/>
  <c r="DD390" i="89"/>
  <c r="DF390" i="89"/>
  <c r="CZ386" i="89"/>
  <c r="DD386" i="89"/>
  <c r="DF386" i="89"/>
  <c r="CZ382" i="89"/>
  <c r="DD382" i="89"/>
  <c r="DF382" i="89"/>
  <c r="CZ378" i="89"/>
  <c r="DD378" i="89"/>
  <c r="DF378" i="89"/>
  <c r="CZ374" i="89"/>
  <c r="DD374" i="89"/>
  <c r="DF374" i="89"/>
  <c r="CZ370" i="89"/>
  <c r="DD370" i="89"/>
  <c r="DF370" i="89"/>
  <c r="CZ366" i="89"/>
  <c r="DF366" i="89"/>
  <c r="DD366" i="89"/>
  <c r="CZ391" i="89"/>
  <c r="DD391" i="89"/>
  <c r="DF391" i="89"/>
  <c r="CZ383" i="89"/>
  <c r="DD383" i="89"/>
  <c r="DF383" i="89"/>
  <c r="CZ375" i="89"/>
  <c r="DD375" i="89"/>
  <c r="DF375" i="89"/>
  <c r="CZ367" i="89"/>
  <c r="DD367" i="89"/>
  <c r="DF367" i="89"/>
  <c r="CZ394" i="89"/>
  <c r="DD394" i="89"/>
  <c r="DF394" i="89"/>
  <c r="CZ393" i="89"/>
  <c r="DD393" i="89"/>
  <c r="DF393" i="89"/>
  <c r="CZ389" i="89"/>
  <c r="DD389" i="89"/>
  <c r="DF389" i="89"/>
  <c r="CZ385" i="89"/>
  <c r="DD385" i="89"/>
  <c r="DF385" i="89"/>
  <c r="CZ381" i="89"/>
  <c r="DD381" i="89"/>
  <c r="DF381" i="89"/>
  <c r="CZ377" i="89"/>
  <c r="DD377" i="89"/>
  <c r="DF377" i="89"/>
  <c r="CZ373" i="89"/>
  <c r="DD373" i="89"/>
  <c r="DF373" i="89"/>
  <c r="CZ369" i="89"/>
  <c r="DD369" i="89"/>
  <c r="DF369" i="89"/>
  <c r="CZ365" i="89"/>
  <c r="DD365" i="89"/>
  <c r="DF365" i="89"/>
  <c r="CZ363" i="89"/>
  <c r="DD363" i="89"/>
  <c r="DF363" i="89"/>
  <c r="CZ387" i="89"/>
  <c r="DD387" i="89"/>
  <c r="DF387" i="89"/>
  <c r="CZ379" i="89"/>
  <c r="DD379" i="89"/>
  <c r="DF379" i="89"/>
  <c r="CZ371" i="89"/>
  <c r="DD371" i="89"/>
  <c r="DF371" i="89"/>
  <c r="CZ392" i="89"/>
  <c r="DD392" i="89"/>
  <c r="DF392" i="89"/>
  <c r="CZ388" i="89"/>
  <c r="DD388" i="89"/>
  <c r="DF388" i="89"/>
  <c r="CZ384" i="89"/>
  <c r="DD384" i="89"/>
  <c r="DF384" i="89"/>
  <c r="CZ380" i="89"/>
  <c r="DD380" i="89"/>
  <c r="DF380" i="89"/>
  <c r="CZ376" i="89"/>
  <c r="DD376" i="89"/>
  <c r="DF376" i="89"/>
  <c r="CZ372" i="89"/>
  <c r="DD372" i="89"/>
  <c r="DF372" i="89"/>
  <c r="CZ368" i="89"/>
  <c r="DD368" i="89"/>
  <c r="DF368" i="89"/>
  <c r="CZ364" i="89"/>
  <c r="DD364" i="89"/>
  <c r="DF364" i="89"/>
  <c r="CC336" i="89"/>
  <c r="AZ336" i="89"/>
  <c r="AX336" i="89"/>
  <c r="AV336" i="89"/>
  <c r="AT336" i="89"/>
  <c r="DE336" i="89" s="1"/>
  <c r="DF336" i="89" s="1"/>
  <c r="AR336" i="89"/>
  <c r="AP336" i="89"/>
  <c r="AN336" i="89"/>
  <c r="AL336" i="89"/>
  <c r="AJ336" i="89"/>
  <c r="AH336" i="89"/>
  <c r="AF336" i="89"/>
  <c r="AD336" i="89"/>
  <c r="AB336" i="89"/>
  <c r="Z336" i="89"/>
  <c r="X336" i="89"/>
  <c r="V336" i="89"/>
  <c r="T336" i="89"/>
  <c r="R336" i="89"/>
  <c r="P336" i="89"/>
  <c r="N336" i="89"/>
  <c r="L336" i="89"/>
  <c r="J336" i="89"/>
  <c r="H336" i="89"/>
  <c r="F336" i="89"/>
  <c r="CC186" i="89"/>
  <c r="AZ186" i="89"/>
  <c r="AX186" i="89"/>
  <c r="AV186" i="89"/>
  <c r="AT186" i="89"/>
  <c r="AR186" i="89"/>
  <c r="AP186" i="89"/>
  <c r="AN186" i="89"/>
  <c r="AL186" i="89"/>
  <c r="AJ186" i="89"/>
  <c r="AH186" i="89"/>
  <c r="AF186" i="89"/>
  <c r="AD186" i="89"/>
  <c r="AB186" i="89"/>
  <c r="Z186" i="89"/>
  <c r="X186" i="89"/>
  <c r="V186" i="89"/>
  <c r="T186" i="89"/>
  <c r="R186" i="89"/>
  <c r="P186" i="89"/>
  <c r="N186" i="89"/>
  <c r="L186" i="89"/>
  <c r="J186" i="89"/>
  <c r="H186" i="89"/>
  <c r="F186" i="89"/>
  <c r="CC94" i="89"/>
  <c r="AZ94" i="89"/>
  <c r="AX94" i="89"/>
  <c r="AV94" i="89"/>
  <c r="AT94" i="89"/>
  <c r="AR94" i="89"/>
  <c r="AP94" i="89"/>
  <c r="AN94" i="89"/>
  <c r="AL94" i="89"/>
  <c r="AJ94" i="89"/>
  <c r="AH94" i="89"/>
  <c r="AF94" i="89"/>
  <c r="AD94" i="89"/>
  <c r="AB94" i="89"/>
  <c r="Z94" i="89"/>
  <c r="X94" i="89"/>
  <c r="V94" i="89"/>
  <c r="T94" i="89"/>
  <c r="R94" i="89"/>
  <c r="N94" i="89"/>
  <c r="L94" i="89"/>
  <c r="J94" i="89"/>
  <c r="H94" i="89"/>
  <c r="F94" i="89"/>
  <c r="CC215" i="89"/>
  <c r="AZ215" i="89"/>
  <c r="AX215" i="89"/>
  <c r="AV215" i="89"/>
  <c r="AT215" i="89"/>
  <c r="AR215" i="89"/>
  <c r="AP215" i="89"/>
  <c r="AN215" i="89"/>
  <c r="AL215" i="89"/>
  <c r="AJ215" i="89"/>
  <c r="AH215" i="89"/>
  <c r="AF215" i="89"/>
  <c r="AD215" i="89"/>
  <c r="AB215" i="89"/>
  <c r="Z215" i="89"/>
  <c r="X215" i="89"/>
  <c r="V215" i="89"/>
  <c r="T215" i="89"/>
  <c r="R215" i="89"/>
  <c r="P215" i="89"/>
  <c r="N215" i="89"/>
  <c r="L215" i="89"/>
  <c r="J215" i="89"/>
  <c r="H215" i="89"/>
  <c r="F215" i="89"/>
  <c r="DX214" i="89" l="1"/>
  <c r="DZ215" i="89"/>
  <c r="DX94" i="89"/>
  <c r="DZ94" i="89"/>
  <c r="DX186" i="89"/>
  <c r="DZ186" i="89"/>
  <c r="DX336" i="89"/>
  <c r="DZ336" i="89"/>
  <c r="DP214" i="89"/>
  <c r="DR215" i="89"/>
  <c r="DP94" i="89"/>
  <c r="DR94" i="89"/>
  <c r="DP336" i="89"/>
  <c r="DR336" i="89"/>
  <c r="DP186" i="89"/>
  <c r="DR186" i="89"/>
  <c r="DF397" i="89"/>
  <c r="DD397" i="89"/>
  <c r="CZ397" i="89"/>
  <c r="N112" i="89"/>
  <c r="N106" i="89"/>
  <c r="N105" i="89"/>
  <c r="N114" i="89"/>
  <c r="N118" i="89"/>
  <c r="N115" i="89"/>
  <c r="N117" i="89"/>
  <c r="N111" i="89"/>
  <c r="N119" i="89"/>
  <c r="N121" i="89"/>
  <c r="N101" i="89"/>
  <c r="N120" i="89"/>
  <c r="N116" i="89"/>
  <c r="N122" i="89"/>
  <c r="N123" i="89"/>
  <c r="L365" i="89" l="1"/>
  <c r="L366" i="89"/>
  <c r="L367" i="89"/>
  <c r="L368" i="89"/>
  <c r="L369" i="89"/>
  <c r="L370" i="89"/>
  <c r="L371" i="89"/>
  <c r="L372" i="89"/>
  <c r="L373" i="89"/>
  <c r="L374" i="89"/>
  <c r="L375" i="89"/>
  <c r="L376" i="89"/>
  <c r="L377" i="89"/>
  <c r="L378" i="89"/>
  <c r="L379" i="89"/>
  <c r="L380" i="89"/>
  <c r="CV375" i="89" l="1"/>
  <c r="CX375" i="89"/>
  <c r="CV366" i="89"/>
  <c r="CX366" i="89"/>
  <c r="CV373" i="89"/>
  <c r="CX373" i="89"/>
  <c r="CX380" i="89"/>
  <c r="CV380" i="89"/>
  <c r="CV372" i="89"/>
  <c r="CX372" i="89"/>
  <c r="CV367" i="89"/>
  <c r="CX367" i="89"/>
  <c r="CV374" i="89"/>
  <c r="CX374" i="89"/>
  <c r="CX365" i="89"/>
  <c r="CV365" i="89"/>
  <c r="CV379" i="89"/>
  <c r="CX379" i="89"/>
  <c r="CV371" i="89"/>
  <c r="CX371" i="89"/>
  <c r="CV378" i="89"/>
  <c r="CX378" i="89"/>
  <c r="CV370" i="89"/>
  <c r="CX370" i="89"/>
  <c r="CV377" i="89"/>
  <c r="CX377" i="89"/>
  <c r="CV369" i="89"/>
  <c r="CX369" i="89"/>
  <c r="CV376" i="89"/>
  <c r="CX376" i="89"/>
  <c r="CV368" i="89"/>
  <c r="CX368" i="89"/>
  <c r="F7" i="89"/>
  <c r="L62" i="89"/>
  <c r="J62" i="89"/>
  <c r="E401" i="89"/>
  <c r="E360" i="89"/>
  <c r="E311" i="89"/>
  <c r="E262" i="89"/>
  <c r="E222" i="89"/>
  <c r="E175" i="89"/>
  <c r="E130" i="89"/>
  <c r="E83" i="89"/>
  <c r="E43" i="89"/>
  <c r="AZ327" i="89"/>
  <c r="AX327" i="89"/>
  <c r="AV327" i="89"/>
  <c r="AT327" i="89"/>
  <c r="DE327" i="89" s="1"/>
  <c r="DF327" i="89" s="1"/>
  <c r="AR327" i="89"/>
  <c r="AP327" i="89"/>
  <c r="AN327" i="89"/>
  <c r="AL327" i="89"/>
  <c r="AJ327" i="89"/>
  <c r="AH327" i="89"/>
  <c r="AF327" i="89"/>
  <c r="AD327" i="89"/>
  <c r="AB327" i="89"/>
  <c r="Z327" i="89"/>
  <c r="X327" i="89"/>
  <c r="V327" i="89"/>
  <c r="T327" i="89"/>
  <c r="R327" i="89"/>
  <c r="P327" i="89"/>
  <c r="N327" i="89"/>
  <c r="L327" i="89"/>
  <c r="J327" i="89"/>
  <c r="H327" i="89"/>
  <c r="F327" i="89"/>
  <c r="AZ331" i="89"/>
  <c r="AX331" i="89"/>
  <c r="AV331" i="89"/>
  <c r="AT331" i="89"/>
  <c r="DE331" i="89" s="1"/>
  <c r="DF331" i="89" s="1"/>
  <c r="AR331" i="89"/>
  <c r="AP331" i="89"/>
  <c r="AN331" i="89"/>
  <c r="AL331" i="89"/>
  <c r="AJ331" i="89"/>
  <c r="AH331" i="89"/>
  <c r="AF331" i="89"/>
  <c r="AD331" i="89"/>
  <c r="AB331" i="89"/>
  <c r="Z331" i="89"/>
  <c r="X331" i="89"/>
  <c r="V331" i="89"/>
  <c r="T331" i="89"/>
  <c r="R331" i="89"/>
  <c r="P331" i="89"/>
  <c r="N331" i="89"/>
  <c r="L331" i="89"/>
  <c r="J331" i="89"/>
  <c r="H331" i="89"/>
  <c r="F331" i="89"/>
  <c r="AZ330" i="89"/>
  <c r="AX330" i="89"/>
  <c r="AV330" i="89"/>
  <c r="AT330" i="89"/>
  <c r="DE330" i="89" s="1"/>
  <c r="DF330" i="89" s="1"/>
  <c r="AR330" i="89"/>
  <c r="AP330" i="89"/>
  <c r="AN330" i="89"/>
  <c r="AL330" i="89"/>
  <c r="AJ330" i="89"/>
  <c r="AH330" i="89"/>
  <c r="AF330" i="89"/>
  <c r="AD330" i="89"/>
  <c r="AB330" i="89"/>
  <c r="Z330" i="89"/>
  <c r="X330" i="89"/>
  <c r="V330" i="89"/>
  <c r="T330" i="89"/>
  <c r="R330" i="89"/>
  <c r="P330" i="89"/>
  <c r="N330" i="89"/>
  <c r="L330" i="89"/>
  <c r="J330" i="89"/>
  <c r="H330" i="89"/>
  <c r="F330" i="89"/>
  <c r="X326" i="89"/>
  <c r="AZ321" i="89"/>
  <c r="AX321" i="89"/>
  <c r="AV321" i="89"/>
  <c r="AT321" i="89"/>
  <c r="DE321" i="89" s="1"/>
  <c r="DF321" i="89" s="1"/>
  <c r="AR321" i="89"/>
  <c r="AP321" i="89"/>
  <c r="AN321" i="89"/>
  <c r="AL321" i="89"/>
  <c r="AJ321" i="89"/>
  <c r="AH321" i="89"/>
  <c r="AF321" i="89"/>
  <c r="AD321" i="89"/>
  <c r="AB321" i="89"/>
  <c r="Z321" i="89"/>
  <c r="X321" i="89"/>
  <c r="V321" i="89"/>
  <c r="T321" i="89"/>
  <c r="R321" i="89"/>
  <c r="P321" i="89"/>
  <c r="N321" i="89"/>
  <c r="L321" i="89"/>
  <c r="J321" i="89"/>
  <c r="H321" i="89"/>
  <c r="F321" i="89"/>
  <c r="L16" i="89"/>
  <c r="N16" i="89"/>
  <c r="P16" i="89"/>
  <c r="R16" i="89"/>
  <c r="L18" i="89"/>
  <c r="N18" i="89"/>
  <c r="P18" i="89"/>
  <c r="R18" i="89"/>
  <c r="L22" i="89"/>
  <c r="N22" i="89"/>
  <c r="P22" i="89"/>
  <c r="R22" i="89"/>
  <c r="L20" i="89"/>
  <c r="N20" i="89"/>
  <c r="P20" i="89"/>
  <c r="R20" i="89"/>
  <c r="L21" i="89"/>
  <c r="N21" i="89"/>
  <c r="P21" i="89"/>
  <c r="R21" i="89"/>
  <c r="L19" i="89"/>
  <c r="N19" i="89"/>
  <c r="P19" i="89"/>
  <c r="R19" i="89"/>
  <c r="L23" i="89"/>
  <c r="N23" i="89"/>
  <c r="P23" i="89"/>
  <c r="R23" i="89"/>
  <c r="L17" i="89"/>
  <c r="N17" i="89"/>
  <c r="P17" i="89"/>
  <c r="R17" i="89"/>
  <c r="L24" i="89"/>
  <c r="N24" i="89"/>
  <c r="P24" i="89"/>
  <c r="R24" i="89"/>
  <c r="L25" i="89"/>
  <c r="N25" i="89"/>
  <c r="P25" i="89"/>
  <c r="R25" i="89"/>
  <c r="L26" i="89"/>
  <c r="N26" i="89"/>
  <c r="P26" i="89"/>
  <c r="R26" i="89"/>
  <c r="P134" i="89"/>
  <c r="P135" i="89"/>
  <c r="P136" i="89"/>
  <c r="P141" i="89"/>
  <c r="P139" i="89"/>
  <c r="P140" i="89"/>
  <c r="P142" i="89"/>
  <c r="P143" i="89"/>
  <c r="P138" i="89"/>
  <c r="P137" i="89"/>
  <c r="P146" i="89"/>
  <c r="P147" i="89"/>
  <c r="P144" i="89"/>
  <c r="P155" i="89"/>
  <c r="P148" i="89"/>
  <c r="P154" i="89"/>
  <c r="P150" i="89"/>
  <c r="P151" i="89"/>
  <c r="P145" i="89"/>
  <c r="P149" i="89"/>
  <c r="P156" i="89"/>
  <c r="P158" i="89"/>
  <c r="P159" i="89"/>
  <c r="P160" i="89"/>
  <c r="P157" i="89"/>
  <c r="P161" i="89"/>
  <c r="P162" i="89"/>
  <c r="P163" i="89"/>
  <c r="P164" i="89"/>
  <c r="P165" i="89"/>
  <c r="P166" i="89"/>
  <c r="P167" i="89"/>
  <c r="P168" i="89"/>
  <c r="AZ138" i="89"/>
  <c r="AX138" i="89"/>
  <c r="AV138" i="89"/>
  <c r="AT138" i="89"/>
  <c r="AR138" i="89"/>
  <c r="AP138" i="89"/>
  <c r="AN138" i="89"/>
  <c r="AL138" i="89"/>
  <c r="AJ138" i="89"/>
  <c r="AH138" i="89"/>
  <c r="AF138" i="89"/>
  <c r="AD138" i="89"/>
  <c r="AB138" i="89"/>
  <c r="Z138" i="89"/>
  <c r="X138" i="89"/>
  <c r="V138" i="89"/>
  <c r="T138" i="89"/>
  <c r="R138" i="89"/>
  <c r="N138" i="89"/>
  <c r="L138" i="89"/>
  <c r="J138" i="89"/>
  <c r="H138" i="89"/>
  <c r="F138" i="89"/>
  <c r="E171" i="89"/>
  <c r="F364" i="89"/>
  <c r="F365" i="89"/>
  <c r="F366" i="89"/>
  <c r="F367" i="89"/>
  <c r="F368" i="89"/>
  <c r="F369" i="89"/>
  <c r="F370" i="89"/>
  <c r="F371" i="89"/>
  <c r="F372" i="89"/>
  <c r="F373" i="89"/>
  <c r="F374" i="89"/>
  <c r="F375" i="89"/>
  <c r="F376" i="89"/>
  <c r="F377" i="89"/>
  <c r="F378" i="89"/>
  <c r="F379" i="89"/>
  <c r="F380" i="89"/>
  <c r="F381" i="89"/>
  <c r="F382" i="89"/>
  <c r="F383" i="89"/>
  <c r="F384" i="89"/>
  <c r="F385" i="89"/>
  <c r="F386" i="89"/>
  <c r="F387" i="89"/>
  <c r="F388" i="89"/>
  <c r="F389" i="89"/>
  <c r="F390" i="89"/>
  <c r="F391" i="89"/>
  <c r="F392" i="89"/>
  <c r="F393" i="89"/>
  <c r="F394" i="89"/>
  <c r="H179" i="89"/>
  <c r="H180" i="89"/>
  <c r="H181" i="89"/>
  <c r="H182" i="89"/>
  <c r="H183" i="89"/>
  <c r="H184" i="89"/>
  <c r="H185" i="89"/>
  <c r="H187" i="89"/>
  <c r="H189" i="89"/>
  <c r="H200" i="89"/>
  <c r="H190" i="89"/>
  <c r="H192" i="89"/>
  <c r="H199" i="89"/>
  <c r="H188" i="89"/>
  <c r="H191" i="89"/>
  <c r="H201" i="89"/>
  <c r="H198" i="89"/>
  <c r="H202" i="89"/>
  <c r="H203" i="89"/>
  <c r="H205" i="89"/>
  <c r="H204" i="89"/>
  <c r="H206" i="89"/>
  <c r="H207" i="89"/>
  <c r="H208" i="89"/>
  <c r="H209" i="89"/>
  <c r="H210" i="89"/>
  <c r="H211" i="89"/>
  <c r="H212" i="89"/>
  <c r="H213" i="89"/>
  <c r="H214" i="89"/>
  <c r="H315" i="89"/>
  <c r="H316" i="89"/>
  <c r="H317" i="89"/>
  <c r="H319" i="89"/>
  <c r="H323" i="89"/>
  <c r="H326" i="89"/>
  <c r="H320" i="89"/>
  <c r="H322" i="89"/>
  <c r="H328" i="89"/>
  <c r="H329" i="89"/>
  <c r="H333" i="89"/>
  <c r="H332" i="89"/>
  <c r="H334" i="89"/>
  <c r="H335" i="89"/>
  <c r="H337" i="89"/>
  <c r="H338" i="89"/>
  <c r="H339" i="89"/>
  <c r="H340" i="89"/>
  <c r="H341" i="89"/>
  <c r="H342" i="89"/>
  <c r="H343" i="89"/>
  <c r="H344" i="89"/>
  <c r="H345" i="89"/>
  <c r="H346" i="89"/>
  <c r="H347" i="89"/>
  <c r="H348" i="89"/>
  <c r="H349" i="89"/>
  <c r="H350" i="89"/>
  <c r="H351" i="89"/>
  <c r="H352" i="89"/>
  <c r="H353" i="89"/>
  <c r="H394" i="89"/>
  <c r="H364" i="89"/>
  <c r="H365" i="89"/>
  <c r="H366" i="89"/>
  <c r="H367" i="89"/>
  <c r="H368" i="89"/>
  <c r="H369" i="89"/>
  <c r="H370" i="89"/>
  <c r="H371" i="89"/>
  <c r="H372" i="89"/>
  <c r="H373" i="89"/>
  <c r="H374" i="89"/>
  <c r="H375" i="89"/>
  <c r="H376" i="89"/>
  <c r="H377" i="89"/>
  <c r="H378" i="89"/>
  <c r="H379" i="89"/>
  <c r="H380" i="89"/>
  <c r="H381" i="89"/>
  <c r="H382" i="89"/>
  <c r="H383" i="89"/>
  <c r="H384" i="89"/>
  <c r="H385" i="89"/>
  <c r="H386" i="89"/>
  <c r="H387" i="89"/>
  <c r="H388" i="89"/>
  <c r="H389" i="89"/>
  <c r="H390" i="89"/>
  <c r="H391" i="89"/>
  <c r="H392" i="89"/>
  <c r="H393" i="89"/>
  <c r="J364" i="89"/>
  <c r="J365" i="89"/>
  <c r="J366" i="89"/>
  <c r="J367" i="89"/>
  <c r="J368" i="89"/>
  <c r="J369" i="89"/>
  <c r="J370" i="89"/>
  <c r="J371" i="89"/>
  <c r="J372" i="89"/>
  <c r="J373" i="89"/>
  <c r="J374" i="89"/>
  <c r="J375" i="89"/>
  <c r="J376" i="89"/>
  <c r="J377" i="89"/>
  <c r="J378" i="89"/>
  <c r="J379" i="89"/>
  <c r="J380" i="89"/>
  <c r="J381" i="89"/>
  <c r="J382" i="89"/>
  <c r="J383" i="89"/>
  <c r="J384" i="89"/>
  <c r="J385" i="89"/>
  <c r="J386" i="89"/>
  <c r="J387" i="89"/>
  <c r="J388" i="89"/>
  <c r="J389" i="89"/>
  <c r="J390" i="89"/>
  <c r="J391" i="89"/>
  <c r="J392" i="89"/>
  <c r="J393" i="89"/>
  <c r="J394" i="89"/>
  <c r="J315" i="89"/>
  <c r="J316" i="89"/>
  <c r="J317" i="89"/>
  <c r="J319" i="89"/>
  <c r="J323" i="89"/>
  <c r="J326" i="89"/>
  <c r="J320" i="89"/>
  <c r="J322" i="89"/>
  <c r="J328" i="89"/>
  <c r="J329" i="89"/>
  <c r="J333" i="89"/>
  <c r="J332" i="89"/>
  <c r="J334" i="89"/>
  <c r="J335" i="89"/>
  <c r="J337" i="89"/>
  <c r="J338" i="89"/>
  <c r="J339" i="89"/>
  <c r="J340" i="89"/>
  <c r="J341" i="89"/>
  <c r="J342" i="89"/>
  <c r="J343" i="89"/>
  <c r="J344" i="89"/>
  <c r="J345" i="89"/>
  <c r="J346" i="89"/>
  <c r="J347" i="89"/>
  <c r="J348" i="89"/>
  <c r="J349" i="89"/>
  <c r="J350" i="89"/>
  <c r="J351" i="89"/>
  <c r="J352" i="89"/>
  <c r="J353" i="89"/>
  <c r="J179" i="89"/>
  <c r="J180" i="89"/>
  <c r="J181" i="89"/>
  <c r="J182" i="89"/>
  <c r="J183" i="89"/>
  <c r="J184" i="89"/>
  <c r="J185" i="89"/>
  <c r="J187" i="89"/>
  <c r="J189" i="89"/>
  <c r="J200" i="89"/>
  <c r="J190" i="89"/>
  <c r="J192" i="89"/>
  <c r="J199" i="89"/>
  <c r="J188" i="89"/>
  <c r="J191" i="89"/>
  <c r="J201" i="89"/>
  <c r="J198" i="89"/>
  <c r="J202" i="89"/>
  <c r="J203" i="89"/>
  <c r="J205" i="89"/>
  <c r="J204" i="89"/>
  <c r="J206" i="89"/>
  <c r="J207" i="89"/>
  <c r="J208" i="89"/>
  <c r="J209" i="89"/>
  <c r="J210" i="89"/>
  <c r="J211" i="89"/>
  <c r="J212" i="89"/>
  <c r="J213" i="89"/>
  <c r="J214" i="89"/>
  <c r="AZ275" i="89"/>
  <c r="AX275" i="89"/>
  <c r="AV275" i="89"/>
  <c r="AT275" i="89"/>
  <c r="AR275" i="89"/>
  <c r="AP275" i="89"/>
  <c r="AN275" i="89"/>
  <c r="AL275" i="89"/>
  <c r="AJ275" i="89"/>
  <c r="AH275" i="89"/>
  <c r="AF275" i="89"/>
  <c r="AD275" i="89"/>
  <c r="AB275" i="89"/>
  <c r="Z275" i="89"/>
  <c r="X275" i="89"/>
  <c r="V275" i="89"/>
  <c r="T275" i="89"/>
  <c r="R275" i="89"/>
  <c r="P275" i="89"/>
  <c r="N275" i="89"/>
  <c r="L275" i="89"/>
  <c r="J275" i="89"/>
  <c r="H275" i="89"/>
  <c r="F275" i="89"/>
  <c r="AZ266" i="89"/>
  <c r="AX266" i="89"/>
  <c r="AV266" i="89"/>
  <c r="AT266" i="89"/>
  <c r="AR266" i="89"/>
  <c r="AP266" i="89"/>
  <c r="AN266" i="89"/>
  <c r="AL266" i="89"/>
  <c r="AJ266" i="89"/>
  <c r="AH266" i="89"/>
  <c r="AF266" i="89"/>
  <c r="AD266" i="89"/>
  <c r="AB266" i="89"/>
  <c r="Z266" i="89"/>
  <c r="X266" i="89"/>
  <c r="V266" i="89"/>
  <c r="T266" i="89"/>
  <c r="R266" i="89"/>
  <c r="P266" i="89"/>
  <c r="N266" i="89"/>
  <c r="L266" i="89"/>
  <c r="J266" i="89"/>
  <c r="H266" i="89"/>
  <c r="F266" i="89"/>
  <c r="AZ139" i="89"/>
  <c r="AX139" i="89"/>
  <c r="AV139" i="89"/>
  <c r="AT139" i="89"/>
  <c r="AR139" i="89"/>
  <c r="AP139" i="89"/>
  <c r="AN139" i="89"/>
  <c r="AL139" i="89"/>
  <c r="AJ139" i="89"/>
  <c r="AH139" i="89"/>
  <c r="AF139" i="89"/>
  <c r="AD139" i="89"/>
  <c r="AB139" i="89"/>
  <c r="Z139" i="89"/>
  <c r="X139" i="89"/>
  <c r="V139" i="89"/>
  <c r="T139" i="89"/>
  <c r="R139" i="89"/>
  <c r="N139" i="89"/>
  <c r="L139" i="89"/>
  <c r="J139" i="89"/>
  <c r="H139" i="89"/>
  <c r="F139" i="89"/>
  <c r="AZ146" i="89"/>
  <c r="AX146" i="89"/>
  <c r="AV146" i="89"/>
  <c r="AT146" i="89"/>
  <c r="AR146" i="89"/>
  <c r="AP146" i="89"/>
  <c r="AN146" i="89"/>
  <c r="AL146" i="89"/>
  <c r="AJ146" i="89"/>
  <c r="AH146" i="89"/>
  <c r="AF146" i="89"/>
  <c r="AD146" i="89"/>
  <c r="AB146" i="89"/>
  <c r="Z146" i="89"/>
  <c r="X146" i="89"/>
  <c r="V146" i="89"/>
  <c r="T146" i="89"/>
  <c r="R146" i="89"/>
  <c r="N146" i="89"/>
  <c r="L146" i="89"/>
  <c r="J146" i="89"/>
  <c r="H146" i="89"/>
  <c r="F146" i="89"/>
  <c r="AZ276" i="89"/>
  <c r="AX276" i="89"/>
  <c r="AV276" i="89"/>
  <c r="AT276" i="89"/>
  <c r="AR276" i="89"/>
  <c r="AP276" i="89"/>
  <c r="AN276" i="89"/>
  <c r="AL276" i="89"/>
  <c r="AJ276" i="89"/>
  <c r="AH276" i="89"/>
  <c r="AF276" i="89"/>
  <c r="AD276" i="89"/>
  <c r="AB276" i="89"/>
  <c r="Z276" i="89"/>
  <c r="X276" i="89"/>
  <c r="V276" i="89"/>
  <c r="T276" i="89"/>
  <c r="R276" i="89"/>
  <c r="P276" i="89"/>
  <c r="N276" i="89"/>
  <c r="L276" i="89"/>
  <c r="J276" i="89"/>
  <c r="H276" i="89"/>
  <c r="F276" i="89"/>
  <c r="AZ329" i="89"/>
  <c r="AX329" i="89"/>
  <c r="AV329" i="89"/>
  <c r="AT329" i="89"/>
  <c r="DE329" i="89" s="1"/>
  <c r="DF329" i="89" s="1"/>
  <c r="AR329" i="89"/>
  <c r="AP329" i="89"/>
  <c r="AN329" i="89"/>
  <c r="AL329" i="89"/>
  <c r="AJ329" i="89"/>
  <c r="AH329" i="89"/>
  <c r="AF329" i="89"/>
  <c r="AD329" i="89"/>
  <c r="AB329" i="89"/>
  <c r="Z329" i="89"/>
  <c r="X329" i="89"/>
  <c r="V329" i="89"/>
  <c r="T329" i="89"/>
  <c r="R329" i="89"/>
  <c r="P329" i="89"/>
  <c r="N329" i="89"/>
  <c r="L329" i="89"/>
  <c r="F329" i="89"/>
  <c r="AP150" i="86"/>
  <c r="AP198" i="86"/>
  <c r="AZ236" i="89"/>
  <c r="AX236" i="89"/>
  <c r="AV236" i="89"/>
  <c r="AT236" i="89"/>
  <c r="AR236" i="89"/>
  <c r="AP236" i="89"/>
  <c r="AN236" i="89"/>
  <c r="AL236" i="89"/>
  <c r="AJ236" i="89"/>
  <c r="AH236" i="89"/>
  <c r="AF236" i="89"/>
  <c r="AD236" i="89"/>
  <c r="AB236" i="89"/>
  <c r="Z236" i="89"/>
  <c r="X236" i="89"/>
  <c r="V236" i="89"/>
  <c r="T236" i="89"/>
  <c r="R236" i="89"/>
  <c r="P236" i="89"/>
  <c r="N236" i="89"/>
  <c r="L236" i="89"/>
  <c r="J236" i="89"/>
  <c r="H236" i="89"/>
  <c r="F236" i="89"/>
  <c r="AP190" i="86"/>
  <c r="AO74" i="86"/>
  <c r="AP74" i="86" s="1"/>
  <c r="AZ382" i="89"/>
  <c r="AX382" i="89"/>
  <c r="AV382" i="89"/>
  <c r="AT382" i="89"/>
  <c r="AR382" i="89"/>
  <c r="AP382" i="89"/>
  <c r="AN382" i="89"/>
  <c r="AL382" i="89"/>
  <c r="AJ382" i="89"/>
  <c r="AH382" i="89"/>
  <c r="AF382" i="89"/>
  <c r="AD382" i="89"/>
  <c r="AB382" i="89"/>
  <c r="Z382" i="89"/>
  <c r="X382" i="89"/>
  <c r="V382" i="89"/>
  <c r="T382" i="89"/>
  <c r="R382" i="89"/>
  <c r="N382" i="89"/>
  <c r="L382" i="89"/>
  <c r="AZ278" i="89"/>
  <c r="AX278" i="89"/>
  <c r="AV278" i="89"/>
  <c r="AT278" i="89"/>
  <c r="AR278" i="89"/>
  <c r="AP278" i="89"/>
  <c r="AN278" i="89"/>
  <c r="AL278" i="89"/>
  <c r="AJ278" i="89"/>
  <c r="AH278" i="89"/>
  <c r="AF278" i="89"/>
  <c r="AD278" i="89"/>
  <c r="AB278" i="89"/>
  <c r="Z278" i="89"/>
  <c r="X278" i="89"/>
  <c r="V278" i="89"/>
  <c r="T278" i="89"/>
  <c r="R278" i="89"/>
  <c r="P278" i="89"/>
  <c r="N278" i="89"/>
  <c r="L278" i="89"/>
  <c r="J278" i="89"/>
  <c r="H278" i="89"/>
  <c r="F278" i="89"/>
  <c r="AZ277" i="89"/>
  <c r="AX277" i="89"/>
  <c r="AV277" i="89"/>
  <c r="AT277" i="89"/>
  <c r="AR277" i="89"/>
  <c r="AP277" i="89"/>
  <c r="AN277" i="89"/>
  <c r="AL277" i="89"/>
  <c r="AJ277" i="89"/>
  <c r="AH277" i="89"/>
  <c r="AF277" i="89"/>
  <c r="AD277" i="89"/>
  <c r="AB277" i="89"/>
  <c r="Z277" i="89"/>
  <c r="X277" i="89"/>
  <c r="V277" i="89"/>
  <c r="T277" i="89"/>
  <c r="R277" i="89"/>
  <c r="P277" i="89"/>
  <c r="N277" i="89"/>
  <c r="L277" i="89"/>
  <c r="J277" i="89"/>
  <c r="H277" i="89"/>
  <c r="F277" i="89"/>
  <c r="E437"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CC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C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CC49" i="89"/>
  <c r="F50" i="89"/>
  <c r="H50" i="89"/>
  <c r="J50" i="89"/>
  <c r="L50" i="89"/>
  <c r="N50" i="89"/>
  <c r="P50" i="89"/>
  <c r="R50" i="89"/>
  <c r="V50" i="89"/>
  <c r="X50" i="89"/>
  <c r="Z50" i="89"/>
  <c r="AB50" i="89"/>
  <c r="AD50" i="89"/>
  <c r="AF50" i="89"/>
  <c r="AH50" i="89"/>
  <c r="AJ50" i="89"/>
  <c r="AL50" i="89"/>
  <c r="AN50" i="89"/>
  <c r="AP50" i="89"/>
  <c r="AR50" i="89"/>
  <c r="AT50" i="89"/>
  <c r="AV50" i="89"/>
  <c r="AX50" i="89"/>
  <c r="AZ50" i="89"/>
  <c r="C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CC51" i="89"/>
  <c r="F52" i="89"/>
  <c r="H52" i="89"/>
  <c r="J52" i="89"/>
  <c r="L52" i="89"/>
  <c r="N52" i="89"/>
  <c r="P52" i="89"/>
  <c r="R52" i="89"/>
  <c r="V52" i="89"/>
  <c r="X52" i="89"/>
  <c r="Z52" i="89"/>
  <c r="AB52" i="89"/>
  <c r="AD52" i="89"/>
  <c r="AF52" i="89"/>
  <c r="AH52" i="89"/>
  <c r="AJ52" i="89"/>
  <c r="AL52" i="89"/>
  <c r="AN52" i="89"/>
  <c r="AP52" i="89"/>
  <c r="AR52" i="89"/>
  <c r="AT52" i="89"/>
  <c r="AV52" i="89"/>
  <c r="AX52" i="89"/>
  <c r="AZ52" i="89"/>
  <c r="CC52" i="89"/>
  <c r="F53" i="89"/>
  <c r="H53" i="89"/>
  <c r="J53" i="89"/>
  <c r="L53" i="89"/>
  <c r="N53" i="89"/>
  <c r="P53" i="89"/>
  <c r="R53" i="89"/>
  <c r="V53" i="89"/>
  <c r="X53" i="89"/>
  <c r="Z53" i="89"/>
  <c r="AB53" i="89"/>
  <c r="AD53" i="89"/>
  <c r="AF53" i="89"/>
  <c r="AH53" i="89"/>
  <c r="AJ53" i="89"/>
  <c r="AL53" i="89"/>
  <c r="AN53" i="89"/>
  <c r="AP53" i="89"/>
  <c r="AR53" i="89"/>
  <c r="AT53" i="89"/>
  <c r="AV53" i="89"/>
  <c r="AX53" i="89"/>
  <c r="AZ53" i="89"/>
  <c r="CC53" i="89"/>
  <c r="F54" i="89"/>
  <c r="H54" i="89"/>
  <c r="J54" i="89"/>
  <c r="L54" i="89"/>
  <c r="N54" i="89"/>
  <c r="P54" i="89"/>
  <c r="R54" i="89"/>
  <c r="V54" i="89"/>
  <c r="X54" i="89"/>
  <c r="Z54" i="89"/>
  <c r="AB54" i="89"/>
  <c r="AD54" i="89"/>
  <c r="AF54" i="89"/>
  <c r="AH54" i="89"/>
  <c r="AJ54" i="89"/>
  <c r="AL54" i="89"/>
  <c r="AN54" i="89"/>
  <c r="AP54" i="89"/>
  <c r="AR54" i="89"/>
  <c r="AT54" i="89"/>
  <c r="AV54" i="89"/>
  <c r="AX54" i="89"/>
  <c r="AZ54" i="89"/>
  <c r="C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C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CC56" i="89"/>
  <c r="F57" i="89"/>
  <c r="H57" i="89"/>
  <c r="L57" i="89"/>
  <c r="N57" i="89"/>
  <c r="P57" i="89"/>
  <c r="R57" i="89"/>
  <c r="T57" i="89"/>
  <c r="V57" i="89"/>
  <c r="X57" i="89"/>
  <c r="Z57" i="89"/>
  <c r="AB57" i="89"/>
  <c r="AD57" i="89"/>
  <c r="AF57" i="89"/>
  <c r="AH57" i="89"/>
  <c r="AJ57" i="89"/>
  <c r="AL57" i="89"/>
  <c r="AN57" i="89"/>
  <c r="AP57" i="89"/>
  <c r="AR57" i="89"/>
  <c r="AT57" i="89"/>
  <c r="AV57" i="89"/>
  <c r="AX57" i="89"/>
  <c r="AZ57" i="89"/>
  <c r="C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C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C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C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CC61" i="89"/>
  <c r="F62" i="89"/>
  <c r="H62" i="89"/>
  <c r="N62" i="89"/>
  <c r="P62" i="89"/>
  <c r="R62" i="89"/>
  <c r="T62" i="89"/>
  <c r="V62" i="89"/>
  <c r="X62" i="89"/>
  <c r="Z62" i="89"/>
  <c r="AB62" i="89"/>
  <c r="AD62" i="89"/>
  <c r="AF62" i="89"/>
  <c r="AH62" i="89"/>
  <c r="AJ62" i="89"/>
  <c r="AL62" i="89"/>
  <c r="AN62" i="89"/>
  <c r="AP62" i="89"/>
  <c r="AR62" i="89"/>
  <c r="AT62" i="89"/>
  <c r="AV62" i="89"/>
  <c r="AX62" i="89"/>
  <c r="AZ62" i="89"/>
  <c r="C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C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C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C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C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C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C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C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C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C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C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C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C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C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C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76" i="90" s="1"/>
  <c r="C84" i="89"/>
  <c r="F86" i="89"/>
  <c r="H86" i="89"/>
  <c r="J86" i="89"/>
  <c r="L86" i="89"/>
  <c r="N86" i="89"/>
  <c r="P86" i="89"/>
  <c r="CZ126" i="89" s="1"/>
  <c r="R86" i="89"/>
  <c r="T86" i="89"/>
  <c r="V86" i="89"/>
  <c r="X86" i="89"/>
  <c r="Z86" i="89"/>
  <c r="AB86" i="89"/>
  <c r="AD86" i="89"/>
  <c r="AF86" i="89"/>
  <c r="AH86" i="89"/>
  <c r="AJ86" i="89"/>
  <c r="AL86" i="89"/>
  <c r="AN86" i="89"/>
  <c r="AP86" i="89"/>
  <c r="AR86" i="89"/>
  <c r="AT86" i="89"/>
  <c r="AV86" i="89"/>
  <c r="AX86" i="89"/>
  <c r="AZ86" i="89"/>
  <c r="CC86" i="89"/>
  <c r="F87" i="89"/>
  <c r="H87" i="89"/>
  <c r="J87" i="89"/>
  <c r="L87" i="89"/>
  <c r="N87" i="89"/>
  <c r="R87" i="89"/>
  <c r="T87" i="89"/>
  <c r="V87" i="89"/>
  <c r="X87" i="89"/>
  <c r="Z87" i="89"/>
  <c r="AB87" i="89"/>
  <c r="AD87" i="89"/>
  <c r="AF87" i="89"/>
  <c r="AH87" i="89"/>
  <c r="AJ87" i="89"/>
  <c r="AL87" i="89"/>
  <c r="AN87" i="89"/>
  <c r="AP87" i="89"/>
  <c r="AR87" i="89"/>
  <c r="AT87" i="89"/>
  <c r="AV87" i="89"/>
  <c r="AX87" i="89"/>
  <c r="AZ87" i="89"/>
  <c r="F88" i="89"/>
  <c r="H88" i="89"/>
  <c r="J88" i="89"/>
  <c r="L88" i="89"/>
  <c r="N88" i="89"/>
  <c r="R88" i="89"/>
  <c r="T88" i="89"/>
  <c r="V88" i="89"/>
  <c r="X88" i="89"/>
  <c r="Z88" i="89"/>
  <c r="AB88" i="89"/>
  <c r="AD88" i="89"/>
  <c r="AF88" i="89"/>
  <c r="AH88" i="89"/>
  <c r="AJ88" i="89"/>
  <c r="AL88" i="89"/>
  <c r="AN88" i="89"/>
  <c r="AP88" i="89"/>
  <c r="AR88" i="89"/>
  <c r="AT88" i="89"/>
  <c r="AV88" i="89"/>
  <c r="AX88" i="89"/>
  <c r="AZ88" i="89"/>
  <c r="F90" i="89"/>
  <c r="H90" i="89"/>
  <c r="J90" i="89"/>
  <c r="L90" i="89"/>
  <c r="N90" i="89"/>
  <c r="R90" i="89"/>
  <c r="T90" i="89"/>
  <c r="V90" i="89"/>
  <c r="X90" i="89"/>
  <c r="Z90" i="89"/>
  <c r="AB90" i="89"/>
  <c r="AD90" i="89"/>
  <c r="AF90" i="89"/>
  <c r="AH90" i="89"/>
  <c r="AJ90" i="89"/>
  <c r="AL90" i="89"/>
  <c r="AN90" i="89"/>
  <c r="AP90" i="89"/>
  <c r="AR90" i="89"/>
  <c r="AT90" i="89"/>
  <c r="AV90" i="89"/>
  <c r="AX90" i="89"/>
  <c r="AZ90" i="89"/>
  <c r="F91" i="89"/>
  <c r="H91" i="89"/>
  <c r="J91" i="89"/>
  <c r="L91" i="89"/>
  <c r="N91" i="89"/>
  <c r="R91" i="89"/>
  <c r="T91" i="89"/>
  <c r="V91" i="89"/>
  <c r="X91" i="89"/>
  <c r="Z91" i="89"/>
  <c r="AB91" i="89"/>
  <c r="AD91" i="89"/>
  <c r="AF91" i="89"/>
  <c r="AH91" i="89"/>
  <c r="AJ91" i="89"/>
  <c r="AL91" i="89"/>
  <c r="AN91" i="89"/>
  <c r="AP91" i="89"/>
  <c r="AR91" i="89"/>
  <c r="AT91" i="89"/>
  <c r="AV91" i="89"/>
  <c r="AX91" i="89"/>
  <c r="AZ91" i="89"/>
  <c r="F104" i="89"/>
  <c r="H104" i="89"/>
  <c r="J104" i="89"/>
  <c r="L104" i="89"/>
  <c r="N104" i="89"/>
  <c r="R104" i="89"/>
  <c r="T104" i="89"/>
  <c r="V104" i="89"/>
  <c r="X104" i="89"/>
  <c r="Z104" i="89"/>
  <c r="AB104" i="89"/>
  <c r="DP104" i="89" s="1"/>
  <c r="AD104" i="89"/>
  <c r="AF104" i="89"/>
  <c r="AJ104" i="89"/>
  <c r="DX104" i="89" s="1"/>
  <c r="AL104" i="89"/>
  <c r="AN104" i="89"/>
  <c r="AP104" i="89"/>
  <c r="AR104" i="89"/>
  <c r="AT104" i="89"/>
  <c r="AV104" i="89"/>
  <c r="AX104" i="89"/>
  <c r="AZ104" i="89"/>
  <c r="F95" i="89"/>
  <c r="H95" i="89"/>
  <c r="J95" i="89"/>
  <c r="L95" i="89"/>
  <c r="N95" i="89"/>
  <c r="R95" i="89"/>
  <c r="T95" i="89"/>
  <c r="V95" i="89"/>
  <c r="X95" i="89"/>
  <c r="Z95" i="89"/>
  <c r="AB95" i="89"/>
  <c r="AD95" i="89"/>
  <c r="AF95" i="89"/>
  <c r="AH95" i="89"/>
  <c r="AJ95" i="89"/>
  <c r="AL95" i="89"/>
  <c r="AN95" i="89"/>
  <c r="AP95" i="89"/>
  <c r="AR95" i="89"/>
  <c r="AT95" i="89"/>
  <c r="AV95" i="89"/>
  <c r="AX95" i="89"/>
  <c r="AZ95" i="89"/>
  <c r="F98" i="89"/>
  <c r="H98" i="89"/>
  <c r="J98" i="89"/>
  <c r="L98" i="89"/>
  <c r="N98" i="89"/>
  <c r="R98" i="89"/>
  <c r="T98" i="89"/>
  <c r="V98" i="89"/>
  <c r="X98" i="89"/>
  <c r="Z98" i="89"/>
  <c r="AB98" i="89"/>
  <c r="AD98" i="89"/>
  <c r="AF98" i="89"/>
  <c r="AH98" i="89"/>
  <c r="AJ98" i="89"/>
  <c r="AL98" i="89"/>
  <c r="AN98" i="89"/>
  <c r="AP98" i="89"/>
  <c r="AR98" i="89"/>
  <c r="AT98" i="89"/>
  <c r="AV98" i="89"/>
  <c r="AX98" i="89"/>
  <c r="AZ98" i="89"/>
  <c r="F93" i="89"/>
  <c r="H93" i="89"/>
  <c r="J93" i="89"/>
  <c r="L93" i="89"/>
  <c r="N93" i="89"/>
  <c r="R93" i="89"/>
  <c r="T93" i="89"/>
  <c r="V93" i="89"/>
  <c r="X93" i="89"/>
  <c r="Z93" i="89"/>
  <c r="AB93" i="89"/>
  <c r="AD93" i="89"/>
  <c r="AF93" i="89"/>
  <c r="AH93" i="89"/>
  <c r="AJ93" i="89"/>
  <c r="AL93" i="89"/>
  <c r="AN93" i="89"/>
  <c r="AP93" i="89"/>
  <c r="AR93" i="89"/>
  <c r="AT93" i="89"/>
  <c r="AV93" i="89"/>
  <c r="AX93" i="89"/>
  <c r="AZ93" i="89"/>
  <c r="CC93" i="89"/>
  <c r="F103" i="89"/>
  <c r="H103" i="89"/>
  <c r="J103" i="89"/>
  <c r="L103" i="89"/>
  <c r="N103" i="89"/>
  <c r="R103" i="89"/>
  <c r="T103" i="89"/>
  <c r="V103" i="89"/>
  <c r="X103" i="89"/>
  <c r="Z103" i="89"/>
  <c r="AB103" i="89"/>
  <c r="DP103" i="89" s="1"/>
  <c r="AD103" i="89"/>
  <c r="AF103" i="89"/>
  <c r="AH103" i="89"/>
  <c r="AJ103" i="89"/>
  <c r="DX103" i="89" s="1"/>
  <c r="AL103" i="89"/>
  <c r="AN103" i="89"/>
  <c r="AP103" i="89"/>
  <c r="AR103" i="89"/>
  <c r="AT103" i="89"/>
  <c r="AV103" i="89"/>
  <c r="AX103" i="89"/>
  <c r="AZ103" i="89"/>
  <c r="F100" i="89"/>
  <c r="H100" i="89"/>
  <c r="J100" i="89"/>
  <c r="L100" i="89"/>
  <c r="N100" i="89"/>
  <c r="R100" i="89"/>
  <c r="T100" i="89"/>
  <c r="V100" i="89"/>
  <c r="X100" i="89"/>
  <c r="Z100" i="89"/>
  <c r="AB100" i="89"/>
  <c r="AD100" i="89"/>
  <c r="AF100" i="89"/>
  <c r="AH100" i="89"/>
  <c r="AJ100" i="89"/>
  <c r="AL100" i="89"/>
  <c r="AN100" i="89"/>
  <c r="AP100" i="89"/>
  <c r="AR100" i="89"/>
  <c r="AT100" i="89"/>
  <c r="AV100" i="89"/>
  <c r="AX100" i="89"/>
  <c r="AZ100" i="89"/>
  <c r="F102" i="89"/>
  <c r="H102" i="89"/>
  <c r="J102" i="89"/>
  <c r="L102" i="89"/>
  <c r="N102" i="89"/>
  <c r="R102" i="89"/>
  <c r="T102" i="89"/>
  <c r="V102" i="89"/>
  <c r="X102" i="89"/>
  <c r="Z102" i="89"/>
  <c r="AB102" i="89"/>
  <c r="DP102" i="89" s="1"/>
  <c r="AD102" i="89"/>
  <c r="AF102" i="89"/>
  <c r="AH102" i="89"/>
  <c r="AJ102" i="89"/>
  <c r="DX102" i="89" s="1"/>
  <c r="AL102" i="89"/>
  <c r="AN102" i="89"/>
  <c r="AP102" i="89"/>
  <c r="AR102" i="89"/>
  <c r="AT102" i="89"/>
  <c r="AV102" i="89"/>
  <c r="AX102" i="89"/>
  <c r="AZ102" i="89"/>
  <c r="F107" i="89"/>
  <c r="H107" i="89"/>
  <c r="J107" i="89"/>
  <c r="L107" i="89"/>
  <c r="N107" i="89"/>
  <c r="R107" i="89"/>
  <c r="T107" i="89"/>
  <c r="V107" i="89"/>
  <c r="X107" i="89"/>
  <c r="Z107" i="89"/>
  <c r="AB107" i="89"/>
  <c r="DP107" i="89" s="1"/>
  <c r="AD107" i="89"/>
  <c r="AF107" i="89"/>
  <c r="AH107" i="89"/>
  <c r="AJ107" i="89"/>
  <c r="DX107" i="89" s="1"/>
  <c r="AL107" i="89"/>
  <c r="AN107" i="89"/>
  <c r="AP107" i="89"/>
  <c r="AR107" i="89"/>
  <c r="AT107" i="89"/>
  <c r="AV107" i="89"/>
  <c r="AX107" i="89"/>
  <c r="AZ107" i="89"/>
  <c r="F113" i="89"/>
  <c r="H113" i="89"/>
  <c r="J113" i="89"/>
  <c r="L113" i="89"/>
  <c r="N113" i="89"/>
  <c r="R113" i="89"/>
  <c r="T113" i="89"/>
  <c r="V113" i="89"/>
  <c r="X113" i="89"/>
  <c r="Z113" i="89"/>
  <c r="AB113" i="89"/>
  <c r="DP113" i="89" s="1"/>
  <c r="AD113" i="89"/>
  <c r="AF113" i="89"/>
  <c r="AH113" i="89"/>
  <c r="AJ113" i="89"/>
  <c r="DX113" i="89" s="1"/>
  <c r="AL113" i="89"/>
  <c r="AN113" i="89"/>
  <c r="AP113" i="89"/>
  <c r="AR113" i="89"/>
  <c r="AT113" i="89"/>
  <c r="AV113" i="89"/>
  <c r="AX113" i="89"/>
  <c r="AZ113" i="89"/>
  <c r="F110" i="89"/>
  <c r="H110" i="89"/>
  <c r="J110" i="89"/>
  <c r="L110" i="89"/>
  <c r="N110" i="89"/>
  <c r="R110" i="89"/>
  <c r="T110" i="89"/>
  <c r="V110" i="89"/>
  <c r="X110" i="89"/>
  <c r="Z110" i="89"/>
  <c r="AB110" i="89"/>
  <c r="DP110" i="89" s="1"/>
  <c r="AD110" i="89"/>
  <c r="AF110" i="89"/>
  <c r="AH110" i="89"/>
  <c r="AJ110" i="89"/>
  <c r="DX110" i="89" s="1"/>
  <c r="AL110" i="89"/>
  <c r="AN110" i="89"/>
  <c r="AP110" i="89"/>
  <c r="AR110" i="89"/>
  <c r="AT110" i="89"/>
  <c r="AV110" i="89"/>
  <c r="AX110" i="89"/>
  <c r="AZ110" i="89"/>
  <c r="F112" i="89"/>
  <c r="H112" i="89"/>
  <c r="J112" i="89"/>
  <c r="L112" i="89"/>
  <c r="R112" i="89"/>
  <c r="T112" i="89"/>
  <c r="V112" i="89"/>
  <c r="X112" i="89"/>
  <c r="Z112" i="89"/>
  <c r="AB112" i="89"/>
  <c r="DP112" i="89" s="1"/>
  <c r="AD112" i="89"/>
  <c r="AF112" i="89"/>
  <c r="AH112" i="89"/>
  <c r="AJ112" i="89"/>
  <c r="DX112" i="89" s="1"/>
  <c r="AL112" i="89"/>
  <c r="AN112" i="89"/>
  <c r="AP112" i="89"/>
  <c r="AR112" i="89"/>
  <c r="AT112" i="89"/>
  <c r="AV112" i="89"/>
  <c r="AX112" i="89"/>
  <c r="AZ112" i="89"/>
  <c r="F106" i="89"/>
  <c r="H106" i="89"/>
  <c r="J106" i="89"/>
  <c r="L106" i="89"/>
  <c r="R106" i="89"/>
  <c r="T106" i="89"/>
  <c r="V106" i="89"/>
  <c r="X106" i="89"/>
  <c r="Z106" i="89"/>
  <c r="AB106" i="89"/>
  <c r="DP106" i="89" s="1"/>
  <c r="AD106" i="89"/>
  <c r="AF106" i="89"/>
  <c r="AH106" i="89"/>
  <c r="AJ106" i="89"/>
  <c r="DX106" i="89" s="1"/>
  <c r="AL106" i="89"/>
  <c r="AN106" i="89"/>
  <c r="AP106" i="89"/>
  <c r="AR106" i="89"/>
  <c r="AT106" i="89"/>
  <c r="AV106" i="89"/>
  <c r="AX106" i="89"/>
  <c r="AZ106" i="89"/>
  <c r="F105" i="89"/>
  <c r="H105" i="89"/>
  <c r="J105" i="89"/>
  <c r="L105" i="89"/>
  <c r="R105" i="89"/>
  <c r="T105" i="89"/>
  <c r="V105" i="89"/>
  <c r="X105" i="89"/>
  <c r="Z105" i="89"/>
  <c r="AB105" i="89"/>
  <c r="DP105" i="89" s="1"/>
  <c r="AD105" i="89"/>
  <c r="AF105" i="89"/>
  <c r="AH105" i="89"/>
  <c r="AJ105" i="89"/>
  <c r="DX105" i="89" s="1"/>
  <c r="AL105" i="89"/>
  <c r="AN105" i="89"/>
  <c r="AP105" i="89"/>
  <c r="AR105" i="89"/>
  <c r="AT105" i="89"/>
  <c r="AV105" i="89"/>
  <c r="AX105" i="89"/>
  <c r="AZ105" i="89"/>
  <c r="F114" i="89"/>
  <c r="H114" i="89"/>
  <c r="J114" i="89"/>
  <c r="L114" i="89"/>
  <c r="R114" i="89"/>
  <c r="T114" i="89"/>
  <c r="V114" i="89"/>
  <c r="X114" i="89"/>
  <c r="Z114" i="89"/>
  <c r="AB114" i="89"/>
  <c r="DP114" i="89" s="1"/>
  <c r="AD114" i="89"/>
  <c r="AF114" i="89"/>
  <c r="AH114" i="89"/>
  <c r="AJ114" i="89"/>
  <c r="DX114" i="89" s="1"/>
  <c r="AL114" i="89"/>
  <c r="AN114" i="89"/>
  <c r="AP114" i="89"/>
  <c r="AR114" i="89"/>
  <c r="AT114" i="89"/>
  <c r="AV114" i="89"/>
  <c r="AX114" i="89"/>
  <c r="AZ114" i="89"/>
  <c r="F118" i="89"/>
  <c r="H118" i="89"/>
  <c r="J118" i="89"/>
  <c r="L118" i="89"/>
  <c r="R118" i="89"/>
  <c r="T118" i="89"/>
  <c r="V118" i="89"/>
  <c r="X118" i="89"/>
  <c r="Z118" i="89"/>
  <c r="AB118" i="89"/>
  <c r="DP118" i="89" s="1"/>
  <c r="AD118" i="89"/>
  <c r="AF118" i="89"/>
  <c r="AH118" i="89"/>
  <c r="AJ118" i="89"/>
  <c r="DX118" i="89" s="1"/>
  <c r="AL118" i="89"/>
  <c r="AN118" i="89"/>
  <c r="AP118" i="89"/>
  <c r="AR118" i="89"/>
  <c r="AT118" i="89"/>
  <c r="AV118" i="89"/>
  <c r="AX118" i="89"/>
  <c r="AZ118" i="89"/>
  <c r="F115" i="89"/>
  <c r="H115" i="89"/>
  <c r="J115" i="89"/>
  <c r="L115" i="89"/>
  <c r="R115" i="89"/>
  <c r="T115" i="89"/>
  <c r="V115" i="89"/>
  <c r="X115" i="89"/>
  <c r="Z115" i="89"/>
  <c r="AB115" i="89"/>
  <c r="DP115" i="89" s="1"/>
  <c r="AD115" i="89"/>
  <c r="AF115" i="89"/>
  <c r="AH115" i="89"/>
  <c r="AJ115" i="89"/>
  <c r="DX115" i="89" s="1"/>
  <c r="AL115" i="89"/>
  <c r="AN115" i="89"/>
  <c r="AP115" i="89"/>
  <c r="AR115" i="89"/>
  <c r="AT115" i="89"/>
  <c r="AV115" i="89"/>
  <c r="AX115" i="89"/>
  <c r="AZ115" i="89"/>
  <c r="F117" i="89"/>
  <c r="H117" i="89"/>
  <c r="J117" i="89"/>
  <c r="L117" i="89"/>
  <c r="R117" i="89"/>
  <c r="T117" i="89"/>
  <c r="V117" i="89"/>
  <c r="X117" i="89"/>
  <c r="Z117" i="89"/>
  <c r="AB117" i="89"/>
  <c r="DP117" i="89" s="1"/>
  <c r="AD117" i="89"/>
  <c r="AF117" i="89"/>
  <c r="AH117" i="89"/>
  <c r="AJ117" i="89"/>
  <c r="DX117" i="89" s="1"/>
  <c r="AL117" i="89"/>
  <c r="AN117" i="89"/>
  <c r="AP117" i="89"/>
  <c r="AT117" i="89"/>
  <c r="AV117" i="89"/>
  <c r="AX117" i="89"/>
  <c r="AZ117" i="89"/>
  <c r="F111" i="89"/>
  <c r="H111" i="89"/>
  <c r="J111" i="89"/>
  <c r="L111" i="89"/>
  <c r="R111" i="89"/>
  <c r="T111" i="89"/>
  <c r="V111" i="89"/>
  <c r="X111" i="89"/>
  <c r="Z111" i="89"/>
  <c r="AB111" i="89"/>
  <c r="DP111" i="89" s="1"/>
  <c r="AD111" i="89"/>
  <c r="AF111" i="89"/>
  <c r="AH111" i="89"/>
  <c r="AJ111" i="89"/>
  <c r="DX111" i="89" s="1"/>
  <c r="AL111" i="89"/>
  <c r="AN111" i="89"/>
  <c r="AP111" i="89"/>
  <c r="AR111" i="89"/>
  <c r="AT111" i="89"/>
  <c r="AV111" i="89"/>
  <c r="AX111" i="89"/>
  <c r="AZ111" i="89"/>
  <c r="F119" i="89"/>
  <c r="H119" i="89"/>
  <c r="J119" i="89"/>
  <c r="L119" i="89"/>
  <c r="R119" i="89"/>
  <c r="T119" i="89"/>
  <c r="V119" i="89"/>
  <c r="X119" i="89"/>
  <c r="Z119" i="89"/>
  <c r="AB119" i="89"/>
  <c r="DP119" i="89" s="1"/>
  <c r="AD119" i="89"/>
  <c r="AF119" i="89"/>
  <c r="AH119" i="89"/>
  <c r="AJ119" i="89"/>
  <c r="DX119" i="89" s="1"/>
  <c r="AL119" i="89"/>
  <c r="AN119" i="89"/>
  <c r="AP119" i="89"/>
  <c r="AR119" i="89"/>
  <c r="AT119" i="89"/>
  <c r="AV119" i="89"/>
  <c r="AX119" i="89"/>
  <c r="AZ119" i="89"/>
  <c r="F121" i="89"/>
  <c r="H121" i="89"/>
  <c r="J121" i="89"/>
  <c r="L121" i="89"/>
  <c r="R121" i="89"/>
  <c r="T121" i="89"/>
  <c r="V121" i="89"/>
  <c r="X121" i="89"/>
  <c r="Z121" i="89"/>
  <c r="AB121" i="89"/>
  <c r="DP121" i="89" s="1"/>
  <c r="AD121" i="89"/>
  <c r="AF121" i="89"/>
  <c r="AH121" i="89"/>
  <c r="AJ121" i="89"/>
  <c r="DX121" i="89" s="1"/>
  <c r="AL121" i="89"/>
  <c r="AN121" i="89"/>
  <c r="AP121" i="89"/>
  <c r="AR121" i="89"/>
  <c r="AT121" i="89"/>
  <c r="AV121" i="89"/>
  <c r="AX121" i="89"/>
  <c r="AZ121" i="89"/>
  <c r="F101" i="89"/>
  <c r="H101" i="89"/>
  <c r="J101" i="89"/>
  <c r="L101" i="89"/>
  <c r="R101" i="89"/>
  <c r="T101" i="89"/>
  <c r="V101" i="89"/>
  <c r="X101" i="89"/>
  <c r="Z101" i="89"/>
  <c r="AB101" i="89"/>
  <c r="AD101" i="89"/>
  <c r="AF101" i="89"/>
  <c r="AH101" i="89"/>
  <c r="AJ101" i="89"/>
  <c r="AL101" i="89"/>
  <c r="AN101" i="89"/>
  <c r="AP101" i="89"/>
  <c r="AR101" i="89"/>
  <c r="AT101" i="89"/>
  <c r="AV101" i="89"/>
  <c r="AX101" i="89"/>
  <c r="AZ101" i="89"/>
  <c r="F120" i="89"/>
  <c r="H120" i="89"/>
  <c r="J120" i="89"/>
  <c r="L120" i="89"/>
  <c r="R120" i="89"/>
  <c r="T120" i="89"/>
  <c r="V120" i="89"/>
  <c r="X120" i="89"/>
  <c r="Z120" i="89"/>
  <c r="AB120" i="89"/>
  <c r="DP120" i="89" s="1"/>
  <c r="AD120" i="89"/>
  <c r="AF120" i="89"/>
  <c r="AH120" i="89"/>
  <c r="AJ120" i="89"/>
  <c r="DX120" i="89" s="1"/>
  <c r="AL120" i="89"/>
  <c r="AN120" i="89"/>
  <c r="AP120" i="89"/>
  <c r="AR120" i="89"/>
  <c r="AT120" i="89"/>
  <c r="AV120" i="89"/>
  <c r="AX120" i="89"/>
  <c r="AZ120" i="89"/>
  <c r="F116" i="89"/>
  <c r="H116" i="89"/>
  <c r="J116" i="89"/>
  <c r="L116" i="89"/>
  <c r="R116" i="89"/>
  <c r="T116" i="89"/>
  <c r="V116" i="89"/>
  <c r="X116" i="89"/>
  <c r="Z116" i="89"/>
  <c r="AB116" i="89"/>
  <c r="DP116" i="89" s="1"/>
  <c r="AD116" i="89"/>
  <c r="AF116" i="89"/>
  <c r="AH116" i="89"/>
  <c r="AJ116" i="89"/>
  <c r="DX116" i="89" s="1"/>
  <c r="AL116" i="89"/>
  <c r="AN116" i="89"/>
  <c r="AP116" i="89"/>
  <c r="AR116" i="89"/>
  <c r="AT116" i="89"/>
  <c r="AV116" i="89"/>
  <c r="AX116" i="89"/>
  <c r="AZ116" i="89"/>
  <c r="CC116" i="89"/>
  <c r="F122" i="89"/>
  <c r="H122" i="89"/>
  <c r="J122" i="89"/>
  <c r="L122" i="89"/>
  <c r="R122" i="89"/>
  <c r="T122" i="89"/>
  <c r="V122" i="89"/>
  <c r="X122" i="89"/>
  <c r="Z122" i="89"/>
  <c r="AB122" i="89"/>
  <c r="AD122" i="89"/>
  <c r="AF122" i="89"/>
  <c r="AH122" i="89"/>
  <c r="AJ122" i="89"/>
  <c r="AL122" i="89"/>
  <c r="AN122" i="89"/>
  <c r="AP122" i="89"/>
  <c r="AR122" i="89"/>
  <c r="AT122" i="89"/>
  <c r="AV122" i="89"/>
  <c r="AX122" i="89"/>
  <c r="AZ122" i="89"/>
  <c r="F123" i="89"/>
  <c r="H123" i="89"/>
  <c r="J123" i="89"/>
  <c r="L123" i="89"/>
  <c r="R123" i="89"/>
  <c r="T123" i="89"/>
  <c r="V123" i="89"/>
  <c r="X123" i="89"/>
  <c r="Z123" i="89"/>
  <c r="AB123" i="89"/>
  <c r="AD123" i="89"/>
  <c r="AF123" i="89"/>
  <c r="AH123" i="89"/>
  <c r="AJ123" i="89"/>
  <c r="AL123" i="89"/>
  <c r="AN123" i="89"/>
  <c r="AP123" i="89"/>
  <c r="AR123" i="89"/>
  <c r="AT123" i="89"/>
  <c r="AV123" i="89"/>
  <c r="AX123" i="89"/>
  <c r="AZ123" i="89"/>
  <c r="E126" i="89"/>
  <c r="E39" i="89"/>
  <c r="J44" i="86"/>
  <c r="J43" i="86"/>
  <c r="J42" i="86"/>
  <c r="K42" i="86" s="1"/>
  <c r="I42" i="86" s="1"/>
  <c r="F42" i="86" s="1"/>
  <c r="C42" i="86" s="1"/>
  <c r="D42" i="86" s="1"/>
  <c r="J41" i="86"/>
  <c r="J40" i="86"/>
  <c r="B402" i="89"/>
  <c r="C361" i="89"/>
  <c r="B361" i="89"/>
  <c r="C89" i="90" s="1"/>
  <c r="C312" i="89"/>
  <c r="B312" i="89"/>
  <c r="C69" i="90" s="1"/>
  <c r="C263" i="89"/>
  <c r="B263" i="89"/>
  <c r="C68" i="90" s="1"/>
  <c r="C223" i="89"/>
  <c r="B223" i="89"/>
  <c r="C67" i="90" s="1"/>
  <c r="C176" i="89"/>
  <c r="B176" i="89"/>
  <c r="C83" i="90" s="1"/>
  <c r="C131" i="89"/>
  <c r="B131" i="89"/>
  <c r="C82" i="90" s="1"/>
  <c r="C44" i="89"/>
  <c r="B44" i="89"/>
  <c r="C66" i="90" s="1"/>
  <c r="C4" i="89"/>
  <c r="B4" i="89"/>
  <c r="C75" i="90" s="1"/>
  <c r="AY437" i="89"/>
  <c r="AW437" i="89"/>
  <c r="AU437" i="89"/>
  <c r="AS437" i="89"/>
  <c r="AQ437" i="89"/>
  <c r="AO437" i="89"/>
  <c r="AM437" i="89"/>
  <c r="AK437" i="89"/>
  <c r="AI437" i="89"/>
  <c r="AG437" i="89"/>
  <c r="AE437" i="89"/>
  <c r="AC437" i="89"/>
  <c r="AA437" i="89"/>
  <c r="Y437" i="89"/>
  <c r="W437" i="89"/>
  <c r="U437" i="89"/>
  <c r="S437" i="89"/>
  <c r="Q437" i="89"/>
  <c r="O437" i="89"/>
  <c r="M437" i="89"/>
  <c r="K437" i="89"/>
  <c r="I437" i="89"/>
  <c r="G437" i="89"/>
  <c r="CC434" i="89"/>
  <c r="AZ434" i="89"/>
  <c r="AX434" i="89"/>
  <c r="AV434" i="89"/>
  <c r="AT434" i="89"/>
  <c r="AR434" i="89"/>
  <c r="AP434" i="89"/>
  <c r="AN434" i="89"/>
  <c r="AL434" i="89"/>
  <c r="AJ434" i="89"/>
  <c r="AH434" i="89"/>
  <c r="AF434" i="89"/>
  <c r="AD434" i="89"/>
  <c r="AB434" i="89"/>
  <c r="Z434" i="89"/>
  <c r="X434" i="89"/>
  <c r="V434" i="89"/>
  <c r="T434" i="89"/>
  <c r="R434" i="89"/>
  <c r="P434" i="89"/>
  <c r="N434" i="89"/>
  <c r="L434" i="89"/>
  <c r="J434" i="89"/>
  <c r="H434" i="89"/>
  <c r="F434" i="89"/>
  <c r="CC433" i="89"/>
  <c r="AZ433" i="89"/>
  <c r="AX433" i="89"/>
  <c r="AV433" i="89"/>
  <c r="AT433" i="89"/>
  <c r="AR433" i="89"/>
  <c r="AP433" i="89"/>
  <c r="AN433" i="89"/>
  <c r="AL433" i="89"/>
  <c r="AJ433" i="89"/>
  <c r="AH433" i="89"/>
  <c r="AF433" i="89"/>
  <c r="AD433" i="89"/>
  <c r="AB433" i="89"/>
  <c r="Z433" i="89"/>
  <c r="X433" i="89"/>
  <c r="V433" i="89"/>
  <c r="T433" i="89"/>
  <c r="R433" i="89"/>
  <c r="P433" i="89"/>
  <c r="N433" i="89"/>
  <c r="L433" i="89"/>
  <c r="J433" i="89"/>
  <c r="H433" i="89"/>
  <c r="F433" i="89"/>
  <c r="CC432" i="89"/>
  <c r="AZ432" i="89"/>
  <c r="AX432" i="89"/>
  <c r="AV432" i="89"/>
  <c r="AT432" i="89"/>
  <c r="AR432" i="89"/>
  <c r="AP432" i="89"/>
  <c r="AN432" i="89"/>
  <c r="AL432" i="89"/>
  <c r="AJ432" i="89"/>
  <c r="AH432" i="89"/>
  <c r="AF432" i="89"/>
  <c r="AD432" i="89"/>
  <c r="AB432" i="89"/>
  <c r="Z432" i="89"/>
  <c r="X432" i="89"/>
  <c r="V432" i="89"/>
  <c r="T432" i="89"/>
  <c r="R432" i="89"/>
  <c r="P432" i="89"/>
  <c r="N432" i="89"/>
  <c r="L432" i="89"/>
  <c r="J432" i="89"/>
  <c r="H432" i="89"/>
  <c r="F432" i="89"/>
  <c r="AZ431" i="89"/>
  <c r="AX431" i="89"/>
  <c r="AV431" i="89"/>
  <c r="AT431" i="89"/>
  <c r="AR431" i="89"/>
  <c r="AP431" i="89"/>
  <c r="AN431" i="89"/>
  <c r="AL431" i="89"/>
  <c r="AJ431" i="89"/>
  <c r="AH431" i="89"/>
  <c r="AF431" i="89"/>
  <c r="AD431" i="89"/>
  <c r="AB431" i="89"/>
  <c r="Z431" i="89"/>
  <c r="X431" i="89"/>
  <c r="V431" i="89"/>
  <c r="T431" i="89"/>
  <c r="R431" i="89"/>
  <c r="P431" i="89"/>
  <c r="N431" i="89"/>
  <c r="L431" i="89"/>
  <c r="J431" i="89"/>
  <c r="H431" i="89"/>
  <c r="F431" i="89"/>
  <c r="AZ430" i="89"/>
  <c r="AX430" i="89"/>
  <c r="AV430" i="89"/>
  <c r="AT430" i="89"/>
  <c r="AR430" i="89"/>
  <c r="AP430" i="89"/>
  <c r="AN430" i="89"/>
  <c r="AL430" i="89"/>
  <c r="AJ430" i="89"/>
  <c r="AH430" i="89"/>
  <c r="AF430" i="89"/>
  <c r="AD430" i="89"/>
  <c r="AB430" i="89"/>
  <c r="Z430" i="89"/>
  <c r="X430" i="89"/>
  <c r="V430" i="89"/>
  <c r="T430" i="89"/>
  <c r="R430" i="89"/>
  <c r="P430" i="89"/>
  <c r="N430" i="89"/>
  <c r="L430" i="89"/>
  <c r="J430" i="89"/>
  <c r="H430" i="89"/>
  <c r="F430" i="89"/>
  <c r="AZ429" i="89"/>
  <c r="AX429" i="89"/>
  <c r="AV429" i="89"/>
  <c r="AT429" i="89"/>
  <c r="AR429" i="89"/>
  <c r="AP429" i="89"/>
  <c r="AN429" i="89"/>
  <c r="AL429" i="89"/>
  <c r="AJ429" i="89"/>
  <c r="AH429" i="89"/>
  <c r="AF429" i="89"/>
  <c r="AD429" i="89"/>
  <c r="AB429" i="89"/>
  <c r="Z429" i="89"/>
  <c r="X429" i="89"/>
  <c r="V429" i="89"/>
  <c r="T429" i="89"/>
  <c r="R429" i="89"/>
  <c r="P429" i="89"/>
  <c r="N429" i="89"/>
  <c r="L429" i="89"/>
  <c r="J429" i="89"/>
  <c r="H429" i="89"/>
  <c r="F429" i="89"/>
  <c r="AZ428" i="89"/>
  <c r="AX428" i="89"/>
  <c r="AV428" i="89"/>
  <c r="AT428" i="89"/>
  <c r="AR428" i="89"/>
  <c r="AP428" i="89"/>
  <c r="AN428" i="89"/>
  <c r="AL428" i="89"/>
  <c r="AJ428" i="89"/>
  <c r="AH428" i="89"/>
  <c r="AF428" i="89"/>
  <c r="AD428" i="89"/>
  <c r="AB428" i="89"/>
  <c r="Z428" i="89"/>
  <c r="X428" i="89"/>
  <c r="V428" i="89"/>
  <c r="T428" i="89"/>
  <c r="R428" i="89"/>
  <c r="P428" i="89"/>
  <c r="N428" i="89"/>
  <c r="L428" i="89"/>
  <c r="J428" i="89"/>
  <c r="H428" i="89"/>
  <c r="F428" i="89"/>
  <c r="AZ427" i="89"/>
  <c r="AX427" i="89"/>
  <c r="AV427" i="89"/>
  <c r="AT427" i="89"/>
  <c r="AR427" i="89"/>
  <c r="AP427" i="89"/>
  <c r="AN427" i="89"/>
  <c r="AL427" i="89"/>
  <c r="AJ427" i="89"/>
  <c r="AH427" i="89"/>
  <c r="AF427" i="89"/>
  <c r="AD427" i="89"/>
  <c r="AB427" i="89"/>
  <c r="Z427" i="89"/>
  <c r="X427" i="89"/>
  <c r="V427" i="89"/>
  <c r="T427" i="89"/>
  <c r="R427" i="89"/>
  <c r="P427" i="89"/>
  <c r="N427" i="89"/>
  <c r="L427" i="89"/>
  <c r="J427" i="89"/>
  <c r="H427" i="89"/>
  <c r="F427" i="89"/>
  <c r="AZ426" i="89"/>
  <c r="AX426" i="89"/>
  <c r="AV426" i="89"/>
  <c r="AT426" i="89"/>
  <c r="AR426" i="89"/>
  <c r="AP426" i="89"/>
  <c r="AN426" i="89"/>
  <c r="AL426" i="89"/>
  <c r="AJ426" i="89"/>
  <c r="AH426" i="89"/>
  <c r="AF426" i="89"/>
  <c r="AD426" i="89"/>
  <c r="AB426" i="89"/>
  <c r="Z426" i="89"/>
  <c r="X426" i="89"/>
  <c r="V426" i="89"/>
  <c r="T426" i="89"/>
  <c r="R426" i="89"/>
  <c r="P426" i="89"/>
  <c r="N426" i="89"/>
  <c r="L426" i="89"/>
  <c r="J426" i="89"/>
  <c r="H426" i="89"/>
  <c r="F426" i="89"/>
  <c r="AZ425" i="89"/>
  <c r="AX425" i="89"/>
  <c r="AV425" i="89"/>
  <c r="AT425" i="89"/>
  <c r="AR425" i="89"/>
  <c r="AP425" i="89"/>
  <c r="AN425" i="89"/>
  <c r="AL425" i="89"/>
  <c r="AJ425" i="89"/>
  <c r="AH425" i="89"/>
  <c r="AF425" i="89"/>
  <c r="AD425" i="89"/>
  <c r="AB425" i="89"/>
  <c r="Z425" i="89"/>
  <c r="X425" i="89"/>
  <c r="V425" i="89"/>
  <c r="T425" i="89"/>
  <c r="R425" i="89"/>
  <c r="P425" i="89"/>
  <c r="N425" i="89"/>
  <c r="L425" i="89"/>
  <c r="J425" i="89"/>
  <c r="H425" i="89"/>
  <c r="F425" i="89"/>
  <c r="AZ424" i="89"/>
  <c r="AX424" i="89"/>
  <c r="AV424" i="89"/>
  <c r="AT424" i="89"/>
  <c r="AR424" i="89"/>
  <c r="AP424" i="89"/>
  <c r="AN424" i="89"/>
  <c r="AL424" i="89"/>
  <c r="AJ424" i="89"/>
  <c r="AH424" i="89"/>
  <c r="AF424" i="89"/>
  <c r="AD424" i="89"/>
  <c r="AB424" i="89"/>
  <c r="Z424" i="89"/>
  <c r="X424" i="89"/>
  <c r="V424" i="89"/>
  <c r="T424" i="89"/>
  <c r="R424" i="89"/>
  <c r="P424" i="89"/>
  <c r="N424" i="89"/>
  <c r="L424" i="89"/>
  <c r="J424" i="89"/>
  <c r="H424" i="89"/>
  <c r="F424" i="89"/>
  <c r="AZ423" i="89"/>
  <c r="AX423" i="89"/>
  <c r="AV423" i="89"/>
  <c r="AT423" i="89"/>
  <c r="AR423" i="89"/>
  <c r="AP423" i="89"/>
  <c r="AN423" i="89"/>
  <c r="AL423" i="89"/>
  <c r="AJ423" i="89"/>
  <c r="AH423" i="89"/>
  <c r="AF423" i="89"/>
  <c r="AD423" i="89"/>
  <c r="AB423" i="89"/>
  <c r="Z423" i="89"/>
  <c r="X423" i="89"/>
  <c r="V423" i="89"/>
  <c r="T423" i="89"/>
  <c r="R423" i="89"/>
  <c r="P423" i="89"/>
  <c r="N423" i="89"/>
  <c r="L423" i="89"/>
  <c r="J423" i="89"/>
  <c r="H423" i="89"/>
  <c r="F423" i="89"/>
  <c r="AZ422" i="89"/>
  <c r="AX422" i="89"/>
  <c r="AV422" i="89"/>
  <c r="AT422" i="89"/>
  <c r="AR422" i="89"/>
  <c r="AP422" i="89"/>
  <c r="AN422" i="89"/>
  <c r="AL422" i="89"/>
  <c r="AJ422" i="89"/>
  <c r="AH422" i="89"/>
  <c r="AF422" i="89"/>
  <c r="AD422" i="89"/>
  <c r="AB422" i="89"/>
  <c r="Z422" i="89"/>
  <c r="X422" i="89"/>
  <c r="V422" i="89"/>
  <c r="T422" i="89"/>
  <c r="R422" i="89"/>
  <c r="P422" i="89"/>
  <c r="N422" i="89"/>
  <c r="L422" i="89"/>
  <c r="J422" i="89"/>
  <c r="H422" i="89"/>
  <c r="F422" i="89"/>
  <c r="AZ421" i="89"/>
  <c r="AX421" i="89"/>
  <c r="AV421" i="89"/>
  <c r="AT421" i="89"/>
  <c r="AR421" i="89"/>
  <c r="AP421" i="89"/>
  <c r="AN421" i="89"/>
  <c r="AL421" i="89"/>
  <c r="AJ421" i="89"/>
  <c r="AH421" i="89"/>
  <c r="AF421" i="89"/>
  <c r="AD421" i="89"/>
  <c r="AB421" i="89"/>
  <c r="Z421" i="89"/>
  <c r="X421" i="89"/>
  <c r="V421" i="89"/>
  <c r="T421" i="89"/>
  <c r="R421" i="89"/>
  <c r="P421" i="89"/>
  <c r="N421" i="89"/>
  <c r="L421" i="89"/>
  <c r="J421" i="89"/>
  <c r="H421" i="89"/>
  <c r="F421" i="89"/>
  <c r="AZ420" i="89"/>
  <c r="AX420" i="89"/>
  <c r="AV420" i="89"/>
  <c r="AT420" i="89"/>
  <c r="AR420" i="89"/>
  <c r="AP420" i="89"/>
  <c r="AN420" i="89"/>
  <c r="AL420" i="89"/>
  <c r="AJ420" i="89"/>
  <c r="AH420" i="89"/>
  <c r="AF420" i="89"/>
  <c r="AD420" i="89"/>
  <c r="AB420" i="89"/>
  <c r="Z420" i="89"/>
  <c r="X420" i="89"/>
  <c r="V420" i="89"/>
  <c r="T420" i="89"/>
  <c r="R420" i="89"/>
  <c r="P420" i="89"/>
  <c r="N420" i="89"/>
  <c r="L420" i="89"/>
  <c r="J420" i="89"/>
  <c r="H420" i="89"/>
  <c r="F420" i="89"/>
  <c r="AZ419" i="89"/>
  <c r="AX419" i="89"/>
  <c r="AV419" i="89"/>
  <c r="AT419" i="89"/>
  <c r="AR419" i="89"/>
  <c r="AP419" i="89"/>
  <c r="AN419" i="89"/>
  <c r="AL419" i="89"/>
  <c r="AJ419" i="89"/>
  <c r="AH419" i="89"/>
  <c r="AF419" i="89"/>
  <c r="AD419" i="89"/>
  <c r="AB419" i="89"/>
  <c r="Z419" i="89"/>
  <c r="X419" i="89"/>
  <c r="V419" i="89"/>
  <c r="T419" i="89"/>
  <c r="R419" i="89"/>
  <c r="P419" i="89"/>
  <c r="N419" i="89"/>
  <c r="L419" i="89"/>
  <c r="J419" i="89"/>
  <c r="H419" i="89"/>
  <c r="F419" i="89"/>
  <c r="AZ418" i="89"/>
  <c r="AX418" i="89"/>
  <c r="AV418" i="89"/>
  <c r="AT418" i="89"/>
  <c r="AR418" i="89"/>
  <c r="AP418" i="89"/>
  <c r="AN418" i="89"/>
  <c r="AL418" i="89"/>
  <c r="AJ418" i="89"/>
  <c r="AH418" i="89"/>
  <c r="AF418" i="89"/>
  <c r="AD418" i="89"/>
  <c r="AB418" i="89"/>
  <c r="Z418" i="89"/>
  <c r="X418" i="89"/>
  <c r="V418" i="89"/>
  <c r="T418" i="89"/>
  <c r="R418" i="89"/>
  <c r="P418" i="89"/>
  <c r="N418" i="89"/>
  <c r="L418" i="89"/>
  <c r="J418" i="89"/>
  <c r="H418" i="89"/>
  <c r="F418" i="89"/>
  <c r="AZ417" i="89"/>
  <c r="AX417" i="89"/>
  <c r="AV417" i="89"/>
  <c r="AT417" i="89"/>
  <c r="AR417" i="89"/>
  <c r="AP417" i="89"/>
  <c r="AN417" i="89"/>
  <c r="AL417" i="89"/>
  <c r="AJ417" i="89"/>
  <c r="AH417" i="89"/>
  <c r="AF417" i="89"/>
  <c r="AD417" i="89"/>
  <c r="AB417" i="89"/>
  <c r="Z417" i="89"/>
  <c r="X417" i="89"/>
  <c r="V417" i="89"/>
  <c r="T417" i="89"/>
  <c r="R417" i="89"/>
  <c r="P417" i="89"/>
  <c r="N417" i="89"/>
  <c r="L417" i="89"/>
  <c r="J417" i="89"/>
  <c r="H417" i="89"/>
  <c r="F417" i="89"/>
  <c r="AZ416" i="89"/>
  <c r="AX416" i="89"/>
  <c r="AV416" i="89"/>
  <c r="AT416" i="89"/>
  <c r="AR416" i="89"/>
  <c r="AP416" i="89"/>
  <c r="AN416" i="89"/>
  <c r="AL416" i="89"/>
  <c r="AJ416" i="89"/>
  <c r="AH416" i="89"/>
  <c r="AF416" i="89"/>
  <c r="AD416" i="89"/>
  <c r="AB416" i="89"/>
  <c r="Z416" i="89"/>
  <c r="X416" i="89"/>
  <c r="V416" i="89"/>
  <c r="T416" i="89"/>
  <c r="R416" i="89"/>
  <c r="P416" i="89"/>
  <c r="N416" i="89"/>
  <c r="L416" i="89"/>
  <c r="J416" i="89"/>
  <c r="H416" i="89"/>
  <c r="F416" i="89"/>
  <c r="AZ415" i="89"/>
  <c r="AX415" i="89"/>
  <c r="AV415" i="89"/>
  <c r="AT415" i="89"/>
  <c r="AR415" i="89"/>
  <c r="AP415" i="89"/>
  <c r="AN415" i="89"/>
  <c r="AL415" i="89"/>
  <c r="AJ415" i="89"/>
  <c r="AH415" i="89"/>
  <c r="AF415" i="89"/>
  <c r="AD415" i="89"/>
  <c r="AB415" i="89"/>
  <c r="Z415" i="89"/>
  <c r="X415" i="89"/>
  <c r="V415" i="89"/>
  <c r="T415" i="89"/>
  <c r="R415" i="89"/>
  <c r="P415" i="89"/>
  <c r="N415" i="89"/>
  <c r="L415" i="89"/>
  <c r="J415" i="89"/>
  <c r="H415" i="89"/>
  <c r="F415" i="89"/>
  <c r="AZ414" i="89"/>
  <c r="AX414" i="89"/>
  <c r="AV414" i="89"/>
  <c r="AT414" i="89"/>
  <c r="AR414" i="89"/>
  <c r="AP414" i="89"/>
  <c r="AN414" i="89"/>
  <c r="AL414" i="89"/>
  <c r="AJ414" i="89"/>
  <c r="AH414" i="89"/>
  <c r="AF414" i="89"/>
  <c r="AD414" i="89"/>
  <c r="AB414" i="89"/>
  <c r="Z414" i="89"/>
  <c r="X414" i="89"/>
  <c r="V414" i="89"/>
  <c r="T414" i="89"/>
  <c r="R414" i="89"/>
  <c r="P414" i="89"/>
  <c r="N414" i="89"/>
  <c r="L414" i="89"/>
  <c r="J414" i="89"/>
  <c r="H414" i="89"/>
  <c r="F414" i="89"/>
  <c r="AZ413" i="89"/>
  <c r="AX413" i="89"/>
  <c r="AV413" i="89"/>
  <c r="AT413" i="89"/>
  <c r="AR413" i="89"/>
  <c r="AP413" i="89"/>
  <c r="AN413" i="89"/>
  <c r="AL413" i="89"/>
  <c r="AJ413" i="89"/>
  <c r="AH413" i="89"/>
  <c r="AF413" i="89"/>
  <c r="AD413" i="89"/>
  <c r="AB413" i="89"/>
  <c r="Z413" i="89"/>
  <c r="X413" i="89"/>
  <c r="V413" i="89"/>
  <c r="T413" i="89"/>
  <c r="R413" i="89"/>
  <c r="P413" i="89"/>
  <c r="N413" i="89"/>
  <c r="L413" i="89"/>
  <c r="J413" i="89"/>
  <c r="H413" i="89"/>
  <c r="F413" i="89"/>
  <c r="AZ412" i="89"/>
  <c r="AX412" i="89"/>
  <c r="AV412" i="89"/>
  <c r="AT412" i="89"/>
  <c r="AR412" i="89"/>
  <c r="AP412" i="89"/>
  <c r="AN412" i="89"/>
  <c r="AL412" i="89"/>
  <c r="AJ412" i="89"/>
  <c r="AH412" i="89"/>
  <c r="AF412" i="89"/>
  <c r="AD412" i="89"/>
  <c r="AB412" i="89"/>
  <c r="Z412" i="89"/>
  <c r="X412" i="89"/>
  <c r="V412" i="89"/>
  <c r="T412" i="89"/>
  <c r="R412" i="89"/>
  <c r="P412" i="89"/>
  <c r="N412" i="89"/>
  <c r="L412" i="89"/>
  <c r="J412" i="89"/>
  <c r="H412" i="89"/>
  <c r="F412" i="89"/>
  <c r="AZ411" i="89"/>
  <c r="AX411" i="89"/>
  <c r="AV411" i="89"/>
  <c r="AT411" i="89"/>
  <c r="AR411" i="89"/>
  <c r="AP411" i="89"/>
  <c r="AN411" i="89"/>
  <c r="AL411" i="89"/>
  <c r="AJ411" i="89"/>
  <c r="AH411" i="89"/>
  <c r="AF411" i="89"/>
  <c r="AD411" i="89"/>
  <c r="AB411" i="89"/>
  <c r="Z411" i="89"/>
  <c r="X411" i="89"/>
  <c r="V411" i="89"/>
  <c r="T411" i="89"/>
  <c r="R411" i="89"/>
  <c r="P411" i="89"/>
  <c r="N411" i="89"/>
  <c r="L411" i="89"/>
  <c r="J411" i="89"/>
  <c r="H411" i="89"/>
  <c r="F411" i="89"/>
  <c r="AZ410" i="89"/>
  <c r="AX410" i="89"/>
  <c r="AV410" i="89"/>
  <c r="AT410" i="89"/>
  <c r="AR410" i="89"/>
  <c r="AP410" i="89"/>
  <c r="AN410" i="89"/>
  <c r="AL410" i="89"/>
  <c r="AJ410" i="89"/>
  <c r="AH410" i="89"/>
  <c r="AF410" i="89"/>
  <c r="AD410" i="89"/>
  <c r="AB410" i="89"/>
  <c r="Z410" i="89"/>
  <c r="X410" i="89"/>
  <c r="V410" i="89"/>
  <c r="T410" i="89"/>
  <c r="R410" i="89"/>
  <c r="P410" i="89"/>
  <c r="N410" i="89"/>
  <c r="L410" i="89"/>
  <c r="J410" i="89"/>
  <c r="H410" i="89"/>
  <c r="F410" i="89"/>
  <c r="AZ409" i="89"/>
  <c r="AX409" i="89"/>
  <c r="AV409" i="89"/>
  <c r="AT409" i="89"/>
  <c r="AR409" i="89"/>
  <c r="AP409" i="89"/>
  <c r="AN409" i="89"/>
  <c r="AL409" i="89"/>
  <c r="AJ409" i="89"/>
  <c r="AH409" i="89"/>
  <c r="AF409" i="89"/>
  <c r="AD409" i="89"/>
  <c r="AB409" i="89"/>
  <c r="Z409" i="89"/>
  <c r="X409" i="89"/>
  <c r="V409" i="89"/>
  <c r="T409" i="89"/>
  <c r="R409" i="89"/>
  <c r="P409" i="89"/>
  <c r="N409" i="89"/>
  <c r="L409" i="89"/>
  <c r="J409" i="89"/>
  <c r="H409" i="89"/>
  <c r="F409" i="89"/>
  <c r="AZ408" i="89"/>
  <c r="AX408" i="89"/>
  <c r="AV408" i="89"/>
  <c r="AT408" i="89"/>
  <c r="AR408" i="89"/>
  <c r="AP408" i="89"/>
  <c r="AN408" i="89"/>
  <c r="AL408" i="89"/>
  <c r="AJ408" i="89"/>
  <c r="AH408" i="89"/>
  <c r="AF408" i="89"/>
  <c r="AD408" i="89"/>
  <c r="AB408" i="89"/>
  <c r="Z408" i="89"/>
  <c r="X408" i="89"/>
  <c r="V408" i="89"/>
  <c r="T408" i="89"/>
  <c r="R408" i="89"/>
  <c r="P408" i="89"/>
  <c r="N408" i="89"/>
  <c r="L408" i="89"/>
  <c r="J408" i="89"/>
  <c r="H408" i="89"/>
  <c r="F408" i="89"/>
  <c r="AZ407" i="89"/>
  <c r="AX407" i="89"/>
  <c r="AV407" i="89"/>
  <c r="AT407" i="89"/>
  <c r="AR407" i="89"/>
  <c r="AP407" i="89"/>
  <c r="AN407" i="89"/>
  <c r="AL407" i="89"/>
  <c r="AJ407" i="89"/>
  <c r="AH407" i="89"/>
  <c r="AF407" i="89"/>
  <c r="AD407" i="89"/>
  <c r="AB407" i="89"/>
  <c r="Z407" i="89"/>
  <c r="X407" i="89"/>
  <c r="V407" i="89"/>
  <c r="T407" i="89"/>
  <c r="R407" i="89"/>
  <c r="P407" i="89"/>
  <c r="N407" i="89"/>
  <c r="L407" i="89"/>
  <c r="J407" i="89"/>
  <c r="H407" i="89"/>
  <c r="F407" i="89"/>
  <c r="AZ406" i="89"/>
  <c r="AX406" i="89"/>
  <c r="AV406" i="89"/>
  <c r="AT406" i="89"/>
  <c r="AR406" i="89"/>
  <c r="AP406" i="89"/>
  <c r="AN406" i="89"/>
  <c r="AL406" i="89"/>
  <c r="AJ406" i="89"/>
  <c r="AH406" i="89"/>
  <c r="AF406" i="89"/>
  <c r="AD406" i="89"/>
  <c r="AB406" i="89"/>
  <c r="Z406" i="89"/>
  <c r="X406" i="89"/>
  <c r="V406" i="89"/>
  <c r="T406" i="89"/>
  <c r="R406" i="89"/>
  <c r="P406" i="89"/>
  <c r="N406" i="89"/>
  <c r="L406" i="89"/>
  <c r="J406" i="89"/>
  <c r="H406" i="89"/>
  <c r="F406" i="89"/>
  <c r="AZ405" i="89"/>
  <c r="AX405" i="89"/>
  <c r="AV405" i="89"/>
  <c r="AT405" i="89"/>
  <c r="AR405" i="89"/>
  <c r="AP405" i="89"/>
  <c r="AN405" i="89"/>
  <c r="AL405" i="89"/>
  <c r="AJ405" i="89"/>
  <c r="AH405" i="89"/>
  <c r="AF405" i="89"/>
  <c r="AD405" i="89"/>
  <c r="AB405" i="89"/>
  <c r="Z405" i="89"/>
  <c r="X405" i="89"/>
  <c r="V405" i="89"/>
  <c r="T405" i="89"/>
  <c r="R405" i="89"/>
  <c r="P405" i="89"/>
  <c r="N405" i="89"/>
  <c r="L405" i="89"/>
  <c r="J405" i="89"/>
  <c r="H405" i="89"/>
  <c r="F405" i="89"/>
  <c r="AZ404" i="89"/>
  <c r="AX404" i="89"/>
  <c r="AV404" i="89"/>
  <c r="AT404" i="89"/>
  <c r="AR404" i="89"/>
  <c r="AP404" i="89"/>
  <c r="AN404" i="89"/>
  <c r="AL404" i="89"/>
  <c r="AJ404" i="89"/>
  <c r="AH404" i="89"/>
  <c r="AF404" i="89"/>
  <c r="AD404" i="89"/>
  <c r="AB404" i="89"/>
  <c r="Z404" i="89"/>
  <c r="X404" i="89"/>
  <c r="V404" i="89"/>
  <c r="T404" i="89"/>
  <c r="R404" i="89"/>
  <c r="P404" i="89"/>
  <c r="N404" i="89"/>
  <c r="L404" i="89"/>
  <c r="J404" i="89"/>
  <c r="H404" i="89"/>
  <c r="F404" i="89"/>
  <c r="AY397" i="89"/>
  <c r="AW397" i="89"/>
  <c r="AU397" i="89"/>
  <c r="AS397" i="89"/>
  <c r="AQ397" i="89"/>
  <c r="AO397" i="89"/>
  <c r="AM397" i="89"/>
  <c r="AK397" i="89"/>
  <c r="AI397" i="89"/>
  <c r="AG397" i="89"/>
  <c r="AE397" i="89"/>
  <c r="AC397" i="89"/>
  <c r="AA397" i="89"/>
  <c r="Y397" i="89"/>
  <c r="W397" i="89"/>
  <c r="U397" i="89"/>
  <c r="S397" i="89"/>
  <c r="Q397" i="89"/>
  <c r="O397" i="89"/>
  <c r="M397" i="89"/>
  <c r="K397" i="89"/>
  <c r="I397" i="89"/>
  <c r="G397" i="89"/>
  <c r="E397" i="89"/>
  <c r="CC394" i="89"/>
  <c r="AZ394" i="89"/>
  <c r="AX394" i="89"/>
  <c r="AV394" i="89"/>
  <c r="AT394" i="89"/>
  <c r="AR394" i="89"/>
  <c r="AP394" i="89"/>
  <c r="AN394" i="89"/>
  <c r="AL394" i="89"/>
  <c r="AJ394" i="89"/>
  <c r="AH394" i="89"/>
  <c r="AF394" i="89"/>
  <c r="AD394" i="89"/>
  <c r="AB394" i="89"/>
  <c r="Z394" i="89"/>
  <c r="X394" i="89"/>
  <c r="V394" i="89"/>
  <c r="T394" i="89"/>
  <c r="R394" i="89"/>
  <c r="N394" i="89"/>
  <c r="L394" i="89"/>
  <c r="CC393" i="89"/>
  <c r="AZ393" i="89"/>
  <c r="AX393" i="89"/>
  <c r="AV393" i="89"/>
  <c r="AT393" i="89"/>
  <c r="AR393" i="89"/>
  <c r="AP393" i="89"/>
  <c r="AN393" i="89"/>
  <c r="AL393" i="89"/>
  <c r="AJ393" i="89"/>
  <c r="AH393" i="89"/>
  <c r="AF393" i="89"/>
  <c r="AD393" i="89"/>
  <c r="AB393" i="89"/>
  <c r="Z393" i="89"/>
  <c r="X393" i="89"/>
  <c r="V393" i="89"/>
  <c r="T393" i="89"/>
  <c r="R393" i="89"/>
  <c r="N393" i="89"/>
  <c r="L393" i="89"/>
  <c r="CC392" i="89"/>
  <c r="AZ392" i="89"/>
  <c r="AX392" i="89"/>
  <c r="AV392" i="89"/>
  <c r="AT392" i="89"/>
  <c r="AR392" i="89"/>
  <c r="AP392" i="89"/>
  <c r="AN392" i="89"/>
  <c r="AL392" i="89"/>
  <c r="AJ392" i="89"/>
  <c r="AH392" i="89"/>
  <c r="AF392" i="89"/>
  <c r="AD392" i="89"/>
  <c r="AB392" i="89"/>
  <c r="Z392" i="89"/>
  <c r="X392" i="89"/>
  <c r="V392" i="89"/>
  <c r="T392" i="89"/>
  <c r="R392" i="89"/>
  <c r="N392" i="89"/>
  <c r="L392" i="89"/>
  <c r="AZ391" i="89"/>
  <c r="AX391" i="89"/>
  <c r="AV391" i="89"/>
  <c r="AT391" i="89"/>
  <c r="AR391" i="89"/>
  <c r="AP391" i="89"/>
  <c r="AN391" i="89"/>
  <c r="AL391" i="89"/>
  <c r="AJ391" i="89"/>
  <c r="AH391" i="89"/>
  <c r="AF391" i="89"/>
  <c r="AD391" i="89"/>
  <c r="AB391" i="89"/>
  <c r="Z391" i="89"/>
  <c r="X391" i="89"/>
  <c r="V391" i="89"/>
  <c r="T391" i="89"/>
  <c r="R391" i="89"/>
  <c r="N391" i="89"/>
  <c r="L391" i="89"/>
  <c r="AZ390" i="89"/>
  <c r="AX390" i="89"/>
  <c r="AV390" i="89"/>
  <c r="AT390" i="89"/>
  <c r="AR390" i="89"/>
  <c r="AP390" i="89"/>
  <c r="AN390" i="89"/>
  <c r="AL390" i="89"/>
  <c r="AJ390" i="89"/>
  <c r="AH390" i="89"/>
  <c r="AF390" i="89"/>
  <c r="AD390" i="89"/>
  <c r="AB390" i="89"/>
  <c r="Z390" i="89"/>
  <c r="X390" i="89"/>
  <c r="V390" i="89"/>
  <c r="T390" i="89"/>
  <c r="R390" i="89"/>
  <c r="N390" i="89"/>
  <c r="L390" i="89"/>
  <c r="AZ389" i="89"/>
  <c r="AX389" i="89"/>
  <c r="AV389" i="89"/>
  <c r="AT389" i="89"/>
  <c r="AR389" i="89"/>
  <c r="AP389" i="89"/>
  <c r="AN389" i="89"/>
  <c r="AL389" i="89"/>
  <c r="AJ389" i="89"/>
  <c r="AH389" i="89"/>
  <c r="AF389" i="89"/>
  <c r="AD389" i="89"/>
  <c r="AB389" i="89"/>
  <c r="Z389" i="89"/>
  <c r="X389" i="89"/>
  <c r="V389" i="89"/>
  <c r="T389" i="89"/>
  <c r="R389" i="89"/>
  <c r="N389" i="89"/>
  <c r="L389" i="89"/>
  <c r="AZ388" i="89"/>
  <c r="AX388" i="89"/>
  <c r="AV388" i="89"/>
  <c r="AT388" i="89"/>
  <c r="AR388" i="89"/>
  <c r="AP388" i="89"/>
  <c r="AN388" i="89"/>
  <c r="AL388" i="89"/>
  <c r="AJ388" i="89"/>
  <c r="AH388" i="89"/>
  <c r="AF388" i="89"/>
  <c r="AD388" i="89"/>
  <c r="AB388" i="89"/>
  <c r="Z388" i="89"/>
  <c r="X388" i="89"/>
  <c r="V388" i="89"/>
  <c r="T388" i="89"/>
  <c r="R388" i="89"/>
  <c r="N388" i="89"/>
  <c r="L388" i="89"/>
  <c r="AZ387" i="89"/>
  <c r="AX387" i="89"/>
  <c r="AV387" i="89"/>
  <c r="AT387" i="89"/>
  <c r="AR387" i="89"/>
  <c r="AP387" i="89"/>
  <c r="AN387" i="89"/>
  <c r="AL387" i="89"/>
  <c r="AJ387" i="89"/>
  <c r="AH387" i="89"/>
  <c r="AF387" i="89"/>
  <c r="AD387" i="89"/>
  <c r="AB387" i="89"/>
  <c r="Z387" i="89"/>
  <c r="X387" i="89"/>
  <c r="V387" i="89"/>
  <c r="T387" i="89"/>
  <c r="R387" i="89"/>
  <c r="N387" i="89"/>
  <c r="L387" i="89"/>
  <c r="AZ386" i="89"/>
  <c r="AX386" i="89"/>
  <c r="AV386" i="89"/>
  <c r="AT386" i="89"/>
  <c r="AR386" i="89"/>
  <c r="AP386" i="89"/>
  <c r="AN386" i="89"/>
  <c r="AL386" i="89"/>
  <c r="AJ386" i="89"/>
  <c r="AH386" i="89"/>
  <c r="AF386" i="89"/>
  <c r="AD386" i="89"/>
  <c r="AB386" i="89"/>
  <c r="Z386" i="89"/>
  <c r="X386" i="89"/>
  <c r="V386" i="89"/>
  <c r="T386" i="89"/>
  <c r="R386" i="89"/>
  <c r="N386" i="89"/>
  <c r="L386" i="89"/>
  <c r="AZ385" i="89"/>
  <c r="AX385" i="89"/>
  <c r="AV385" i="89"/>
  <c r="AT385" i="89"/>
  <c r="AR385" i="89"/>
  <c r="AP385" i="89"/>
  <c r="AN385" i="89"/>
  <c r="AL385" i="89"/>
  <c r="AJ385" i="89"/>
  <c r="AH385" i="89"/>
  <c r="AF385" i="89"/>
  <c r="AD385" i="89"/>
  <c r="AB385" i="89"/>
  <c r="Z385" i="89"/>
  <c r="X385" i="89"/>
  <c r="V385" i="89"/>
  <c r="T385" i="89"/>
  <c r="R385" i="89"/>
  <c r="N385" i="89"/>
  <c r="L385" i="89"/>
  <c r="AZ384" i="89"/>
  <c r="AX384" i="89"/>
  <c r="AV384" i="89"/>
  <c r="AT384" i="89"/>
  <c r="AR384" i="89"/>
  <c r="AP384" i="89"/>
  <c r="AN384" i="89"/>
  <c r="AL384" i="89"/>
  <c r="AJ384" i="89"/>
  <c r="AH384" i="89"/>
  <c r="AF384" i="89"/>
  <c r="AD384" i="89"/>
  <c r="AB384" i="89"/>
  <c r="Z384" i="89"/>
  <c r="X384" i="89"/>
  <c r="V384" i="89"/>
  <c r="T384" i="89"/>
  <c r="R384" i="89"/>
  <c r="N384" i="89"/>
  <c r="L384" i="89"/>
  <c r="AZ383" i="89"/>
  <c r="AX383" i="89"/>
  <c r="AV383" i="89"/>
  <c r="AT383" i="89"/>
  <c r="AR383" i="89"/>
  <c r="AP383" i="89"/>
  <c r="AN383" i="89"/>
  <c r="AL383" i="89"/>
  <c r="AJ383" i="89"/>
  <c r="AH383" i="89"/>
  <c r="AF383" i="89"/>
  <c r="AD383" i="89"/>
  <c r="AB383" i="89"/>
  <c r="Z383" i="89"/>
  <c r="X383" i="89"/>
  <c r="V383" i="89"/>
  <c r="T383" i="89"/>
  <c r="R383" i="89"/>
  <c r="N383" i="89"/>
  <c r="L383" i="89"/>
  <c r="AZ381" i="89"/>
  <c r="AX381" i="89"/>
  <c r="AV381" i="89"/>
  <c r="AT381" i="89"/>
  <c r="AR381" i="89"/>
  <c r="AP381" i="89"/>
  <c r="AN381" i="89"/>
  <c r="AL381" i="89"/>
  <c r="AJ381" i="89"/>
  <c r="AH381" i="89"/>
  <c r="AF381" i="89"/>
  <c r="AD381" i="89"/>
  <c r="AB381" i="89"/>
  <c r="Z381" i="89"/>
  <c r="X381" i="89"/>
  <c r="V381" i="89"/>
  <c r="T381" i="89"/>
  <c r="R381" i="89"/>
  <c r="N381" i="89"/>
  <c r="L381" i="89"/>
  <c r="AZ380" i="89"/>
  <c r="AX380" i="89"/>
  <c r="AV380" i="89"/>
  <c r="AT380" i="89"/>
  <c r="AR380" i="89"/>
  <c r="AP380" i="89"/>
  <c r="AN380" i="89"/>
  <c r="AL380" i="89"/>
  <c r="AJ380" i="89"/>
  <c r="AH380" i="89"/>
  <c r="AF380" i="89"/>
  <c r="AD380" i="89"/>
  <c r="AB380" i="89"/>
  <c r="Z380" i="89"/>
  <c r="X380" i="89"/>
  <c r="V380" i="89"/>
  <c r="T380" i="89"/>
  <c r="R380" i="89"/>
  <c r="N380" i="89"/>
  <c r="AZ379" i="89"/>
  <c r="AX379" i="89"/>
  <c r="AV379" i="89"/>
  <c r="AT379" i="89"/>
  <c r="AR379" i="89"/>
  <c r="AP379" i="89"/>
  <c r="AN379" i="89"/>
  <c r="AL379" i="89"/>
  <c r="AJ379" i="89"/>
  <c r="AH379" i="89"/>
  <c r="AF379" i="89"/>
  <c r="AD379" i="89"/>
  <c r="AB379" i="89"/>
  <c r="Z379" i="89"/>
  <c r="X379" i="89"/>
  <c r="V379" i="89"/>
  <c r="T379" i="89"/>
  <c r="R379" i="89"/>
  <c r="N379" i="89"/>
  <c r="AZ378" i="89"/>
  <c r="AX378" i="89"/>
  <c r="AV378" i="89"/>
  <c r="AT378" i="89"/>
  <c r="AR378" i="89"/>
  <c r="AP378" i="89"/>
  <c r="AN378" i="89"/>
  <c r="AL378" i="89"/>
  <c r="AJ378" i="89"/>
  <c r="AH378" i="89"/>
  <c r="AF378" i="89"/>
  <c r="AD378" i="89"/>
  <c r="AB378" i="89"/>
  <c r="Z378" i="89"/>
  <c r="X378" i="89"/>
  <c r="V378" i="89"/>
  <c r="T378" i="89"/>
  <c r="R378" i="89"/>
  <c r="N378" i="89"/>
  <c r="AZ377" i="89"/>
  <c r="AX377" i="89"/>
  <c r="AV377" i="89"/>
  <c r="AT377" i="89"/>
  <c r="AR377" i="89"/>
  <c r="AP377" i="89"/>
  <c r="AN377" i="89"/>
  <c r="AL377" i="89"/>
  <c r="AJ377" i="89"/>
  <c r="AH377" i="89"/>
  <c r="AF377" i="89"/>
  <c r="AD377" i="89"/>
  <c r="AB377" i="89"/>
  <c r="Z377" i="89"/>
  <c r="X377" i="89"/>
  <c r="V377" i="89"/>
  <c r="T377" i="89"/>
  <c r="R377" i="89"/>
  <c r="N377" i="89"/>
  <c r="AZ376" i="89"/>
  <c r="AX376" i="89"/>
  <c r="AV376" i="89"/>
  <c r="AT376" i="89"/>
  <c r="AR376" i="89"/>
  <c r="AP376" i="89"/>
  <c r="AN376" i="89"/>
  <c r="AL376" i="89"/>
  <c r="AJ376" i="89"/>
  <c r="AH376" i="89"/>
  <c r="AF376" i="89"/>
  <c r="AD376" i="89"/>
  <c r="AB376" i="89"/>
  <c r="Z376" i="89"/>
  <c r="X376" i="89"/>
  <c r="V376" i="89"/>
  <c r="T376" i="89"/>
  <c r="R376" i="89"/>
  <c r="N376" i="89"/>
  <c r="AZ375" i="89"/>
  <c r="AX375" i="89"/>
  <c r="AV375" i="89"/>
  <c r="AT375" i="89"/>
  <c r="AR375" i="89"/>
  <c r="AP375" i="89"/>
  <c r="AN375" i="89"/>
  <c r="AL375" i="89"/>
  <c r="AJ375" i="89"/>
  <c r="AH375" i="89"/>
  <c r="AF375" i="89"/>
  <c r="AD375" i="89"/>
  <c r="AB375" i="89"/>
  <c r="Z375" i="89"/>
  <c r="X375" i="89"/>
  <c r="V375" i="89"/>
  <c r="T375" i="89"/>
  <c r="R375" i="89"/>
  <c r="N375" i="89"/>
  <c r="AZ374" i="89"/>
  <c r="AX374" i="89"/>
  <c r="AV374" i="89"/>
  <c r="AT374" i="89"/>
  <c r="AR374" i="89"/>
  <c r="AP374" i="89"/>
  <c r="AN374" i="89"/>
  <c r="AL374" i="89"/>
  <c r="AJ374" i="89"/>
  <c r="AH374" i="89"/>
  <c r="AF374" i="89"/>
  <c r="AD374" i="89"/>
  <c r="AB374" i="89"/>
  <c r="Z374" i="89"/>
  <c r="X374" i="89"/>
  <c r="V374" i="89"/>
  <c r="T374" i="89"/>
  <c r="R374" i="89"/>
  <c r="N374" i="89"/>
  <c r="AZ373" i="89"/>
  <c r="AX373" i="89"/>
  <c r="AV373" i="89"/>
  <c r="AT373" i="89"/>
  <c r="AR373" i="89"/>
  <c r="AP373" i="89"/>
  <c r="AN373" i="89"/>
  <c r="AL373" i="89"/>
  <c r="AJ373" i="89"/>
  <c r="AH373" i="89"/>
  <c r="AF373" i="89"/>
  <c r="AD373" i="89"/>
  <c r="AB373" i="89"/>
  <c r="Z373" i="89"/>
  <c r="X373" i="89"/>
  <c r="V373" i="89"/>
  <c r="T373" i="89"/>
  <c r="R373" i="89"/>
  <c r="N373" i="89"/>
  <c r="AZ372" i="89"/>
  <c r="AX372" i="89"/>
  <c r="AV372" i="89"/>
  <c r="AT372" i="89"/>
  <c r="AR372" i="89"/>
  <c r="AP372" i="89"/>
  <c r="AN372" i="89"/>
  <c r="AL372" i="89"/>
  <c r="AJ372" i="89"/>
  <c r="AH372" i="89"/>
  <c r="AF372" i="89"/>
  <c r="AD372" i="89"/>
  <c r="AB372" i="89"/>
  <c r="Z372" i="89"/>
  <c r="X372" i="89"/>
  <c r="V372" i="89"/>
  <c r="T372" i="89"/>
  <c r="R372" i="89"/>
  <c r="N372" i="89"/>
  <c r="AZ371" i="89"/>
  <c r="AX371" i="89"/>
  <c r="AV371" i="89"/>
  <c r="AT371" i="89"/>
  <c r="AR371" i="89"/>
  <c r="AP371" i="89"/>
  <c r="AN371" i="89"/>
  <c r="AL371" i="89"/>
  <c r="AJ371" i="89"/>
  <c r="AH371" i="89"/>
  <c r="AF371" i="89"/>
  <c r="AD371" i="89"/>
  <c r="AB371" i="89"/>
  <c r="Z371" i="89"/>
  <c r="X371" i="89"/>
  <c r="V371" i="89"/>
  <c r="T371" i="89"/>
  <c r="R371" i="89"/>
  <c r="N371" i="89"/>
  <c r="AZ370" i="89"/>
  <c r="AX370" i="89"/>
  <c r="AV370" i="89"/>
  <c r="AT370" i="89"/>
  <c r="AR370" i="89"/>
  <c r="AP370" i="89"/>
  <c r="AN370" i="89"/>
  <c r="AL370" i="89"/>
  <c r="AJ370" i="89"/>
  <c r="AH370" i="89"/>
  <c r="AF370" i="89"/>
  <c r="AD370" i="89"/>
  <c r="AB370" i="89"/>
  <c r="Z370" i="89"/>
  <c r="X370" i="89"/>
  <c r="V370" i="89"/>
  <c r="T370" i="89"/>
  <c r="R370" i="89"/>
  <c r="N370" i="89"/>
  <c r="AZ369" i="89"/>
  <c r="AX369" i="89"/>
  <c r="AV369" i="89"/>
  <c r="AT369" i="89"/>
  <c r="AR369" i="89"/>
  <c r="AP369" i="89"/>
  <c r="AN369" i="89"/>
  <c r="AL369" i="89"/>
  <c r="AJ369" i="89"/>
  <c r="AH369" i="89"/>
  <c r="AF369" i="89"/>
  <c r="AD369" i="89"/>
  <c r="AB369" i="89"/>
  <c r="Z369" i="89"/>
  <c r="X369" i="89"/>
  <c r="V369" i="89"/>
  <c r="T369" i="89"/>
  <c r="R369" i="89"/>
  <c r="N369" i="89"/>
  <c r="AZ368" i="89"/>
  <c r="AX368" i="89"/>
  <c r="AV368" i="89"/>
  <c r="AT368" i="89"/>
  <c r="AR368" i="89"/>
  <c r="AP368" i="89"/>
  <c r="AN368" i="89"/>
  <c r="AL368" i="89"/>
  <c r="AJ368" i="89"/>
  <c r="AH368" i="89"/>
  <c r="AF368" i="89"/>
  <c r="AD368" i="89"/>
  <c r="AB368" i="89"/>
  <c r="Z368" i="89"/>
  <c r="X368" i="89"/>
  <c r="V368" i="89"/>
  <c r="T368" i="89"/>
  <c r="R368" i="89"/>
  <c r="N368" i="89"/>
  <c r="AZ367" i="89"/>
  <c r="AX367" i="89"/>
  <c r="AV367" i="89"/>
  <c r="AT367" i="89"/>
  <c r="AR367" i="89"/>
  <c r="AP367" i="89"/>
  <c r="AN367" i="89"/>
  <c r="AL367" i="89"/>
  <c r="AJ367" i="89"/>
  <c r="AH367" i="89"/>
  <c r="AF367" i="89"/>
  <c r="AD367" i="89"/>
  <c r="AB367" i="89"/>
  <c r="Z367" i="89"/>
  <c r="X367" i="89"/>
  <c r="V367" i="89"/>
  <c r="T367" i="89"/>
  <c r="R367" i="89"/>
  <c r="N367" i="89"/>
  <c r="AZ366" i="89"/>
  <c r="AX366" i="89"/>
  <c r="AV366" i="89"/>
  <c r="AT366" i="89"/>
  <c r="AR366" i="89"/>
  <c r="AP366" i="89"/>
  <c r="AN366" i="89"/>
  <c r="AL366" i="89"/>
  <c r="AJ366" i="89"/>
  <c r="AH366" i="89"/>
  <c r="AF366" i="89"/>
  <c r="AD366" i="89"/>
  <c r="AB366" i="89"/>
  <c r="Z366" i="89"/>
  <c r="X366" i="89"/>
  <c r="V366" i="89"/>
  <c r="T366" i="89"/>
  <c r="R366" i="89"/>
  <c r="N366" i="89"/>
  <c r="AZ365" i="89"/>
  <c r="AX365" i="89"/>
  <c r="AV365" i="89"/>
  <c r="AT365" i="89"/>
  <c r="AR365" i="89"/>
  <c r="AP365" i="89"/>
  <c r="AN365" i="89"/>
  <c r="AL365" i="89"/>
  <c r="AJ365" i="89"/>
  <c r="AH365" i="89"/>
  <c r="AF365" i="89"/>
  <c r="AD365" i="89"/>
  <c r="AB365" i="89"/>
  <c r="Z365" i="89"/>
  <c r="X365" i="89"/>
  <c r="V365" i="89"/>
  <c r="T365" i="89"/>
  <c r="R365" i="89"/>
  <c r="N365" i="89"/>
  <c r="AZ364" i="89"/>
  <c r="AX364" i="89"/>
  <c r="AV364" i="89"/>
  <c r="AT364" i="89"/>
  <c r="AR364" i="89"/>
  <c r="AP364" i="89"/>
  <c r="AN364" i="89"/>
  <c r="AL364" i="89"/>
  <c r="AJ364" i="89"/>
  <c r="AH364" i="89"/>
  <c r="AF364" i="89"/>
  <c r="AD364" i="89"/>
  <c r="AB364" i="89"/>
  <c r="Z364" i="89"/>
  <c r="X364" i="89"/>
  <c r="V364" i="89"/>
  <c r="T364" i="89"/>
  <c r="R364" i="89"/>
  <c r="N364" i="89"/>
  <c r="L364" i="89"/>
  <c r="AZ363" i="89"/>
  <c r="AX363" i="89"/>
  <c r="AV363" i="89"/>
  <c r="AT363" i="89"/>
  <c r="AR363" i="89"/>
  <c r="AP363" i="89"/>
  <c r="AN363" i="89"/>
  <c r="AL363" i="89"/>
  <c r="AJ363" i="89"/>
  <c r="AH363" i="89"/>
  <c r="AF363" i="89"/>
  <c r="AD363" i="89"/>
  <c r="AB363" i="89"/>
  <c r="Z363" i="89"/>
  <c r="X363" i="89"/>
  <c r="V363" i="89"/>
  <c r="T363" i="89"/>
  <c r="R363" i="89"/>
  <c r="N363" i="89"/>
  <c r="L363" i="89"/>
  <c r="J363" i="89"/>
  <c r="H363" i="89"/>
  <c r="F363" i="89"/>
  <c r="AY356" i="89"/>
  <c r="AW356" i="89"/>
  <c r="AU356" i="89"/>
  <c r="AS356" i="89"/>
  <c r="AQ356" i="89"/>
  <c r="AO356" i="89"/>
  <c r="AM356" i="89"/>
  <c r="AK356" i="89"/>
  <c r="AI356" i="89"/>
  <c r="AG356" i="89"/>
  <c r="AE356" i="89"/>
  <c r="AC356" i="89"/>
  <c r="AA356" i="89"/>
  <c r="Y356" i="89"/>
  <c r="W356" i="89"/>
  <c r="U356" i="89"/>
  <c r="S356" i="89"/>
  <c r="Q356" i="89"/>
  <c r="O356" i="89"/>
  <c r="M356" i="89"/>
  <c r="K356" i="89"/>
  <c r="I356" i="89"/>
  <c r="G356" i="89"/>
  <c r="E356" i="89"/>
  <c r="CC353" i="89"/>
  <c r="AZ353" i="89"/>
  <c r="AX353" i="89"/>
  <c r="AV353" i="89"/>
  <c r="AT353" i="89"/>
  <c r="DE353" i="89" s="1"/>
  <c r="DF353" i="89" s="1"/>
  <c r="AR353" i="89"/>
  <c r="AP353" i="89"/>
  <c r="AN353" i="89"/>
  <c r="AL353" i="89"/>
  <c r="AJ353" i="89"/>
  <c r="AH353" i="89"/>
  <c r="AF353" i="89"/>
  <c r="AD353" i="89"/>
  <c r="AB353" i="89"/>
  <c r="Z353" i="89"/>
  <c r="X353" i="89"/>
  <c r="V353" i="89"/>
  <c r="T353" i="89"/>
  <c r="R353" i="89"/>
  <c r="P353" i="89"/>
  <c r="N353" i="89"/>
  <c r="L353" i="89"/>
  <c r="F353" i="89"/>
  <c r="AZ352" i="89"/>
  <c r="AX352" i="89"/>
  <c r="AV352" i="89"/>
  <c r="AT352" i="89"/>
  <c r="DE352" i="89" s="1"/>
  <c r="DF352" i="89" s="1"/>
  <c r="AR352" i="89"/>
  <c r="AP352" i="89"/>
  <c r="AN352" i="89"/>
  <c r="AL352" i="89"/>
  <c r="AJ352" i="89"/>
  <c r="AH352" i="89"/>
  <c r="AF352" i="89"/>
  <c r="AD352" i="89"/>
  <c r="AB352" i="89"/>
  <c r="Z352" i="89"/>
  <c r="X352" i="89"/>
  <c r="V352" i="89"/>
  <c r="T352" i="89"/>
  <c r="R352" i="89"/>
  <c r="P352" i="89"/>
  <c r="N352" i="89"/>
  <c r="L352" i="89"/>
  <c r="F352" i="89"/>
  <c r="AZ351" i="89"/>
  <c r="AX351" i="89"/>
  <c r="AV351" i="89"/>
  <c r="AT351" i="89"/>
  <c r="DE351" i="89" s="1"/>
  <c r="DF351" i="89" s="1"/>
  <c r="AR351" i="89"/>
  <c r="AP351" i="89"/>
  <c r="AN351" i="89"/>
  <c r="AL351" i="89"/>
  <c r="AJ351" i="89"/>
  <c r="AH351" i="89"/>
  <c r="AF351" i="89"/>
  <c r="AD351" i="89"/>
  <c r="AB351" i="89"/>
  <c r="Z351" i="89"/>
  <c r="X351" i="89"/>
  <c r="V351" i="89"/>
  <c r="T351" i="89"/>
  <c r="R351" i="89"/>
  <c r="P351" i="89"/>
  <c r="N351" i="89"/>
  <c r="L351" i="89"/>
  <c r="F351" i="89"/>
  <c r="AZ350" i="89"/>
  <c r="AX350" i="89"/>
  <c r="AV350" i="89"/>
  <c r="AT350" i="89"/>
  <c r="DE350" i="89" s="1"/>
  <c r="DF350" i="89" s="1"/>
  <c r="AR350" i="89"/>
  <c r="AP350" i="89"/>
  <c r="AN350" i="89"/>
  <c r="AL350" i="89"/>
  <c r="AJ350" i="89"/>
  <c r="AH350" i="89"/>
  <c r="AF350" i="89"/>
  <c r="AD350" i="89"/>
  <c r="AB350" i="89"/>
  <c r="Z350" i="89"/>
  <c r="X350" i="89"/>
  <c r="V350" i="89"/>
  <c r="T350" i="89"/>
  <c r="R350" i="89"/>
  <c r="P350" i="89"/>
  <c r="N350" i="89"/>
  <c r="L350" i="89"/>
  <c r="F350" i="89"/>
  <c r="AZ349" i="89"/>
  <c r="AX349" i="89"/>
  <c r="AV349" i="89"/>
  <c r="AT349" i="89"/>
  <c r="DE349" i="89" s="1"/>
  <c r="DF349" i="89" s="1"/>
  <c r="AR349" i="89"/>
  <c r="AP349" i="89"/>
  <c r="AN349" i="89"/>
  <c r="AL349" i="89"/>
  <c r="AJ349" i="89"/>
  <c r="AH349" i="89"/>
  <c r="AF349" i="89"/>
  <c r="AD349" i="89"/>
  <c r="AB349" i="89"/>
  <c r="Z349" i="89"/>
  <c r="X349" i="89"/>
  <c r="V349" i="89"/>
  <c r="T349" i="89"/>
  <c r="R349" i="89"/>
  <c r="P349" i="89"/>
  <c r="N349" i="89"/>
  <c r="L349" i="89"/>
  <c r="F349" i="89"/>
  <c r="AZ348" i="89"/>
  <c r="AX348" i="89"/>
  <c r="AV348" i="89"/>
  <c r="AT348" i="89"/>
  <c r="DE348" i="89" s="1"/>
  <c r="DF348" i="89" s="1"/>
  <c r="AR348" i="89"/>
  <c r="AP348" i="89"/>
  <c r="AN348" i="89"/>
  <c r="AL348" i="89"/>
  <c r="AJ348" i="89"/>
  <c r="AH348" i="89"/>
  <c r="AF348" i="89"/>
  <c r="AD348" i="89"/>
  <c r="AB348" i="89"/>
  <c r="Z348" i="89"/>
  <c r="X348" i="89"/>
  <c r="V348" i="89"/>
  <c r="T348" i="89"/>
  <c r="R348" i="89"/>
  <c r="P348" i="89"/>
  <c r="N348" i="89"/>
  <c r="L348" i="89"/>
  <c r="F348" i="89"/>
  <c r="AZ347" i="89"/>
  <c r="AX347" i="89"/>
  <c r="AV347" i="89"/>
  <c r="AT347" i="89"/>
  <c r="DE347" i="89" s="1"/>
  <c r="DF347" i="89" s="1"/>
  <c r="AR347" i="89"/>
  <c r="AP347" i="89"/>
  <c r="AN347" i="89"/>
  <c r="AL347" i="89"/>
  <c r="AJ347" i="89"/>
  <c r="DZ347" i="89" s="1"/>
  <c r="AH347" i="89"/>
  <c r="AF347" i="89"/>
  <c r="AD347" i="89"/>
  <c r="AB347" i="89"/>
  <c r="DR347" i="89" s="1"/>
  <c r="Z347" i="89"/>
  <c r="X347" i="89"/>
  <c r="V347" i="89"/>
  <c r="T347" i="89"/>
  <c r="R347" i="89"/>
  <c r="P347" i="89"/>
  <c r="N347" i="89"/>
  <c r="L347" i="89"/>
  <c r="F347" i="89"/>
  <c r="AZ346" i="89"/>
  <c r="AX346" i="89"/>
  <c r="AV346" i="89"/>
  <c r="AT346" i="89"/>
  <c r="DE346" i="89" s="1"/>
  <c r="DF346" i="89" s="1"/>
  <c r="AR346" i="89"/>
  <c r="AP346" i="89"/>
  <c r="AN346" i="89"/>
  <c r="AL346" i="89"/>
  <c r="AJ346" i="89"/>
  <c r="AH346" i="89"/>
  <c r="AF346" i="89"/>
  <c r="AD346" i="89"/>
  <c r="AB346" i="89"/>
  <c r="Z346" i="89"/>
  <c r="X346" i="89"/>
  <c r="V346" i="89"/>
  <c r="T346" i="89"/>
  <c r="R346" i="89"/>
  <c r="P346" i="89"/>
  <c r="N346" i="89"/>
  <c r="L346" i="89"/>
  <c r="F346" i="89"/>
  <c r="AZ345" i="89"/>
  <c r="AX345" i="89"/>
  <c r="AV345" i="89"/>
  <c r="AT345" i="89"/>
  <c r="DE345" i="89" s="1"/>
  <c r="DF345" i="89" s="1"/>
  <c r="AR345" i="89"/>
  <c r="AP345" i="89"/>
  <c r="AN345" i="89"/>
  <c r="AL345" i="89"/>
  <c r="AJ345" i="89"/>
  <c r="AH345" i="89"/>
  <c r="AF345" i="89"/>
  <c r="AD345" i="89"/>
  <c r="AB345" i="89"/>
  <c r="Z345" i="89"/>
  <c r="X345" i="89"/>
  <c r="V345" i="89"/>
  <c r="T345" i="89"/>
  <c r="R345" i="89"/>
  <c r="P345" i="89"/>
  <c r="N345" i="89"/>
  <c r="L345" i="89"/>
  <c r="F345" i="89"/>
  <c r="AZ344" i="89"/>
  <c r="AX344" i="89"/>
  <c r="AV344" i="89"/>
  <c r="AT344" i="89"/>
  <c r="DE344" i="89" s="1"/>
  <c r="DF344" i="89" s="1"/>
  <c r="AR344" i="89"/>
  <c r="AP344" i="89"/>
  <c r="AN344" i="89"/>
  <c r="AL344" i="89"/>
  <c r="AJ344" i="89"/>
  <c r="AH344" i="89"/>
  <c r="AF344" i="89"/>
  <c r="AD344" i="89"/>
  <c r="AB344" i="89"/>
  <c r="Z344" i="89"/>
  <c r="X344" i="89"/>
  <c r="V344" i="89"/>
  <c r="T344" i="89"/>
  <c r="R344" i="89"/>
  <c r="P344" i="89"/>
  <c r="N344" i="89"/>
  <c r="L344" i="89"/>
  <c r="F344" i="89"/>
  <c r="AZ343" i="89"/>
  <c r="AX343" i="89"/>
  <c r="AV343" i="89"/>
  <c r="AT343" i="89"/>
  <c r="DE343" i="89" s="1"/>
  <c r="DF343" i="89" s="1"/>
  <c r="AR343" i="89"/>
  <c r="AP343" i="89"/>
  <c r="AN343" i="89"/>
  <c r="AL343" i="89"/>
  <c r="AJ343" i="89"/>
  <c r="AH343" i="89"/>
  <c r="AF343" i="89"/>
  <c r="AD343" i="89"/>
  <c r="AB343" i="89"/>
  <c r="Z343" i="89"/>
  <c r="X343" i="89"/>
  <c r="V343" i="89"/>
  <c r="T343" i="89"/>
  <c r="R343" i="89"/>
  <c r="P343" i="89"/>
  <c r="N343" i="89"/>
  <c r="L343" i="89"/>
  <c r="F343" i="89"/>
  <c r="AZ342" i="89"/>
  <c r="AX342" i="89"/>
  <c r="AV342" i="89"/>
  <c r="AT342" i="89"/>
  <c r="DE342" i="89" s="1"/>
  <c r="DF342" i="89" s="1"/>
  <c r="AR342" i="89"/>
  <c r="AP342" i="89"/>
  <c r="AN342" i="89"/>
  <c r="AL342" i="89"/>
  <c r="AJ342" i="89"/>
  <c r="AH342" i="89"/>
  <c r="AF342" i="89"/>
  <c r="AD342" i="89"/>
  <c r="AB342" i="89"/>
  <c r="Z342" i="89"/>
  <c r="X342" i="89"/>
  <c r="V342" i="89"/>
  <c r="T342" i="89"/>
  <c r="R342" i="89"/>
  <c r="P342" i="89"/>
  <c r="N342" i="89"/>
  <c r="L342" i="89"/>
  <c r="F342" i="89"/>
  <c r="AZ341" i="89"/>
  <c r="AX341" i="89"/>
  <c r="AV341" i="89"/>
  <c r="AT341" i="89"/>
  <c r="DE341" i="89" s="1"/>
  <c r="DF341" i="89" s="1"/>
  <c r="AR341" i="89"/>
  <c r="AP341" i="89"/>
  <c r="AN341" i="89"/>
  <c r="AL341" i="89"/>
  <c r="AJ341" i="89"/>
  <c r="AH341" i="89"/>
  <c r="AF341" i="89"/>
  <c r="AD341" i="89"/>
  <c r="AB341" i="89"/>
  <c r="Z341" i="89"/>
  <c r="X341" i="89"/>
  <c r="V341" i="89"/>
  <c r="T341" i="89"/>
  <c r="R341" i="89"/>
  <c r="P341" i="89"/>
  <c r="N341" i="89"/>
  <c r="L341" i="89"/>
  <c r="F341" i="89"/>
  <c r="AZ340" i="89"/>
  <c r="AX340" i="89"/>
  <c r="AV340" i="89"/>
  <c r="AT340" i="89"/>
  <c r="DE340" i="89" s="1"/>
  <c r="DF340" i="89" s="1"/>
  <c r="AR340" i="89"/>
  <c r="AP340" i="89"/>
  <c r="AN340" i="89"/>
  <c r="AL340" i="89"/>
  <c r="AJ340" i="89"/>
  <c r="AH340" i="89"/>
  <c r="AF340" i="89"/>
  <c r="AD340" i="89"/>
  <c r="AB340" i="89"/>
  <c r="Z340" i="89"/>
  <c r="X340" i="89"/>
  <c r="V340" i="89"/>
  <c r="T340" i="89"/>
  <c r="R340" i="89"/>
  <c r="P340" i="89"/>
  <c r="N340" i="89"/>
  <c r="L340" i="89"/>
  <c r="F340" i="89"/>
  <c r="AZ339" i="89"/>
  <c r="AX339" i="89"/>
  <c r="AV339" i="89"/>
  <c r="AT339" i="89"/>
  <c r="DE339" i="89" s="1"/>
  <c r="DF339" i="89" s="1"/>
  <c r="AR339" i="89"/>
  <c r="AP339" i="89"/>
  <c r="AN339" i="89"/>
  <c r="AL339" i="89"/>
  <c r="AJ339" i="89"/>
  <c r="AH339" i="89"/>
  <c r="AF339" i="89"/>
  <c r="AD339" i="89"/>
  <c r="AB339" i="89"/>
  <c r="Z339" i="89"/>
  <c r="X339" i="89"/>
  <c r="V339" i="89"/>
  <c r="T339" i="89"/>
  <c r="R339" i="89"/>
  <c r="P339" i="89"/>
  <c r="N339" i="89"/>
  <c r="L339" i="89"/>
  <c r="F339" i="89"/>
  <c r="AZ338" i="89"/>
  <c r="AX338" i="89"/>
  <c r="AV338" i="89"/>
  <c r="AT338" i="89"/>
  <c r="DE338" i="89" s="1"/>
  <c r="DF338" i="89" s="1"/>
  <c r="AR338" i="89"/>
  <c r="AP338" i="89"/>
  <c r="AN338" i="89"/>
  <c r="AL338" i="89"/>
  <c r="AJ338" i="89"/>
  <c r="AH338" i="89"/>
  <c r="AF338" i="89"/>
  <c r="AD338" i="89"/>
  <c r="AB338" i="89"/>
  <c r="Z338" i="89"/>
  <c r="X338" i="89"/>
  <c r="V338" i="89"/>
  <c r="T338" i="89"/>
  <c r="R338" i="89"/>
  <c r="P338" i="89"/>
  <c r="N338" i="89"/>
  <c r="L338" i="89"/>
  <c r="F338" i="89"/>
  <c r="AZ337" i="89"/>
  <c r="AX337" i="89"/>
  <c r="AV337" i="89"/>
  <c r="AT337" i="89"/>
  <c r="DE337" i="89" s="1"/>
  <c r="DF337" i="89" s="1"/>
  <c r="AR337" i="89"/>
  <c r="AP337" i="89"/>
  <c r="AN337" i="89"/>
  <c r="AL337" i="89"/>
  <c r="AJ337" i="89"/>
  <c r="AH337" i="89"/>
  <c r="AF337" i="89"/>
  <c r="AD337" i="89"/>
  <c r="AB337" i="89"/>
  <c r="Z337" i="89"/>
  <c r="X337" i="89"/>
  <c r="V337" i="89"/>
  <c r="T337" i="89"/>
  <c r="R337" i="89"/>
  <c r="P337" i="89"/>
  <c r="N337" i="89"/>
  <c r="L337" i="89"/>
  <c r="F337" i="89"/>
  <c r="AZ335" i="89"/>
  <c r="AX335" i="89"/>
  <c r="AV335" i="89"/>
  <c r="AT335" i="89"/>
  <c r="DE335" i="89" s="1"/>
  <c r="DF335" i="89" s="1"/>
  <c r="AR335" i="89"/>
  <c r="AP335" i="89"/>
  <c r="AN335" i="89"/>
  <c r="AL335" i="89"/>
  <c r="AJ335" i="89"/>
  <c r="AH335" i="89"/>
  <c r="AF335" i="89"/>
  <c r="AD335" i="89"/>
  <c r="AB335" i="89"/>
  <c r="Z335" i="89"/>
  <c r="X335" i="89"/>
  <c r="V335" i="89"/>
  <c r="T335" i="89"/>
  <c r="R335" i="89"/>
  <c r="P335" i="89"/>
  <c r="N335" i="89"/>
  <c r="L335" i="89"/>
  <c r="F335" i="89"/>
  <c r="AZ334" i="89"/>
  <c r="AX334" i="89"/>
  <c r="AV334" i="89"/>
  <c r="AT334" i="89"/>
  <c r="DE334" i="89" s="1"/>
  <c r="DF334" i="89" s="1"/>
  <c r="AR334" i="89"/>
  <c r="AP334" i="89"/>
  <c r="AN334" i="89"/>
  <c r="AL334" i="89"/>
  <c r="AJ334" i="89"/>
  <c r="AH334" i="89"/>
  <c r="AF334" i="89"/>
  <c r="AD334" i="89"/>
  <c r="AB334" i="89"/>
  <c r="Z334" i="89"/>
  <c r="X334" i="89"/>
  <c r="V334" i="89"/>
  <c r="T334" i="89"/>
  <c r="R334" i="89"/>
  <c r="P334" i="89"/>
  <c r="N334" i="89"/>
  <c r="L334" i="89"/>
  <c r="F334" i="89"/>
  <c r="AZ332" i="89"/>
  <c r="AX332" i="89"/>
  <c r="AV332" i="89"/>
  <c r="AT332" i="89"/>
  <c r="DE332" i="89" s="1"/>
  <c r="DF332" i="89" s="1"/>
  <c r="AR332" i="89"/>
  <c r="AP332" i="89"/>
  <c r="AN332" i="89"/>
  <c r="AL332" i="89"/>
  <c r="AJ332" i="89"/>
  <c r="AH332" i="89"/>
  <c r="AF332" i="89"/>
  <c r="AD332" i="89"/>
  <c r="AB332" i="89"/>
  <c r="Z332" i="89"/>
  <c r="X332" i="89"/>
  <c r="V332" i="89"/>
  <c r="T332" i="89"/>
  <c r="R332" i="89"/>
  <c r="P332" i="89"/>
  <c r="N332" i="89"/>
  <c r="L332" i="89"/>
  <c r="F332" i="89"/>
  <c r="AZ333" i="89"/>
  <c r="AX333" i="89"/>
  <c r="AV333" i="89"/>
  <c r="AT333" i="89"/>
  <c r="DE333" i="89" s="1"/>
  <c r="DF333" i="89" s="1"/>
  <c r="AR333" i="89"/>
  <c r="AP333" i="89"/>
  <c r="AN333" i="89"/>
  <c r="AL333" i="89"/>
  <c r="AJ333" i="89"/>
  <c r="AH333" i="89"/>
  <c r="AF333" i="89"/>
  <c r="AD333" i="89"/>
  <c r="AB333" i="89"/>
  <c r="Z333" i="89"/>
  <c r="X333" i="89"/>
  <c r="V333" i="89"/>
  <c r="T333" i="89"/>
  <c r="R333" i="89"/>
  <c r="P333" i="89"/>
  <c r="N333" i="89"/>
  <c r="L333" i="89"/>
  <c r="F333" i="89"/>
  <c r="AZ328" i="89"/>
  <c r="AX328" i="89"/>
  <c r="AV328" i="89"/>
  <c r="AT328" i="89"/>
  <c r="DE328" i="89" s="1"/>
  <c r="DF328" i="89" s="1"/>
  <c r="AR328" i="89"/>
  <c r="AP328" i="89"/>
  <c r="AN328" i="89"/>
  <c r="AL328" i="89"/>
  <c r="AJ328" i="89"/>
  <c r="AH328" i="89"/>
  <c r="AF328" i="89"/>
  <c r="AD328" i="89"/>
  <c r="AB328" i="89"/>
  <c r="Z328" i="89"/>
  <c r="X328" i="89"/>
  <c r="V328" i="89"/>
  <c r="T328" i="89"/>
  <c r="R328" i="89"/>
  <c r="P328" i="89"/>
  <c r="N328" i="89"/>
  <c r="L328" i="89"/>
  <c r="F328" i="89"/>
  <c r="AZ322" i="89"/>
  <c r="AX322" i="89"/>
  <c r="AV322" i="89"/>
  <c r="AT322" i="89"/>
  <c r="DE322" i="89" s="1"/>
  <c r="DF322" i="89" s="1"/>
  <c r="AR322" i="89"/>
  <c r="AP322" i="89"/>
  <c r="AN322" i="89"/>
  <c r="AL322" i="89"/>
  <c r="AJ322" i="89"/>
  <c r="AH322" i="89"/>
  <c r="AF322" i="89"/>
  <c r="AD322" i="89"/>
  <c r="AB322" i="89"/>
  <c r="Z322" i="89"/>
  <c r="X322" i="89"/>
  <c r="V322" i="89"/>
  <c r="T322" i="89"/>
  <c r="R322" i="89"/>
  <c r="P322" i="89"/>
  <c r="N322" i="89"/>
  <c r="L322" i="89"/>
  <c r="F322" i="89"/>
  <c r="AZ320" i="89"/>
  <c r="AX320" i="89"/>
  <c r="AV320" i="89"/>
  <c r="AT320" i="89"/>
  <c r="DE320" i="89" s="1"/>
  <c r="DF320" i="89" s="1"/>
  <c r="AR320" i="89"/>
  <c r="AP320" i="89"/>
  <c r="AN320" i="89"/>
  <c r="AL320" i="89"/>
  <c r="AJ320" i="89"/>
  <c r="AH320" i="89"/>
  <c r="AF320" i="89"/>
  <c r="AD320" i="89"/>
  <c r="AB320" i="89"/>
  <c r="Z320" i="89"/>
  <c r="X320" i="89"/>
  <c r="V320" i="89"/>
  <c r="T320" i="89"/>
  <c r="R320" i="89"/>
  <c r="P320" i="89"/>
  <c r="N320" i="89"/>
  <c r="L320" i="89"/>
  <c r="F320" i="89"/>
  <c r="AZ326" i="89"/>
  <c r="AX326" i="89"/>
  <c r="AV326" i="89"/>
  <c r="AT326" i="89"/>
  <c r="DE326" i="89" s="1"/>
  <c r="DF326" i="89" s="1"/>
  <c r="AR326" i="89"/>
  <c r="AP326" i="89"/>
  <c r="AN326" i="89"/>
  <c r="AL326" i="89"/>
  <c r="AJ326" i="89"/>
  <c r="AH326" i="89"/>
  <c r="AF326" i="89"/>
  <c r="AD326" i="89"/>
  <c r="AB326" i="89"/>
  <c r="V326" i="89"/>
  <c r="T326" i="89"/>
  <c r="R326" i="89"/>
  <c r="P326" i="89"/>
  <c r="N326" i="89"/>
  <c r="L326" i="89"/>
  <c r="F326" i="89"/>
  <c r="AZ323" i="89"/>
  <c r="AX323" i="89"/>
  <c r="AV323" i="89"/>
  <c r="AT323" i="89"/>
  <c r="DE323" i="89" s="1"/>
  <c r="DF323" i="89" s="1"/>
  <c r="AR323" i="89"/>
  <c r="AP323" i="89"/>
  <c r="AN323" i="89"/>
  <c r="AL323" i="89"/>
  <c r="AJ323" i="89"/>
  <c r="AH323" i="89"/>
  <c r="AF323" i="89"/>
  <c r="AD323" i="89"/>
  <c r="AB323" i="89"/>
  <c r="Z323" i="89"/>
  <c r="X323" i="89"/>
  <c r="V323" i="89"/>
  <c r="T323" i="89"/>
  <c r="R323" i="89"/>
  <c r="P323" i="89"/>
  <c r="N323" i="89"/>
  <c r="L323" i="89"/>
  <c r="F323" i="89"/>
  <c r="AZ319" i="89"/>
  <c r="AX319" i="89"/>
  <c r="AV319" i="89"/>
  <c r="AT319" i="89"/>
  <c r="DE319" i="89" s="1"/>
  <c r="DF319" i="89" s="1"/>
  <c r="AR319" i="89"/>
  <c r="AP319" i="89"/>
  <c r="AN319" i="89"/>
  <c r="AL319" i="89"/>
  <c r="AJ319" i="89"/>
  <c r="AH319" i="89"/>
  <c r="AF319" i="89"/>
  <c r="AD319" i="89"/>
  <c r="AB319" i="89"/>
  <c r="Z319" i="89"/>
  <c r="X319" i="89"/>
  <c r="V319" i="89"/>
  <c r="T319" i="89"/>
  <c r="R319" i="89"/>
  <c r="P319" i="89"/>
  <c r="N319" i="89"/>
  <c r="L319" i="89"/>
  <c r="F319" i="89"/>
  <c r="AZ317" i="89"/>
  <c r="AX317" i="89"/>
  <c r="AV317" i="89"/>
  <c r="AT317" i="89"/>
  <c r="DE317" i="89" s="1"/>
  <c r="DF317" i="89" s="1"/>
  <c r="AR317" i="89"/>
  <c r="AP317" i="89"/>
  <c r="AN317" i="89"/>
  <c r="AL317" i="89"/>
  <c r="AJ317" i="89"/>
  <c r="AH317" i="89"/>
  <c r="AF317" i="89"/>
  <c r="AD317" i="89"/>
  <c r="AB317" i="89"/>
  <c r="Z317" i="89"/>
  <c r="X317" i="89"/>
  <c r="V317" i="89"/>
  <c r="T317" i="89"/>
  <c r="R317" i="89"/>
  <c r="P317" i="89"/>
  <c r="N317" i="89"/>
  <c r="L317" i="89"/>
  <c r="F317" i="89"/>
  <c r="AZ316" i="89"/>
  <c r="AX316" i="89"/>
  <c r="AV316" i="89"/>
  <c r="AT316" i="89"/>
  <c r="DE316" i="89" s="1"/>
  <c r="DF316" i="89" s="1"/>
  <c r="AR316" i="89"/>
  <c r="AP316" i="89"/>
  <c r="AN316" i="89"/>
  <c r="AL316" i="89"/>
  <c r="AJ316" i="89"/>
  <c r="AH316" i="89"/>
  <c r="AF316" i="89"/>
  <c r="AD316" i="89"/>
  <c r="AB316" i="89"/>
  <c r="Z316" i="89"/>
  <c r="X316" i="89"/>
  <c r="V316" i="89"/>
  <c r="T316" i="89"/>
  <c r="R316" i="89"/>
  <c r="P316" i="89"/>
  <c r="N316" i="89"/>
  <c r="L316" i="89"/>
  <c r="F316" i="89"/>
  <c r="AZ315" i="89"/>
  <c r="AX315" i="89"/>
  <c r="AV315" i="89"/>
  <c r="AT315" i="89"/>
  <c r="DE315" i="89" s="1"/>
  <c r="DF315" i="89" s="1"/>
  <c r="AR315" i="89"/>
  <c r="AP315" i="89"/>
  <c r="AN315" i="89"/>
  <c r="AL315" i="89"/>
  <c r="AJ315" i="89"/>
  <c r="AH315" i="89"/>
  <c r="AF315" i="89"/>
  <c r="AD315" i="89"/>
  <c r="AB315" i="89"/>
  <c r="Z315" i="89"/>
  <c r="X315" i="89"/>
  <c r="V315" i="89"/>
  <c r="T315" i="89"/>
  <c r="R315" i="89"/>
  <c r="P315" i="89"/>
  <c r="N315" i="89"/>
  <c r="L315" i="89"/>
  <c r="F315" i="89"/>
  <c r="AZ314" i="89"/>
  <c r="AX314" i="89"/>
  <c r="AV314" i="89"/>
  <c r="AT314" i="89"/>
  <c r="DE314" i="89" s="1"/>
  <c r="AR314" i="89"/>
  <c r="AP314" i="89"/>
  <c r="AN314" i="89"/>
  <c r="AL314" i="89"/>
  <c r="AJ314" i="89"/>
  <c r="AH314" i="89"/>
  <c r="AF314" i="89"/>
  <c r="AD314" i="89"/>
  <c r="AB314" i="89"/>
  <c r="Z314" i="89"/>
  <c r="X314" i="89"/>
  <c r="V314" i="89"/>
  <c r="T314" i="89"/>
  <c r="R314" i="89"/>
  <c r="P314" i="89"/>
  <c r="N314" i="89"/>
  <c r="L314" i="89"/>
  <c r="J314" i="89"/>
  <c r="H314" i="89"/>
  <c r="F314" i="89"/>
  <c r="AY307" i="89"/>
  <c r="AW307" i="89"/>
  <c r="AU307" i="89"/>
  <c r="AS307" i="89"/>
  <c r="AQ307" i="89"/>
  <c r="AO307" i="89"/>
  <c r="AM307" i="89"/>
  <c r="AK307" i="89"/>
  <c r="AI307" i="89"/>
  <c r="AG307" i="89"/>
  <c r="AE307" i="89"/>
  <c r="AC307" i="89"/>
  <c r="AA307" i="89"/>
  <c r="Y307" i="89"/>
  <c r="W307" i="89"/>
  <c r="U307" i="89"/>
  <c r="S307" i="89"/>
  <c r="Q307" i="89"/>
  <c r="O307" i="89"/>
  <c r="M307" i="89"/>
  <c r="K307" i="89"/>
  <c r="I307" i="89"/>
  <c r="G307" i="89"/>
  <c r="E307" i="89"/>
  <c r="AZ304" i="89"/>
  <c r="AX304" i="89"/>
  <c r="AV304" i="89"/>
  <c r="AT304" i="89"/>
  <c r="AR304" i="89"/>
  <c r="AP304" i="89"/>
  <c r="AN304" i="89"/>
  <c r="AL304" i="89"/>
  <c r="AJ304" i="89"/>
  <c r="AH304" i="89"/>
  <c r="AF304" i="89"/>
  <c r="AD304" i="89"/>
  <c r="AB304" i="89"/>
  <c r="Z304" i="89"/>
  <c r="X304" i="89"/>
  <c r="V304" i="89"/>
  <c r="T304" i="89"/>
  <c r="R304" i="89"/>
  <c r="P304" i="89"/>
  <c r="N304" i="89"/>
  <c r="L304" i="89"/>
  <c r="J304" i="89"/>
  <c r="H304" i="89"/>
  <c r="F304" i="89"/>
  <c r="AZ300" i="89"/>
  <c r="AX300" i="89"/>
  <c r="AV300" i="89"/>
  <c r="AT300" i="89"/>
  <c r="AR300" i="89"/>
  <c r="AP300" i="89"/>
  <c r="AN300" i="89"/>
  <c r="AL300" i="89"/>
  <c r="AJ300" i="89"/>
  <c r="AH300" i="89"/>
  <c r="AF300" i="89"/>
  <c r="AD300" i="89"/>
  <c r="AB300" i="89"/>
  <c r="Z300" i="89"/>
  <c r="X300" i="89"/>
  <c r="V300" i="89"/>
  <c r="T300" i="89"/>
  <c r="R300" i="89"/>
  <c r="P300" i="89"/>
  <c r="N300" i="89"/>
  <c r="L300" i="89"/>
  <c r="J300" i="89"/>
  <c r="H300" i="89"/>
  <c r="F300" i="89"/>
  <c r="AZ299" i="89"/>
  <c r="AX299" i="89"/>
  <c r="AV299" i="89"/>
  <c r="AT299" i="89"/>
  <c r="AR299" i="89"/>
  <c r="AP299" i="89"/>
  <c r="AN299" i="89"/>
  <c r="AL299" i="89"/>
  <c r="AJ299" i="89"/>
  <c r="AH299" i="89"/>
  <c r="AF299" i="89"/>
  <c r="AD299" i="89"/>
  <c r="AB299" i="89"/>
  <c r="Z299" i="89"/>
  <c r="X299" i="89"/>
  <c r="V299" i="89"/>
  <c r="T299" i="89"/>
  <c r="R299" i="89"/>
  <c r="P299" i="89"/>
  <c r="N299" i="89"/>
  <c r="L299" i="89"/>
  <c r="J299" i="89"/>
  <c r="H299" i="89"/>
  <c r="F299" i="89"/>
  <c r="AZ297" i="89"/>
  <c r="AX297" i="89"/>
  <c r="AV297" i="89"/>
  <c r="AT297" i="89"/>
  <c r="AR297" i="89"/>
  <c r="AP297" i="89"/>
  <c r="AN297" i="89"/>
  <c r="AL297" i="89"/>
  <c r="AJ297" i="89"/>
  <c r="AH297" i="89"/>
  <c r="AF297" i="89"/>
  <c r="AD297" i="89"/>
  <c r="AB297" i="89"/>
  <c r="Z297" i="89"/>
  <c r="X297" i="89"/>
  <c r="V297" i="89"/>
  <c r="T297" i="89"/>
  <c r="R297" i="89"/>
  <c r="P297" i="89"/>
  <c r="N297" i="89"/>
  <c r="L297" i="89"/>
  <c r="J297" i="89"/>
  <c r="H297" i="89"/>
  <c r="F297" i="89"/>
  <c r="AZ296" i="89"/>
  <c r="AX296" i="89"/>
  <c r="AV296" i="89"/>
  <c r="AT296" i="89"/>
  <c r="AR296" i="89"/>
  <c r="AP296" i="89"/>
  <c r="AN296" i="89"/>
  <c r="AL296" i="89"/>
  <c r="AJ296" i="89"/>
  <c r="AH296" i="89"/>
  <c r="AF296" i="89"/>
  <c r="AD296" i="89"/>
  <c r="AB296" i="89"/>
  <c r="Z296" i="89"/>
  <c r="X296" i="89"/>
  <c r="V296" i="89"/>
  <c r="T296" i="89"/>
  <c r="R296" i="89"/>
  <c r="P296" i="89"/>
  <c r="N296" i="89"/>
  <c r="L296" i="89"/>
  <c r="J296" i="89"/>
  <c r="H296" i="89"/>
  <c r="F296" i="89"/>
  <c r="AZ295" i="89"/>
  <c r="AX295" i="89"/>
  <c r="AV295" i="89"/>
  <c r="AT295" i="89"/>
  <c r="AR295" i="89"/>
  <c r="AP295" i="89"/>
  <c r="AN295" i="89"/>
  <c r="AL295" i="89"/>
  <c r="AJ295" i="89"/>
  <c r="AH295" i="89"/>
  <c r="AF295" i="89"/>
  <c r="AD295" i="89"/>
  <c r="AB295" i="89"/>
  <c r="Z295" i="89"/>
  <c r="X295" i="89"/>
  <c r="V295" i="89"/>
  <c r="T295" i="89"/>
  <c r="R295" i="89"/>
  <c r="P295" i="89"/>
  <c r="N295" i="89"/>
  <c r="L295" i="89"/>
  <c r="J295" i="89"/>
  <c r="H295" i="89"/>
  <c r="F295" i="89"/>
  <c r="AZ294" i="89"/>
  <c r="AX294" i="89"/>
  <c r="AV294" i="89"/>
  <c r="AT294" i="89"/>
  <c r="AR294" i="89"/>
  <c r="AP294" i="89"/>
  <c r="AN294" i="89"/>
  <c r="AL294" i="89"/>
  <c r="AJ294" i="89"/>
  <c r="AH294" i="89"/>
  <c r="AF294" i="89"/>
  <c r="AD294" i="89"/>
  <c r="AB294" i="89"/>
  <c r="Z294" i="89"/>
  <c r="X294" i="89"/>
  <c r="V294" i="89"/>
  <c r="T294" i="89"/>
  <c r="R294" i="89"/>
  <c r="P294" i="89"/>
  <c r="N294" i="89"/>
  <c r="L294" i="89"/>
  <c r="J294" i="89"/>
  <c r="H294" i="89"/>
  <c r="F294" i="89"/>
  <c r="AZ293" i="89"/>
  <c r="AX293" i="89"/>
  <c r="AV293" i="89"/>
  <c r="AT293" i="89"/>
  <c r="AR293" i="89"/>
  <c r="AP293" i="89"/>
  <c r="AN293" i="89"/>
  <c r="AL293" i="89"/>
  <c r="AJ293" i="89"/>
  <c r="AH293" i="89"/>
  <c r="AF293" i="89"/>
  <c r="AD293" i="89"/>
  <c r="AB293" i="89"/>
  <c r="Z293" i="89"/>
  <c r="X293" i="89"/>
  <c r="V293" i="89"/>
  <c r="T293" i="89"/>
  <c r="R293" i="89"/>
  <c r="P293" i="89"/>
  <c r="N293" i="89"/>
  <c r="L293" i="89"/>
  <c r="J293" i="89"/>
  <c r="H293" i="89"/>
  <c r="F293" i="89"/>
  <c r="AZ292" i="89"/>
  <c r="AX292" i="89"/>
  <c r="AV292" i="89"/>
  <c r="AT292" i="89"/>
  <c r="AR292" i="89"/>
  <c r="AP292" i="89"/>
  <c r="AN292" i="89"/>
  <c r="AL292" i="89"/>
  <c r="AJ292" i="89"/>
  <c r="AH292" i="89"/>
  <c r="AF292" i="89"/>
  <c r="AD292" i="89"/>
  <c r="AB292" i="89"/>
  <c r="Z292" i="89"/>
  <c r="X292" i="89"/>
  <c r="V292" i="89"/>
  <c r="T292" i="89"/>
  <c r="R292" i="89"/>
  <c r="P292" i="89"/>
  <c r="N292" i="89"/>
  <c r="L292" i="89"/>
  <c r="J292" i="89"/>
  <c r="H292" i="89"/>
  <c r="F292" i="89"/>
  <c r="AZ291" i="89"/>
  <c r="AX291" i="89"/>
  <c r="AV291" i="89"/>
  <c r="AT291" i="89"/>
  <c r="AR291" i="89"/>
  <c r="AP291" i="89"/>
  <c r="AN291" i="89"/>
  <c r="AL291" i="89"/>
  <c r="AJ291" i="89"/>
  <c r="AH291" i="89"/>
  <c r="AF291" i="89"/>
  <c r="AD291" i="89"/>
  <c r="AB291" i="89"/>
  <c r="Z291" i="89"/>
  <c r="X291" i="89"/>
  <c r="V291" i="89"/>
  <c r="T291" i="89"/>
  <c r="R291" i="89"/>
  <c r="P291" i="89"/>
  <c r="N291" i="89"/>
  <c r="L291" i="89"/>
  <c r="J291" i="89"/>
  <c r="H291" i="89"/>
  <c r="F291" i="89"/>
  <c r="AZ290" i="89"/>
  <c r="AX290" i="89"/>
  <c r="AV290" i="89"/>
  <c r="AT290" i="89"/>
  <c r="AR290" i="89"/>
  <c r="AP290" i="89"/>
  <c r="AN290" i="89"/>
  <c r="AL290" i="89"/>
  <c r="AJ290" i="89"/>
  <c r="AH290" i="89"/>
  <c r="AF290" i="89"/>
  <c r="AD290" i="89"/>
  <c r="AB290" i="89"/>
  <c r="Z290" i="89"/>
  <c r="X290" i="89"/>
  <c r="V290" i="89"/>
  <c r="T290" i="89"/>
  <c r="R290" i="89"/>
  <c r="P290" i="89"/>
  <c r="N290" i="89"/>
  <c r="L290" i="89"/>
  <c r="J290" i="89"/>
  <c r="H290" i="89"/>
  <c r="F290" i="89"/>
  <c r="AZ289" i="89"/>
  <c r="AX289" i="89"/>
  <c r="AV289" i="89"/>
  <c r="AT289" i="89"/>
  <c r="AR289" i="89"/>
  <c r="AP289" i="89"/>
  <c r="AN289" i="89"/>
  <c r="AL289" i="89"/>
  <c r="AJ289" i="89"/>
  <c r="AH289" i="89"/>
  <c r="AF289" i="89"/>
  <c r="AD289" i="89"/>
  <c r="AB289" i="89"/>
  <c r="Z289" i="89"/>
  <c r="X289" i="89"/>
  <c r="V289" i="89"/>
  <c r="T289" i="89"/>
  <c r="R289" i="89"/>
  <c r="P289" i="89"/>
  <c r="N289" i="89"/>
  <c r="L289" i="89"/>
  <c r="J289" i="89"/>
  <c r="H289" i="89"/>
  <c r="F289" i="89"/>
  <c r="AZ288" i="89"/>
  <c r="AX288" i="89"/>
  <c r="AV288" i="89"/>
  <c r="AT288" i="89"/>
  <c r="AR288" i="89"/>
  <c r="AP288" i="89"/>
  <c r="AN288" i="89"/>
  <c r="AL288" i="89"/>
  <c r="AJ288" i="89"/>
  <c r="AH288" i="89"/>
  <c r="AF288" i="89"/>
  <c r="AD288" i="89"/>
  <c r="AB288" i="89"/>
  <c r="Z288" i="89"/>
  <c r="X288" i="89"/>
  <c r="V288" i="89"/>
  <c r="T288" i="89"/>
  <c r="R288" i="89"/>
  <c r="P288" i="89"/>
  <c r="N288" i="89"/>
  <c r="L288" i="89"/>
  <c r="J288" i="89"/>
  <c r="H288" i="89"/>
  <c r="F288" i="89"/>
  <c r="AZ287" i="89"/>
  <c r="AX287" i="89"/>
  <c r="AV287" i="89"/>
  <c r="AT287" i="89"/>
  <c r="AR287" i="89"/>
  <c r="AP287" i="89"/>
  <c r="AN287" i="89"/>
  <c r="AL287" i="89"/>
  <c r="AJ287" i="89"/>
  <c r="AH287" i="89"/>
  <c r="AF287" i="89"/>
  <c r="AD287" i="89"/>
  <c r="AB287" i="89"/>
  <c r="Z287" i="89"/>
  <c r="X287" i="89"/>
  <c r="V287" i="89"/>
  <c r="T287" i="89"/>
  <c r="R287" i="89"/>
  <c r="P287" i="89"/>
  <c r="N287" i="89"/>
  <c r="L287" i="89"/>
  <c r="J287" i="89"/>
  <c r="H287" i="89"/>
  <c r="F287" i="89"/>
  <c r="AZ286" i="89"/>
  <c r="AX286" i="89"/>
  <c r="AV286" i="89"/>
  <c r="AT286" i="89"/>
  <c r="AR286" i="89"/>
  <c r="AP286" i="89"/>
  <c r="AN286" i="89"/>
  <c r="AL286" i="89"/>
  <c r="AJ286" i="89"/>
  <c r="AH286" i="89"/>
  <c r="AF286" i="89"/>
  <c r="AD286" i="89"/>
  <c r="AB286" i="89"/>
  <c r="Z286" i="89"/>
  <c r="X286" i="89"/>
  <c r="V286" i="89"/>
  <c r="T286" i="89"/>
  <c r="R286" i="89"/>
  <c r="P286" i="89"/>
  <c r="N286" i="89"/>
  <c r="L286" i="89"/>
  <c r="J286" i="89"/>
  <c r="H286" i="89"/>
  <c r="F286" i="89"/>
  <c r="AZ285" i="89"/>
  <c r="AX285" i="89"/>
  <c r="AV285" i="89"/>
  <c r="AT285" i="89"/>
  <c r="AR285" i="89"/>
  <c r="AP285" i="89"/>
  <c r="AN285" i="89"/>
  <c r="AL285" i="89"/>
  <c r="AJ285" i="89"/>
  <c r="AH285" i="89"/>
  <c r="AF285" i="89"/>
  <c r="AD285" i="89"/>
  <c r="AB285" i="89"/>
  <c r="Z285" i="89"/>
  <c r="X285" i="89"/>
  <c r="V285" i="89"/>
  <c r="T285" i="89"/>
  <c r="R285" i="89"/>
  <c r="P285" i="89"/>
  <c r="N285" i="89"/>
  <c r="L285" i="89"/>
  <c r="J285" i="89"/>
  <c r="H285" i="89"/>
  <c r="F285" i="89"/>
  <c r="AZ284" i="89"/>
  <c r="AX284" i="89"/>
  <c r="AV284" i="89"/>
  <c r="AT284" i="89"/>
  <c r="AR284" i="89"/>
  <c r="AP284" i="89"/>
  <c r="AN284" i="89"/>
  <c r="AL284" i="89"/>
  <c r="AJ284" i="89"/>
  <c r="AH284" i="89"/>
  <c r="AF284" i="89"/>
  <c r="AD284" i="89"/>
  <c r="AB284" i="89"/>
  <c r="Z284" i="89"/>
  <c r="X284" i="89"/>
  <c r="V284" i="89"/>
  <c r="T284" i="89"/>
  <c r="R284" i="89"/>
  <c r="P284" i="89"/>
  <c r="N284" i="89"/>
  <c r="L284" i="89"/>
  <c r="J284" i="89"/>
  <c r="H284" i="89"/>
  <c r="F284" i="89"/>
  <c r="AZ283" i="89"/>
  <c r="AX283" i="89"/>
  <c r="AV283" i="89"/>
  <c r="AT283" i="89"/>
  <c r="AR283" i="89"/>
  <c r="AP283" i="89"/>
  <c r="AN283" i="89"/>
  <c r="AL283" i="89"/>
  <c r="AJ283" i="89"/>
  <c r="AH283" i="89"/>
  <c r="AF283" i="89"/>
  <c r="AD283" i="89"/>
  <c r="AB283" i="89"/>
  <c r="Z283" i="89"/>
  <c r="X283" i="89"/>
  <c r="V283" i="89"/>
  <c r="T283" i="89"/>
  <c r="R283" i="89"/>
  <c r="P283" i="89"/>
  <c r="N283" i="89"/>
  <c r="L283" i="89"/>
  <c r="J283" i="89"/>
  <c r="H283" i="89"/>
  <c r="F283" i="89"/>
  <c r="AZ282" i="89"/>
  <c r="AX282" i="89"/>
  <c r="AV282" i="89"/>
  <c r="AT282" i="89"/>
  <c r="AR282" i="89"/>
  <c r="AP282" i="89"/>
  <c r="AN282" i="89"/>
  <c r="AL282" i="89"/>
  <c r="AJ282" i="89"/>
  <c r="AH282" i="89"/>
  <c r="AF282" i="89"/>
  <c r="AD282" i="89"/>
  <c r="AB282" i="89"/>
  <c r="Z282" i="89"/>
  <c r="X282" i="89"/>
  <c r="V282" i="89"/>
  <c r="T282" i="89"/>
  <c r="R282" i="89"/>
  <c r="P282" i="89"/>
  <c r="N282" i="89"/>
  <c r="L282" i="89"/>
  <c r="J282" i="89"/>
  <c r="H282" i="89"/>
  <c r="F282" i="89"/>
  <c r="AZ281" i="89"/>
  <c r="AX281" i="89"/>
  <c r="AV281" i="89"/>
  <c r="AT281" i="89"/>
  <c r="AR281" i="89"/>
  <c r="AP281" i="89"/>
  <c r="AN281" i="89"/>
  <c r="AL281" i="89"/>
  <c r="AJ281" i="89"/>
  <c r="AH281" i="89"/>
  <c r="AF281" i="89"/>
  <c r="AD281" i="89"/>
  <c r="AB281" i="89"/>
  <c r="Z281" i="89"/>
  <c r="X281" i="89"/>
  <c r="V281" i="89"/>
  <c r="T281" i="89"/>
  <c r="R281" i="89"/>
  <c r="P281" i="89"/>
  <c r="N281" i="89"/>
  <c r="L281" i="89"/>
  <c r="J281" i="89"/>
  <c r="H281" i="89"/>
  <c r="F281" i="89"/>
  <c r="AZ280" i="89"/>
  <c r="AX280" i="89"/>
  <c r="AV280" i="89"/>
  <c r="AT280" i="89"/>
  <c r="AR280" i="89"/>
  <c r="AP280" i="89"/>
  <c r="AN280" i="89"/>
  <c r="AL280" i="89"/>
  <c r="AJ280" i="89"/>
  <c r="AH280" i="89"/>
  <c r="AF280" i="89"/>
  <c r="AD280" i="89"/>
  <c r="AB280" i="89"/>
  <c r="Z280" i="89"/>
  <c r="X280" i="89"/>
  <c r="V280" i="89"/>
  <c r="T280" i="89"/>
  <c r="R280" i="89"/>
  <c r="P280" i="89"/>
  <c r="N280" i="89"/>
  <c r="L280" i="89"/>
  <c r="J280" i="89"/>
  <c r="H280" i="89"/>
  <c r="F280" i="89"/>
  <c r="AZ279" i="89"/>
  <c r="AX279" i="89"/>
  <c r="AV279" i="89"/>
  <c r="AT279" i="89"/>
  <c r="AR279" i="89"/>
  <c r="AP279" i="89"/>
  <c r="AN279" i="89"/>
  <c r="AL279" i="89"/>
  <c r="AJ279" i="89"/>
  <c r="AH279" i="89"/>
  <c r="AF279" i="89"/>
  <c r="AD279" i="89"/>
  <c r="AB279" i="89"/>
  <c r="Z279" i="89"/>
  <c r="X279" i="89"/>
  <c r="V279" i="89"/>
  <c r="T279" i="89"/>
  <c r="R279" i="89"/>
  <c r="P279" i="89"/>
  <c r="N279" i="89"/>
  <c r="L279" i="89"/>
  <c r="J279" i="89"/>
  <c r="H279" i="89"/>
  <c r="F279" i="89"/>
  <c r="AZ274" i="89"/>
  <c r="AX274" i="89"/>
  <c r="AV274" i="89"/>
  <c r="AT274" i="89"/>
  <c r="AR274" i="89"/>
  <c r="AP274" i="89"/>
  <c r="AN274" i="89"/>
  <c r="AL274" i="89"/>
  <c r="AJ274" i="89"/>
  <c r="AH274" i="89"/>
  <c r="AF274" i="89"/>
  <c r="AD274" i="89"/>
  <c r="AB274" i="89"/>
  <c r="Z274" i="89"/>
  <c r="X274" i="89"/>
  <c r="V274" i="89"/>
  <c r="T274" i="89"/>
  <c r="R274" i="89"/>
  <c r="P274" i="89"/>
  <c r="N274" i="89"/>
  <c r="L274" i="89"/>
  <c r="J274" i="89"/>
  <c r="H274" i="89"/>
  <c r="F274" i="89"/>
  <c r="AZ273" i="89"/>
  <c r="AX273" i="89"/>
  <c r="AV273" i="89"/>
  <c r="AT273" i="89"/>
  <c r="AR273" i="89"/>
  <c r="AP273" i="89"/>
  <c r="AN273" i="89"/>
  <c r="AL273" i="89"/>
  <c r="AJ273" i="89"/>
  <c r="AH273" i="89"/>
  <c r="AF273" i="89"/>
  <c r="AD273" i="89"/>
  <c r="AB273" i="89"/>
  <c r="Z273" i="89"/>
  <c r="X273" i="89"/>
  <c r="V273" i="89"/>
  <c r="T273" i="89"/>
  <c r="R273" i="89"/>
  <c r="P273" i="89"/>
  <c r="N273" i="89"/>
  <c r="L273" i="89"/>
  <c r="J273" i="89"/>
  <c r="H273" i="89"/>
  <c r="F273" i="89"/>
  <c r="AZ272" i="89"/>
  <c r="AX272" i="89"/>
  <c r="AV272" i="89"/>
  <c r="AT272" i="89"/>
  <c r="AR272" i="89"/>
  <c r="AP272" i="89"/>
  <c r="AN272" i="89"/>
  <c r="AL272" i="89"/>
  <c r="AJ272" i="89"/>
  <c r="AH272" i="89"/>
  <c r="AF272" i="89"/>
  <c r="AD272" i="89"/>
  <c r="AB272" i="89"/>
  <c r="Z272" i="89"/>
  <c r="X272" i="89"/>
  <c r="V272" i="89"/>
  <c r="T272" i="89"/>
  <c r="R272" i="89"/>
  <c r="P272" i="89"/>
  <c r="N272" i="89"/>
  <c r="L272" i="89"/>
  <c r="J272" i="89"/>
  <c r="H272" i="89"/>
  <c r="F272" i="89"/>
  <c r="AZ271" i="89"/>
  <c r="AX271" i="89"/>
  <c r="AV271" i="89"/>
  <c r="AT271" i="89"/>
  <c r="AR271" i="89"/>
  <c r="AP271" i="89"/>
  <c r="AN271" i="89"/>
  <c r="AL271" i="89"/>
  <c r="AJ271" i="89"/>
  <c r="AH271" i="89"/>
  <c r="AF271" i="89"/>
  <c r="AD271" i="89"/>
  <c r="AB271" i="89"/>
  <c r="Z271" i="89"/>
  <c r="X271" i="89"/>
  <c r="V271" i="89"/>
  <c r="T271" i="89"/>
  <c r="R271" i="89"/>
  <c r="P271" i="89"/>
  <c r="N271" i="89"/>
  <c r="L271" i="89"/>
  <c r="J271" i="89"/>
  <c r="H271" i="89"/>
  <c r="F271" i="89"/>
  <c r="AZ270" i="89"/>
  <c r="AX270" i="89"/>
  <c r="AV270" i="89"/>
  <c r="AT270" i="89"/>
  <c r="AR270" i="89"/>
  <c r="AP270" i="89"/>
  <c r="AN270" i="89"/>
  <c r="AL270" i="89"/>
  <c r="AJ270" i="89"/>
  <c r="AH270" i="89"/>
  <c r="AF270" i="89"/>
  <c r="AD270" i="89"/>
  <c r="AB270" i="89"/>
  <c r="Z270" i="89"/>
  <c r="X270" i="89"/>
  <c r="V270" i="89"/>
  <c r="T270" i="89"/>
  <c r="R270" i="89"/>
  <c r="P270" i="89"/>
  <c r="N270" i="89"/>
  <c r="L270" i="89"/>
  <c r="J270" i="89"/>
  <c r="H270" i="89"/>
  <c r="F270" i="89"/>
  <c r="AZ269" i="89"/>
  <c r="AX269" i="89"/>
  <c r="AV269" i="89"/>
  <c r="AT269" i="89"/>
  <c r="AR269" i="89"/>
  <c r="AP269" i="89"/>
  <c r="AN269" i="89"/>
  <c r="AL269" i="89"/>
  <c r="AJ269" i="89"/>
  <c r="AH269" i="89"/>
  <c r="AF269" i="89"/>
  <c r="AD269" i="89"/>
  <c r="AB269" i="89"/>
  <c r="Z269" i="89"/>
  <c r="X269" i="89"/>
  <c r="V269" i="89"/>
  <c r="T269" i="89"/>
  <c r="R269" i="89"/>
  <c r="P269" i="89"/>
  <c r="N269" i="89"/>
  <c r="L269" i="89"/>
  <c r="J269" i="89"/>
  <c r="H269" i="89"/>
  <c r="F269" i="89"/>
  <c r="AZ268" i="89"/>
  <c r="AX268" i="89"/>
  <c r="AV268" i="89"/>
  <c r="AT268" i="89"/>
  <c r="AR268" i="89"/>
  <c r="AP268" i="89"/>
  <c r="AN268" i="89"/>
  <c r="AL268" i="89"/>
  <c r="AJ268" i="89"/>
  <c r="AH268" i="89"/>
  <c r="AF268" i="89"/>
  <c r="AD268" i="89"/>
  <c r="AB268" i="89"/>
  <c r="Z268" i="89"/>
  <c r="X268" i="89"/>
  <c r="V268" i="89"/>
  <c r="T268" i="89"/>
  <c r="R268" i="89"/>
  <c r="P268" i="89"/>
  <c r="N268" i="89"/>
  <c r="L268" i="89"/>
  <c r="J268" i="89"/>
  <c r="H268" i="89"/>
  <c r="F268" i="89"/>
  <c r="AZ267" i="89"/>
  <c r="AX267" i="89"/>
  <c r="AV267" i="89"/>
  <c r="AT267" i="89"/>
  <c r="AR267" i="89"/>
  <c r="AP267" i="89"/>
  <c r="AN267" i="89"/>
  <c r="AL267" i="89"/>
  <c r="AJ267" i="89"/>
  <c r="AH267" i="89"/>
  <c r="AF267" i="89"/>
  <c r="AD267" i="89"/>
  <c r="AB267" i="89"/>
  <c r="Z267" i="89"/>
  <c r="X267" i="89"/>
  <c r="V267" i="89"/>
  <c r="T267" i="89"/>
  <c r="R267" i="89"/>
  <c r="P267" i="89"/>
  <c r="N267" i="89"/>
  <c r="L267" i="89"/>
  <c r="J267" i="89"/>
  <c r="H267" i="89"/>
  <c r="F267" i="89"/>
  <c r="AZ265" i="89"/>
  <c r="AX265" i="89"/>
  <c r="AV265" i="89"/>
  <c r="AT265" i="89"/>
  <c r="AR265" i="89"/>
  <c r="AP265" i="89"/>
  <c r="AN265" i="89"/>
  <c r="AL265" i="89"/>
  <c r="AJ265" i="89"/>
  <c r="AH265" i="89"/>
  <c r="AF265" i="89"/>
  <c r="AD265" i="89"/>
  <c r="AB265" i="89"/>
  <c r="Z265" i="89"/>
  <c r="X265" i="89"/>
  <c r="V265" i="89"/>
  <c r="T265" i="89"/>
  <c r="R265" i="89"/>
  <c r="P265" i="89"/>
  <c r="N265" i="89"/>
  <c r="L265" i="89"/>
  <c r="J265" i="89"/>
  <c r="H265" i="89"/>
  <c r="F265" i="89"/>
  <c r="AY258" i="89"/>
  <c r="AW258" i="89"/>
  <c r="AU258" i="89"/>
  <c r="AS258" i="89"/>
  <c r="AQ258" i="89"/>
  <c r="AO258" i="89"/>
  <c r="AM258" i="89"/>
  <c r="AK258" i="89"/>
  <c r="AI258" i="89"/>
  <c r="AG258" i="89"/>
  <c r="AE258" i="89"/>
  <c r="AC258" i="89"/>
  <c r="AA258" i="89"/>
  <c r="Y258" i="89"/>
  <c r="W258" i="89"/>
  <c r="U258" i="89"/>
  <c r="S258" i="89"/>
  <c r="Q258" i="89"/>
  <c r="O258" i="89"/>
  <c r="M258" i="89"/>
  <c r="K258" i="89"/>
  <c r="I258" i="89"/>
  <c r="G258" i="89"/>
  <c r="E258" i="89"/>
  <c r="AZ255" i="89"/>
  <c r="AX255" i="89"/>
  <c r="AV255" i="89"/>
  <c r="AT255" i="89"/>
  <c r="AR255" i="89"/>
  <c r="AP255" i="89"/>
  <c r="AN255" i="89"/>
  <c r="AL255" i="89"/>
  <c r="AJ255" i="89"/>
  <c r="DZ255" i="89" s="1"/>
  <c r="AH255" i="89"/>
  <c r="AF255" i="89"/>
  <c r="AD255" i="89"/>
  <c r="AB255" i="89"/>
  <c r="DR255" i="89" s="1"/>
  <c r="Z255" i="89"/>
  <c r="X255" i="89"/>
  <c r="V255" i="89"/>
  <c r="T255" i="89"/>
  <c r="R255" i="89"/>
  <c r="P255" i="89"/>
  <c r="N255" i="89"/>
  <c r="L255" i="89"/>
  <c r="J255" i="89"/>
  <c r="H255" i="89"/>
  <c r="F255" i="89"/>
  <c r="AZ254" i="89"/>
  <c r="AX254" i="89"/>
  <c r="AV254" i="89"/>
  <c r="AT254" i="89"/>
  <c r="AR254" i="89"/>
  <c r="AP254" i="89"/>
  <c r="AN254" i="89"/>
  <c r="AL254" i="89"/>
  <c r="AJ254" i="89"/>
  <c r="AH254" i="89"/>
  <c r="AF254" i="89"/>
  <c r="AD254" i="89"/>
  <c r="AB254" i="89"/>
  <c r="Z254" i="89"/>
  <c r="X254" i="89"/>
  <c r="V254" i="89"/>
  <c r="T254" i="89"/>
  <c r="R254" i="89"/>
  <c r="P254" i="89"/>
  <c r="N254" i="89"/>
  <c r="L254" i="89"/>
  <c r="J254" i="89"/>
  <c r="H254" i="89"/>
  <c r="F254" i="89"/>
  <c r="AZ253" i="89"/>
  <c r="AX253" i="89"/>
  <c r="AV253" i="89"/>
  <c r="AT253" i="89"/>
  <c r="AR253" i="89"/>
  <c r="AP253" i="89"/>
  <c r="AN253" i="89"/>
  <c r="AL253" i="89"/>
  <c r="AJ253" i="89"/>
  <c r="AH253" i="89"/>
  <c r="AF253" i="89"/>
  <c r="AD253" i="89"/>
  <c r="AB253" i="89"/>
  <c r="Z253" i="89"/>
  <c r="X253" i="89"/>
  <c r="V253" i="89"/>
  <c r="T253" i="89"/>
  <c r="R253" i="89"/>
  <c r="P253" i="89"/>
  <c r="N253" i="89"/>
  <c r="L253" i="89"/>
  <c r="J253" i="89"/>
  <c r="H253" i="89"/>
  <c r="F253" i="89"/>
  <c r="CC252" i="89"/>
  <c r="AZ252" i="89"/>
  <c r="AX252" i="89"/>
  <c r="AV252" i="89"/>
  <c r="AT252" i="89"/>
  <c r="AR252" i="89"/>
  <c r="AP252" i="89"/>
  <c r="AN252" i="89"/>
  <c r="AL252" i="89"/>
  <c r="AJ252" i="89"/>
  <c r="AH252" i="89"/>
  <c r="AF252" i="89"/>
  <c r="AD252" i="89"/>
  <c r="AB252" i="89"/>
  <c r="Z252" i="89"/>
  <c r="X252" i="89"/>
  <c r="V252" i="89"/>
  <c r="T252" i="89"/>
  <c r="R252" i="89"/>
  <c r="P252" i="89"/>
  <c r="N252" i="89"/>
  <c r="L252" i="89"/>
  <c r="J252" i="89"/>
  <c r="H252" i="89"/>
  <c r="F252" i="89"/>
  <c r="AZ251" i="89"/>
  <c r="AX251" i="89"/>
  <c r="AV251" i="89"/>
  <c r="AT251" i="89"/>
  <c r="AR251" i="89"/>
  <c r="AP251" i="89"/>
  <c r="AN251" i="89"/>
  <c r="AL251" i="89"/>
  <c r="AJ251" i="89"/>
  <c r="AH251" i="89"/>
  <c r="AF251" i="89"/>
  <c r="AD251" i="89"/>
  <c r="AB251" i="89"/>
  <c r="Z251" i="89"/>
  <c r="X251" i="89"/>
  <c r="V251" i="89"/>
  <c r="T251" i="89"/>
  <c r="R251" i="89"/>
  <c r="P251" i="89"/>
  <c r="N251" i="89"/>
  <c r="L251" i="89"/>
  <c r="J251" i="89"/>
  <c r="H251" i="89"/>
  <c r="F251" i="89"/>
  <c r="AZ250" i="89"/>
  <c r="AX250" i="89"/>
  <c r="AV250" i="89"/>
  <c r="AT250" i="89"/>
  <c r="AR250" i="89"/>
  <c r="AP250" i="89"/>
  <c r="AN250" i="89"/>
  <c r="AL250" i="89"/>
  <c r="AJ250" i="89"/>
  <c r="AH250" i="89"/>
  <c r="AF250" i="89"/>
  <c r="AD250" i="89"/>
  <c r="AB250" i="89"/>
  <c r="Z250" i="89"/>
  <c r="X250" i="89"/>
  <c r="V250" i="89"/>
  <c r="T250" i="89"/>
  <c r="R250" i="89"/>
  <c r="P250" i="89"/>
  <c r="N250" i="89"/>
  <c r="L250" i="89"/>
  <c r="J250" i="89"/>
  <c r="H250" i="89"/>
  <c r="F250" i="89"/>
  <c r="AZ249" i="89"/>
  <c r="AX249" i="89"/>
  <c r="AV249" i="89"/>
  <c r="AT249" i="89"/>
  <c r="AR249" i="89"/>
  <c r="AP249" i="89"/>
  <c r="AN249" i="89"/>
  <c r="AL249" i="89"/>
  <c r="AJ249" i="89"/>
  <c r="AH249" i="89"/>
  <c r="AF249" i="89"/>
  <c r="AD249" i="89"/>
  <c r="AB249" i="89"/>
  <c r="Z249" i="89"/>
  <c r="X249" i="89"/>
  <c r="V249" i="89"/>
  <c r="T249" i="89"/>
  <c r="R249" i="89"/>
  <c r="P249" i="89"/>
  <c r="N249" i="89"/>
  <c r="L249" i="89"/>
  <c r="J249" i="89"/>
  <c r="H249" i="89"/>
  <c r="F249" i="89"/>
  <c r="AZ248" i="89"/>
  <c r="AX248" i="89"/>
  <c r="AV248" i="89"/>
  <c r="AT248" i="89"/>
  <c r="AR248" i="89"/>
  <c r="AP248" i="89"/>
  <c r="AN248" i="89"/>
  <c r="AL248" i="89"/>
  <c r="AJ248" i="89"/>
  <c r="AH248" i="89"/>
  <c r="AF248" i="89"/>
  <c r="AD248" i="89"/>
  <c r="AB248" i="89"/>
  <c r="Z248" i="89"/>
  <c r="X248" i="89"/>
  <c r="V248" i="89"/>
  <c r="T248" i="89"/>
  <c r="R248" i="89"/>
  <c r="P248" i="89"/>
  <c r="N248" i="89"/>
  <c r="L248" i="89"/>
  <c r="J248" i="89"/>
  <c r="H248" i="89"/>
  <c r="F248" i="89"/>
  <c r="AZ247" i="89"/>
  <c r="AX247" i="89"/>
  <c r="AV247" i="89"/>
  <c r="AT247" i="89"/>
  <c r="AR247" i="89"/>
  <c r="AP247" i="89"/>
  <c r="AN247" i="89"/>
  <c r="AL247" i="89"/>
  <c r="AJ247" i="89"/>
  <c r="AH247" i="89"/>
  <c r="AF247" i="89"/>
  <c r="AD247" i="89"/>
  <c r="AB247" i="89"/>
  <c r="Z247" i="89"/>
  <c r="X247" i="89"/>
  <c r="V247" i="89"/>
  <c r="T247" i="89"/>
  <c r="R247" i="89"/>
  <c r="P247" i="89"/>
  <c r="N247" i="89"/>
  <c r="L247" i="89"/>
  <c r="J247" i="89"/>
  <c r="H247" i="89"/>
  <c r="F247" i="89"/>
  <c r="AZ246" i="89"/>
  <c r="AX246" i="89"/>
  <c r="AV246" i="89"/>
  <c r="AT246" i="89"/>
  <c r="AR246" i="89"/>
  <c r="AP246" i="89"/>
  <c r="AN246" i="89"/>
  <c r="AL246" i="89"/>
  <c r="AJ246" i="89"/>
  <c r="AH246" i="89"/>
  <c r="AF246" i="89"/>
  <c r="AD246" i="89"/>
  <c r="AB246" i="89"/>
  <c r="Z246" i="89"/>
  <c r="X246" i="89"/>
  <c r="V246" i="89"/>
  <c r="T246" i="89"/>
  <c r="R246" i="89"/>
  <c r="P246" i="89"/>
  <c r="N246" i="89"/>
  <c r="L246" i="89"/>
  <c r="J246" i="89"/>
  <c r="H246" i="89"/>
  <c r="F246" i="89"/>
  <c r="AZ245" i="89"/>
  <c r="AX245" i="89"/>
  <c r="AV245" i="89"/>
  <c r="AT245" i="89"/>
  <c r="AR245" i="89"/>
  <c r="AP245" i="89"/>
  <c r="AN245" i="89"/>
  <c r="AL245" i="89"/>
  <c r="AJ245" i="89"/>
  <c r="AH245" i="89"/>
  <c r="AF245" i="89"/>
  <c r="AD245" i="89"/>
  <c r="AB245" i="89"/>
  <c r="Z245" i="89"/>
  <c r="X245" i="89"/>
  <c r="V245" i="89"/>
  <c r="T245" i="89"/>
  <c r="R245" i="89"/>
  <c r="P245" i="89"/>
  <c r="N245" i="89"/>
  <c r="L245" i="89"/>
  <c r="J245" i="89"/>
  <c r="H245" i="89"/>
  <c r="F245" i="89"/>
  <c r="AZ244" i="89"/>
  <c r="AX244" i="89"/>
  <c r="AV244" i="89"/>
  <c r="AT244" i="89"/>
  <c r="AR244" i="89"/>
  <c r="AP244" i="89"/>
  <c r="AN244" i="89"/>
  <c r="AL244" i="89"/>
  <c r="AJ244" i="89"/>
  <c r="AH244" i="89"/>
  <c r="AF244" i="89"/>
  <c r="AD244" i="89"/>
  <c r="AB244" i="89"/>
  <c r="Z244" i="89"/>
  <c r="X244" i="89"/>
  <c r="V244" i="89"/>
  <c r="T244" i="89"/>
  <c r="R244" i="89"/>
  <c r="P244" i="89"/>
  <c r="N244" i="89"/>
  <c r="L244" i="89"/>
  <c r="J244" i="89"/>
  <c r="H244" i="89"/>
  <c r="F244" i="89"/>
  <c r="AZ243" i="89"/>
  <c r="AX243" i="89"/>
  <c r="AV243" i="89"/>
  <c r="AT243" i="89"/>
  <c r="AR243" i="89"/>
  <c r="AP243" i="89"/>
  <c r="AN243" i="89"/>
  <c r="AL243" i="89"/>
  <c r="AJ243" i="89"/>
  <c r="AH243" i="89"/>
  <c r="AF243" i="89"/>
  <c r="AD243" i="89"/>
  <c r="AB243" i="89"/>
  <c r="Z243" i="89"/>
  <c r="X243" i="89"/>
  <c r="V243" i="89"/>
  <c r="T243" i="89"/>
  <c r="R243" i="89"/>
  <c r="P243" i="89"/>
  <c r="N243" i="89"/>
  <c r="L243" i="89"/>
  <c r="J243" i="89"/>
  <c r="H243" i="89"/>
  <c r="F243" i="89"/>
  <c r="AZ242" i="89"/>
  <c r="AX242" i="89"/>
  <c r="AV242" i="89"/>
  <c r="AT242" i="89"/>
  <c r="AR242" i="89"/>
  <c r="AP242" i="89"/>
  <c r="AN242" i="89"/>
  <c r="AL242" i="89"/>
  <c r="AJ242" i="89"/>
  <c r="AH242" i="89"/>
  <c r="AF242" i="89"/>
  <c r="AD242" i="89"/>
  <c r="AB242" i="89"/>
  <c r="Z242" i="89"/>
  <c r="X242" i="89"/>
  <c r="V242" i="89"/>
  <c r="T242" i="89"/>
  <c r="R242" i="89"/>
  <c r="P242" i="89"/>
  <c r="N242" i="89"/>
  <c r="L242" i="89"/>
  <c r="J242" i="89"/>
  <c r="H242" i="89"/>
  <c r="F242" i="89"/>
  <c r="AZ241" i="89"/>
  <c r="AX241" i="89"/>
  <c r="AV241" i="89"/>
  <c r="AT241" i="89"/>
  <c r="AR241" i="89"/>
  <c r="AP241" i="89"/>
  <c r="AN241" i="89"/>
  <c r="AL241" i="89"/>
  <c r="AJ241" i="89"/>
  <c r="AH241" i="89"/>
  <c r="AF241" i="89"/>
  <c r="AD241" i="89"/>
  <c r="AB241" i="89"/>
  <c r="Z241" i="89"/>
  <c r="X241" i="89"/>
  <c r="V241" i="89"/>
  <c r="T241" i="89"/>
  <c r="R241" i="89"/>
  <c r="P241" i="89"/>
  <c r="N241" i="89"/>
  <c r="L241" i="89"/>
  <c r="J241" i="89"/>
  <c r="H241" i="89"/>
  <c r="F241" i="89"/>
  <c r="AZ235" i="89"/>
  <c r="AX235" i="89"/>
  <c r="AV235" i="89"/>
  <c r="AT235" i="89"/>
  <c r="AR235" i="89"/>
  <c r="AP235" i="89"/>
  <c r="AN235" i="89"/>
  <c r="AL235" i="89"/>
  <c r="AJ235" i="89"/>
  <c r="AH235" i="89"/>
  <c r="AF235" i="89"/>
  <c r="AD235" i="89"/>
  <c r="AB235" i="89"/>
  <c r="Z235" i="89"/>
  <c r="X235" i="89"/>
  <c r="V235" i="89"/>
  <c r="T235" i="89"/>
  <c r="R235" i="89"/>
  <c r="P235" i="89"/>
  <c r="N235" i="89"/>
  <c r="L235" i="89"/>
  <c r="J235" i="89"/>
  <c r="H235" i="89"/>
  <c r="F235" i="89"/>
  <c r="AZ240" i="89"/>
  <c r="AX240" i="89"/>
  <c r="AV240" i="89"/>
  <c r="AT240" i="89"/>
  <c r="AR240" i="89"/>
  <c r="AP240" i="89"/>
  <c r="AN240" i="89"/>
  <c r="AL240" i="89"/>
  <c r="AJ240" i="89"/>
  <c r="AH240" i="89"/>
  <c r="AF240" i="89"/>
  <c r="AD240" i="89"/>
  <c r="AB240" i="89"/>
  <c r="Z240" i="89"/>
  <c r="X240" i="89"/>
  <c r="V240" i="89"/>
  <c r="T240" i="89"/>
  <c r="R240" i="89"/>
  <c r="P240" i="89"/>
  <c r="N240" i="89"/>
  <c r="L240" i="89"/>
  <c r="J240" i="89"/>
  <c r="H240" i="89"/>
  <c r="F240" i="89"/>
  <c r="AZ239" i="89"/>
  <c r="AX239" i="89"/>
  <c r="AV239" i="89"/>
  <c r="AT239" i="89"/>
  <c r="AR239" i="89"/>
  <c r="AP239" i="89"/>
  <c r="AN239" i="89"/>
  <c r="AL239" i="89"/>
  <c r="AJ239" i="89"/>
  <c r="AH239" i="89"/>
  <c r="AF239" i="89"/>
  <c r="AD239" i="89"/>
  <c r="AB239" i="89"/>
  <c r="Z239" i="89"/>
  <c r="X239" i="89"/>
  <c r="V239" i="89"/>
  <c r="T239" i="89"/>
  <c r="R239" i="89"/>
  <c r="P239" i="89"/>
  <c r="N239" i="89"/>
  <c r="L239" i="89"/>
  <c r="J239" i="89"/>
  <c r="H239" i="89"/>
  <c r="F239" i="89"/>
  <c r="AZ238" i="89"/>
  <c r="AX238" i="89"/>
  <c r="AV238" i="89"/>
  <c r="AT238" i="89"/>
  <c r="AR238" i="89"/>
  <c r="AP238" i="89"/>
  <c r="AN238" i="89"/>
  <c r="AL238" i="89"/>
  <c r="AJ238" i="89"/>
  <c r="AH238" i="89"/>
  <c r="AF238" i="89"/>
  <c r="AD238" i="89"/>
  <c r="AB238" i="89"/>
  <c r="Z238" i="89"/>
  <c r="X238" i="89"/>
  <c r="V238" i="89"/>
  <c r="T238" i="89"/>
  <c r="R238" i="89"/>
  <c r="P238" i="89"/>
  <c r="N238" i="89"/>
  <c r="L238" i="89"/>
  <c r="J238" i="89"/>
  <c r="H238" i="89"/>
  <c r="F238" i="89"/>
  <c r="AZ237" i="89"/>
  <c r="AX237" i="89"/>
  <c r="AV237" i="89"/>
  <c r="AT237" i="89"/>
  <c r="AR237" i="89"/>
  <c r="AP237" i="89"/>
  <c r="AN237" i="89"/>
  <c r="AL237" i="89"/>
  <c r="AJ237" i="89"/>
  <c r="AH237" i="89"/>
  <c r="AF237" i="89"/>
  <c r="AD237" i="89"/>
  <c r="AB237" i="89"/>
  <c r="Z237" i="89"/>
  <c r="X237" i="89"/>
  <c r="V237" i="89"/>
  <c r="T237" i="89"/>
  <c r="R237" i="89"/>
  <c r="P237" i="89"/>
  <c r="N237" i="89"/>
  <c r="L237" i="89"/>
  <c r="J237" i="89"/>
  <c r="H237" i="89"/>
  <c r="F237" i="89"/>
  <c r="AZ234" i="89"/>
  <c r="AX234" i="89"/>
  <c r="AV234" i="89"/>
  <c r="AT234" i="89"/>
  <c r="AR234" i="89"/>
  <c r="AP234" i="89"/>
  <c r="AN234" i="89"/>
  <c r="AL234" i="89"/>
  <c r="AJ234" i="89"/>
  <c r="AH234" i="89"/>
  <c r="AF234" i="89"/>
  <c r="AD234" i="89"/>
  <c r="AB234" i="89"/>
  <c r="Z234" i="89"/>
  <c r="X234" i="89"/>
  <c r="V234" i="89"/>
  <c r="T234" i="89"/>
  <c r="R234" i="89"/>
  <c r="P234" i="89"/>
  <c r="N234" i="89"/>
  <c r="L234" i="89"/>
  <c r="J234" i="89"/>
  <c r="H234" i="89"/>
  <c r="F234" i="89"/>
  <c r="AZ233" i="89"/>
  <c r="AX233" i="89"/>
  <c r="AV233" i="89"/>
  <c r="AT233" i="89"/>
  <c r="AR233" i="89"/>
  <c r="AP233" i="89"/>
  <c r="AN233" i="89"/>
  <c r="AL233" i="89"/>
  <c r="AJ233" i="89"/>
  <c r="AH233" i="89"/>
  <c r="AF233" i="89"/>
  <c r="AD233" i="89"/>
  <c r="AB233" i="89"/>
  <c r="Z233" i="89"/>
  <c r="X233" i="89"/>
  <c r="V233" i="89"/>
  <c r="T233" i="89"/>
  <c r="R233" i="89"/>
  <c r="P233" i="89"/>
  <c r="N233" i="89"/>
  <c r="L233" i="89"/>
  <c r="J233" i="89"/>
  <c r="H233" i="89"/>
  <c r="F233" i="89"/>
  <c r="AZ232" i="89"/>
  <c r="AX232" i="89"/>
  <c r="AV232" i="89"/>
  <c r="AT232" i="89"/>
  <c r="AR232" i="89"/>
  <c r="AP232" i="89"/>
  <c r="AN232" i="89"/>
  <c r="AL232" i="89"/>
  <c r="AJ232" i="89"/>
  <c r="AH232" i="89"/>
  <c r="AF232" i="89"/>
  <c r="AD232" i="89"/>
  <c r="AB232" i="89"/>
  <c r="Z232" i="89"/>
  <c r="X232" i="89"/>
  <c r="V232" i="89"/>
  <c r="T232" i="89"/>
  <c r="R232" i="89"/>
  <c r="P232" i="89"/>
  <c r="N232" i="89"/>
  <c r="L232" i="89"/>
  <c r="J232" i="89"/>
  <c r="H232" i="89"/>
  <c r="F232" i="89"/>
  <c r="AZ231" i="89"/>
  <c r="AX231" i="89"/>
  <c r="AV231" i="89"/>
  <c r="AT231" i="89"/>
  <c r="AR231" i="89"/>
  <c r="AP231" i="89"/>
  <c r="AN231" i="89"/>
  <c r="AL231" i="89"/>
  <c r="AJ231" i="89"/>
  <c r="AH231" i="89"/>
  <c r="AF231" i="89"/>
  <c r="AD231" i="89"/>
  <c r="AB231" i="89"/>
  <c r="Z231" i="89"/>
  <c r="X231" i="89"/>
  <c r="V231" i="89"/>
  <c r="T231" i="89"/>
  <c r="R231" i="89"/>
  <c r="P231" i="89"/>
  <c r="N231" i="89"/>
  <c r="L231" i="89"/>
  <c r="J231" i="89"/>
  <c r="H231" i="89"/>
  <c r="F231" i="89"/>
  <c r="AZ230" i="89"/>
  <c r="AX230" i="89"/>
  <c r="AV230" i="89"/>
  <c r="AT230" i="89"/>
  <c r="AR230" i="89"/>
  <c r="AP230" i="89"/>
  <c r="AN230" i="89"/>
  <c r="AL230" i="89"/>
  <c r="AJ230" i="89"/>
  <c r="AH230" i="89"/>
  <c r="AF230" i="89"/>
  <c r="AD230" i="89"/>
  <c r="AB230" i="89"/>
  <c r="Z230" i="89"/>
  <c r="X230" i="89"/>
  <c r="V230" i="89"/>
  <c r="T230" i="89"/>
  <c r="R230" i="89"/>
  <c r="P230" i="89"/>
  <c r="N230" i="89"/>
  <c r="L230" i="89"/>
  <c r="J230" i="89"/>
  <c r="H230" i="89"/>
  <c r="F230" i="89"/>
  <c r="AZ229" i="89"/>
  <c r="AX229" i="89"/>
  <c r="AV229" i="89"/>
  <c r="AT229" i="89"/>
  <c r="AR229" i="89"/>
  <c r="AP229" i="89"/>
  <c r="AN229" i="89"/>
  <c r="AL229" i="89"/>
  <c r="AJ229" i="89"/>
  <c r="AH229" i="89"/>
  <c r="AF229" i="89"/>
  <c r="AD229" i="89"/>
  <c r="AB229" i="89"/>
  <c r="Z229" i="89"/>
  <c r="X229" i="89"/>
  <c r="V229" i="89"/>
  <c r="T229" i="89"/>
  <c r="R229" i="89"/>
  <c r="P229" i="89"/>
  <c r="N229" i="89"/>
  <c r="L229" i="89"/>
  <c r="J229" i="89"/>
  <c r="H229" i="89"/>
  <c r="F229" i="89"/>
  <c r="AZ228" i="89"/>
  <c r="AX228" i="89"/>
  <c r="AV228" i="89"/>
  <c r="AT228" i="89"/>
  <c r="AR228" i="89"/>
  <c r="AP228" i="89"/>
  <c r="AN228" i="89"/>
  <c r="AL228" i="89"/>
  <c r="AJ228" i="89"/>
  <c r="AH228" i="89"/>
  <c r="AF228" i="89"/>
  <c r="AD228" i="89"/>
  <c r="AB228" i="89"/>
  <c r="Z228" i="89"/>
  <c r="X228" i="89"/>
  <c r="V228" i="89"/>
  <c r="T228" i="89"/>
  <c r="R228" i="89"/>
  <c r="P228" i="89"/>
  <c r="N228" i="89"/>
  <c r="L228" i="89"/>
  <c r="J228" i="89"/>
  <c r="H228" i="89"/>
  <c r="F228" i="89"/>
  <c r="CC227" i="89"/>
  <c r="AZ227" i="89"/>
  <c r="AX227" i="89"/>
  <c r="AV227" i="89"/>
  <c r="AT227" i="89"/>
  <c r="AR227" i="89"/>
  <c r="AP227" i="89"/>
  <c r="AN227" i="89"/>
  <c r="AL227" i="89"/>
  <c r="AJ227" i="89"/>
  <c r="AH227" i="89"/>
  <c r="AF227" i="89"/>
  <c r="AD227" i="89"/>
  <c r="AB227" i="89"/>
  <c r="Z227" i="89"/>
  <c r="X227" i="89"/>
  <c r="V227" i="89"/>
  <c r="T227" i="89"/>
  <c r="R227" i="89"/>
  <c r="P227" i="89"/>
  <c r="N227" i="89"/>
  <c r="L227" i="89"/>
  <c r="J227" i="89"/>
  <c r="H227" i="89"/>
  <c r="F227" i="89"/>
  <c r="CC226" i="89"/>
  <c r="AZ226" i="89"/>
  <c r="AX226" i="89"/>
  <c r="AV226" i="89"/>
  <c r="AT226" i="89"/>
  <c r="AR226" i="89"/>
  <c r="AP226" i="89"/>
  <c r="AN226" i="89"/>
  <c r="AL226" i="89"/>
  <c r="AJ226" i="89"/>
  <c r="AH226" i="89"/>
  <c r="AF226" i="89"/>
  <c r="AD226" i="89"/>
  <c r="AB226" i="89"/>
  <c r="Z226" i="89"/>
  <c r="X226" i="89"/>
  <c r="V226" i="89"/>
  <c r="T226" i="89"/>
  <c r="R226" i="89"/>
  <c r="P226" i="89"/>
  <c r="N226" i="89"/>
  <c r="L226" i="89"/>
  <c r="J226" i="89"/>
  <c r="H226" i="89"/>
  <c r="F226" i="89"/>
  <c r="CB258" i="89"/>
  <c r="O49" i="86" s="1"/>
  <c r="AZ225" i="89"/>
  <c r="AX225" i="89"/>
  <c r="AV225" i="89"/>
  <c r="AT225" i="89"/>
  <c r="AR225" i="89"/>
  <c r="AP225" i="89"/>
  <c r="AN225" i="89"/>
  <c r="AL225" i="89"/>
  <c r="AJ225" i="89"/>
  <c r="AH225" i="89"/>
  <c r="AF225" i="89"/>
  <c r="AD225" i="89"/>
  <c r="AB225" i="89"/>
  <c r="Z225" i="89"/>
  <c r="X225" i="89"/>
  <c r="V225" i="89"/>
  <c r="T225" i="89"/>
  <c r="R225" i="89"/>
  <c r="P225" i="89"/>
  <c r="N225" i="89"/>
  <c r="L225" i="89"/>
  <c r="J225" i="89"/>
  <c r="H225" i="89"/>
  <c r="F225" i="89"/>
  <c r="AY218" i="89"/>
  <c r="AW218" i="89"/>
  <c r="AU218" i="89"/>
  <c r="AS218" i="89"/>
  <c r="AQ218" i="89"/>
  <c r="AO218" i="89"/>
  <c r="AM218" i="89"/>
  <c r="AK218" i="89"/>
  <c r="AI218" i="89"/>
  <c r="AG218" i="89"/>
  <c r="AE218" i="89"/>
  <c r="AC218" i="89"/>
  <c r="CP218" i="89" s="1"/>
  <c r="CP444" i="89" s="1"/>
  <c r="AA218" i="89"/>
  <c r="Y218" i="89"/>
  <c r="W218" i="89"/>
  <c r="U218" i="89"/>
  <c r="S218" i="89"/>
  <c r="Q218" i="89"/>
  <c r="O218" i="89"/>
  <c r="M218" i="89"/>
  <c r="K218" i="89"/>
  <c r="I218" i="89"/>
  <c r="G218" i="89"/>
  <c r="E218" i="89"/>
  <c r="AZ214" i="89"/>
  <c r="AX214" i="89"/>
  <c r="AV214" i="89"/>
  <c r="AT214" i="89"/>
  <c r="AR214" i="89"/>
  <c r="AP214" i="89"/>
  <c r="AN214" i="89"/>
  <c r="AL214" i="89"/>
  <c r="AJ214" i="89"/>
  <c r="AH214" i="89"/>
  <c r="AF214" i="89"/>
  <c r="AD214" i="89"/>
  <c r="AB214" i="89"/>
  <c r="Z214" i="89"/>
  <c r="X214" i="89"/>
  <c r="V214" i="89"/>
  <c r="T214" i="89"/>
  <c r="R214" i="89"/>
  <c r="P214" i="89"/>
  <c r="N214" i="89"/>
  <c r="L214" i="89"/>
  <c r="F214" i="89"/>
  <c r="AZ213" i="89"/>
  <c r="AX213" i="89"/>
  <c r="AV213" i="89"/>
  <c r="AT213" i="89"/>
  <c r="AR213" i="89"/>
  <c r="AP213" i="89"/>
  <c r="AN213" i="89"/>
  <c r="AL213" i="89"/>
  <c r="AJ213" i="89"/>
  <c r="AH213" i="89"/>
  <c r="AF213" i="89"/>
  <c r="AD213" i="89"/>
  <c r="AB213" i="89"/>
  <c r="Z213" i="89"/>
  <c r="X213" i="89"/>
  <c r="V213" i="89"/>
  <c r="T213" i="89"/>
  <c r="R213" i="89"/>
  <c r="P213" i="89"/>
  <c r="N213" i="89"/>
  <c r="L213" i="89"/>
  <c r="F213" i="89"/>
  <c r="AZ212" i="89"/>
  <c r="AX212" i="89"/>
  <c r="AV212" i="89"/>
  <c r="AT212" i="89"/>
  <c r="AR212" i="89"/>
  <c r="AP212" i="89"/>
  <c r="AN212" i="89"/>
  <c r="AL212" i="89"/>
  <c r="AJ212" i="89"/>
  <c r="AH212" i="89"/>
  <c r="AF212" i="89"/>
  <c r="AD212" i="89"/>
  <c r="AB212" i="89"/>
  <c r="Z212" i="89"/>
  <c r="X212" i="89"/>
  <c r="V212" i="89"/>
  <c r="T212" i="89"/>
  <c r="R212" i="89"/>
  <c r="P212" i="89"/>
  <c r="N212" i="89"/>
  <c r="L212" i="89"/>
  <c r="F212" i="89"/>
  <c r="AZ211" i="89"/>
  <c r="AX211" i="89"/>
  <c r="AV211" i="89"/>
  <c r="AT211" i="89"/>
  <c r="AR211" i="89"/>
  <c r="AP211" i="89"/>
  <c r="AN211" i="89"/>
  <c r="AL211" i="89"/>
  <c r="AJ211" i="89"/>
  <c r="AH211" i="89"/>
  <c r="AF211" i="89"/>
  <c r="AD211" i="89"/>
  <c r="AB211" i="89"/>
  <c r="Z211" i="89"/>
  <c r="X211" i="89"/>
  <c r="V211" i="89"/>
  <c r="T211" i="89"/>
  <c r="R211" i="89"/>
  <c r="P211" i="89"/>
  <c r="N211" i="89"/>
  <c r="L211" i="89"/>
  <c r="F211" i="89"/>
  <c r="AZ210" i="89"/>
  <c r="AX210" i="89"/>
  <c r="AV210" i="89"/>
  <c r="AT210" i="89"/>
  <c r="AR210" i="89"/>
  <c r="AP210" i="89"/>
  <c r="AN210" i="89"/>
  <c r="AL210" i="89"/>
  <c r="AJ210" i="89"/>
  <c r="DZ210" i="89" s="1"/>
  <c r="AH210" i="89"/>
  <c r="AF210" i="89"/>
  <c r="AD210" i="89"/>
  <c r="AB210" i="89"/>
  <c r="DR210" i="89" s="1"/>
  <c r="Z210" i="89"/>
  <c r="X210" i="89"/>
  <c r="V210" i="89"/>
  <c r="T210" i="89"/>
  <c r="R210" i="89"/>
  <c r="P210" i="89"/>
  <c r="N210" i="89"/>
  <c r="L210" i="89"/>
  <c r="F210" i="89"/>
  <c r="AZ209" i="89"/>
  <c r="AX209" i="89"/>
  <c r="AV209" i="89"/>
  <c r="AT209" i="89"/>
  <c r="AR209" i="89"/>
  <c r="AP209" i="89"/>
  <c r="AN209" i="89"/>
  <c r="AL209" i="89"/>
  <c r="AJ209" i="89"/>
  <c r="AH209" i="89"/>
  <c r="AF209" i="89"/>
  <c r="AD209" i="89"/>
  <c r="AB209" i="89"/>
  <c r="Z209" i="89"/>
  <c r="X209" i="89"/>
  <c r="V209" i="89"/>
  <c r="T209" i="89"/>
  <c r="R209" i="89"/>
  <c r="P209" i="89"/>
  <c r="N209" i="89"/>
  <c r="L209" i="89"/>
  <c r="F209" i="89"/>
  <c r="AZ208" i="89"/>
  <c r="AX208" i="89"/>
  <c r="AV208" i="89"/>
  <c r="AT208" i="89"/>
  <c r="AR208" i="89"/>
  <c r="AP208" i="89"/>
  <c r="AN208" i="89"/>
  <c r="AL208" i="89"/>
  <c r="AJ208" i="89"/>
  <c r="AH208" i="89"/>
  <c r="AF208" i="89"/>
  <c r="AD208" i="89"/>
  <c r="AB208" i="89"/>
  <c r="Z208" i="89"/>
  <c r="X208" i="89"/>
  <c r="V208" i="89"/>
  <c r="T208" i="89"/>
  <c r="R208" i="89"/>
  <c r="P208" i="89"/>
  <c r="N208" i="89"/>
  <c r="L208" i="89"/>
  <c r="F208" i="89"/>
  <c r="AZ207" i="89"/>
  <c r="AX207" i="89"/>
  <c r="AV207" i="89"/>
  <c r="AT207" i="89"/>
  <c r="AR207" i="89"/>
  <c r="AP207" i="89"/>
  <c r="AN207" i="89"/>
  <c r="AL207" i="89"/>
  <c r="AJ207" i="89"/>
  <c r="AH207" i="89"/>
  <c r="AF207" i="89"/>
  <c r="AD207" i="89"/>
  <c r="AB207" i="89"/>
  <c r="Z207" i="89"/>
  <c r="X207" i="89"/>
  <c r="V207" i="89"/>
  <c r="T207" i="89"/>
  <c r="R207" i="89"/>
  <c r="P207" i="89"/>
  <c r="N207" i="89"/>
  <c r="L207" i="89"/>
  <c r="F207" i="89"/>
  <c r="AZ206" i="89"/>
  <c r="AX206" i="89"/>
  <c r="AV206" i="89"/>
  <c r="AT206" i="89"/>
  <c r="AR206" i="89"/>
  <c r="AP206" i="89"/>
  <c r="AN206" i="89"/>
  <c r="AL206" i="89"/>
  <c r="AJ206" i="89"/>
  <c r="AH206" i="89"/>
  <c r="AF206" i="89"/>
  <c r="AD206" i="89"/>
  <c r="AB206" i="89"/>
  <c r="Z206" i="89"/>
  <c r="X206" i="89"/>
  <c r="V206" i="89"/>
  <c r="T206" i="89"/>
  <c r="R206" i="89"/>
  <c r="P206" i="89"/>
  <c r="N206" i="89"/>
  <c r="L206" i="89"/>
  <c r="F206" i="89"/>
  <c r="AZ204" i="89"/>
  <c r="AX204" i="89"/>
  <c r="AV204" i="89"/>
  <c r="AT204" i="89"/>
  <c r="AR204" i="89"/>
  <c r="AP204" i="89"/>
  <c r="AN204" i="89"/>
  <c r="AL204" i="89"/>
  <c r="AJ204" i="89"/>
  <c r="AH204" i="89"/>
  <c r="AF204" i="89"/>
  <c r="AD204" i="89"/>
  <c r="AB204" i="89"/>
  <c r="Z204" i="89"/>
  <c r="X204" i="89"/>
  <c r="V204" i="89"/>
  <c r="T204" i="89"/>
  <c r="R204" i="89"/>
  <c r="P204" i="89"/>
  <c r="N204" i="89"/>
  <c r="L204" i="89"/>
  <c r="F204" i="89"/>
  <c r="AZ205" i="89"/>
  <c r="AX205" i="89"/>
  <c r="AV205" i="89"/>
  <c r="AT205" i="89"/>
  <c r="AR205" i="89"/>
  <c r="AP205" i="89"/>
  <c r="AN205" i="89"/>
  <c r="AL205" i="89"/>
  <c r="AJ205" i="89"/>
  <c r="AH205" i="89"/>
  <c r="AF205" i="89"/>
  <c r="AD205" i="89"/>
  <c r="AB205" i="89"/>
  <c r="Z205" i="89"/>
  <c r="X205" i="89"/>
  <c r="V205" i="89"/>
  <c r="T205" i="89"/>
  <c r="R205" i="89"/>
  <c r="P205" i="89"/>
  <c r="N205" i="89"/>
  <c r="L205" i="89"/>
  <c r="F205" i="89"/>
  <c r="AZ203" i="89"/>
  <c r="AX203" i="89"/>
  <c r="AV203" i="89"/>
  <c r="AT203" i="89"/>
  <c r="AR203" i="89"/>
  <c r="AP203" i="89"/>
  <c r="AN203" i="89"/>
  <c r="AL203" i="89"/>
  <c r="AJ203" i="89"/>
  <c r="AH203" i="89"/>
  <c r="AF203" i="89"/>
  <c r="AD203" i="89"/>
  <c r="AB203" i="89"/>
  <c r="Z203" i="89"/>
  <c r="X203" i="89"/>
  <c r="V203" i="89"/>
  <c r="T203" i="89"/>
  <c r="R203" i="89"/>
  <c r="P203" i="89"/>
  <c r="N203" i="89"/>
  <c r="L203" i="89"/>
  <c r="F203" i="89"/>
  <c r="AZ202" i="89"/>
  <c r="AX202" i="89"/>
  <c r="AV202" i="89"/>
  <c r="AT202" i="89"/>
  <c r="AR202" i="89"/>
  <c r="AP202" i="89"/>
  <c r="AN202" i="89"/>
  <c r="AL202" i="89"/>
  <c r="AJ202" i="89"/>
  <c r="AH202" i="89"/>
  <c r="AF202" i="89"/>
  <c r="AD202" i="89"/>
  <c r="AB202" i="89"/>
  <c r="Z202" i="89"/>
  <c r="X202" i="89"/>
  <c r="V202" i="89"/>
  <c r="T202" i="89"/>
  <c r="R202" i="89"/>
  <c r="P202" i="89"/>
  <c r="N202" i="89"/>
  <c r="L202" i="89"/>
  <c r="F202" i="89"/>
  <c r="AZ198" i="89"/>
  <c r="AX198" i="89"/>
  <c r="AV198" i="89"/>
  <c r="AT198" i="89"/>
  <c r="AR198" i="89"/>
  <c r="AP198" i="89"/>
  <c r="AN198" i="89"/>
  <c r="AL198" i="89"/>
  <c r="AJ198" i="89"/>
  <c r="AH198" i="89"/>
  <c r="AF198" i="89"/>
  <c r="AD198" i="89"/>
  <c r="AB198" i="89"/>
  <c r="Z198" i="89"/>
  <c r="X198" i="89"/>
  <c r="V198" i="89"/>
  <c r="T198" i="89"/>
  <c r="R198" i="89"/>
  <c r="P198" i="89"/>
  <c r="N198" i="89"/>
  <c r="L198" i="89"/>
  <c r="F198" i="89"/>
  <c r="AZ201" i="89"/>
  <c r="AX201" i="89"/>
  <c r="AV201" i="89"/>
  <c r="AT201" i="89"/>
  <c r="AR201" i="89"/>
  <c r="AP201" i="89"/>
  <c r="AN201" i="89"/>
  <c r="AL201" i="89"/>
  <c r="AJ201" i="89"/>
  <c r="AH201" i="89"/>
  <c r="AF201" i="89"/>
  <c r="AD201" i="89"/>
  <c r="AB201" i="89"/>
  <c r="Z201" i="89"/>
  <c r="X201" i="89"/>
  <c r="V201" i="89"/>
  <c r="T201" i="89"/>
  <c r="R201" i="89"/>
  <c r="P201" i="89"/>
  <c r="N201" i="89"/>
  <c r="L201" i="89"/>
  <c r="F201" i="89"/>
  <c r="AZ191" i="89"/>
  <c r="AX191" i="89"/>
  <c r="AV191" i="89"/>
  <c r="AT191" i="89"/>
  <c r="AR191" i="89"/>
  <c r="AP191" i="89"/>
  <c r="AN191" i="89"/>
  <c r="AL191" i="89"/>
  <c r="AJ191" i="89"/>
  <c r="AH191" i="89"/>
  <c r="AF191" i="89"/>
  <c r="AD191" i="89"/>
  <c r="AB191" i="89"/>
  <c r="Z191" i="89"/>
  <c r="X191" i="89"/>
  <c r="V191" i="89"/>
  <c r="T191" i="89"/>
  <c r="R191" i="89"/>
  <c r="P191" i="89"/>
  <c r="N191" i="89"/>
  <c r="L191" i="89"/>
  <c r="F191" i="89"/>
  <c r="AZ188" i="89"/>
  <c r="AX188" i="89"/>
  <c r="AV188" i="89"/>
  <c r="AT188" i="89"/>
  <c r="AR188" i="89"/>
  <c r="AP188" i="89"/>
  <c r="AN188" i="89"/>
  <c r="AL188" i="89"/>
  <c r="AJ188" i="89"/>
  <c r="AH188" i="89"/>
  <c r="AF188" i="89"/>
  <c r="AD188" i="89"/>
  <c r="AB188" i="89"/>
  <c r="Z188" i="89"/>
  <c r="X188" i="89"/>
  <c r="V188" i="89"/>
  <c r="T188" i="89"/>
  <c r="R188" i="89"/>
  <c r="P188" i="89"/>
  <c r="N188" i="89"/>
  <c r="L188" i="89"/>
  <c r="F188" i="89"/>
  <c r="AZ199" i="89"/>
  <c r="AX199" i="89"/>
  <c r="AV199" i="89"/>
  <c r="AT199" i="89"/>
  <c r="AR199" i="89"/>
  <c r="AP199" i="89"/>
  <c r="AN199" i="89"/>
  <c r="AL199" i="89"/>
  <c r="AJ199" i="89"/>
  <c r="AH199" i="89"/>
  <c r="AF199" i="89"/>
  <c r="AD199" i="89"/>
  <c r="AB199" i="89"/>
  <c r="Z199" i="89"/>
  <c r="X199" i="89"/>
  <c r="V199" i="89"/>
  <c r="T199" i="89"/>
  <c r="R199" i="89"/>
  <c r="P199" i="89"/>
  <c r="N199" i="89"/>
  <c r="L199" i="89"/>
  <c r="F199" i="89"/>
  <c r="AZ192" i="89"/>
  <c r="AX192" i="89"/>
  <c r="AV192" i="89"/>
  <c r="AT192" i="89"/>
  <c r="AR192" i="89"/>
  <c r="AP192" i="89"/>
  <c r="AN192" i="89"/>
  <c r="AL192" i="89"/>
  <c r="AJ192" i="89"/>
  <c r="AH192" i="89"/>
  <c r="AF192" i="89"/>
  <c r="AD192" i="89"/>
  <c r="AB192" i="89"/>
  <c r="Z192" i="89"/>
  <c r="X192" i="89"/>
  <c r="V192" i="89"/>
  <c r="T192" i="89"/>
  <c r="R192" i="89"/>
  <c r="P192" i="89"/>
  <c r="N192" i="89"/>
  <c r="L192" i="89"/>
  <c r="F192" i="89"/>
  <c r="AZ190" i="89"/>
  <c r="AX190" i="89"/>
  <c r="AV190" i="89"/>
  <c r="AT190" i="89"/>
  <c r="AR190" i="89"/>
  <c r="AP190" i="89"/>
  <c r="AN190" i="89"/>
  <c r="AL190" i="89"/>
  <c r="AJ190" i="89"/>
  <c r="AH190" i="89"/>
  <c r="AF190" i="89"/>
  <c r="AD190" i="89"/>
  <c r="AB190" i="89"/>
  <c r="Z190" i="89"/>
  <c r="X190" i="89"/>
  <c r="V190" i="89"/>
  <c r="T190" i="89"/>
  <c r="R190" i="89"/>
  <c r="P190" i="89"/>
  <c r="N190" i="89"/>
  <c r="L190" i="89"/>
  <c r="F190" i="89"/>
  <c r="AZ200" i="89"/>
  <c r="AX200" i="89"/>
  <c r="AV200" i="89"/>
  <c r="AT200" i="89"/>
  <c r="AR200" i="89"/>
  <c r="AP200" i="89"/>
  <c r="AN200" i="89"/>
  <c r="AL200" i="89"/>
  <c r="AJ200" i="89"/>
  <c r="AH200" i="89"/>
  <c r="AF200" i="89"/>
  <c r="AD200" i="89"/>
  <c r="AB200" i="89"/>
  <c r="Z200" i="89"/>
  <c r="X200" i="89"/>
  <c r="V200" i="89"/>
  <c r="T200" i="89"/>
  <c r="R200" i="89"/>
  <c r="P200" i="89"/>
  <c r="N200" i="89"/>
  <c r="L200" i="89"/>
  <c r="F200" i="89"/>
  <c r="AZ189" i="89"/>
  <c r="AX189" i="89"/>
  <c r="AV189" i="89"/>
  <c r="AT189" i="89"/>
  <c r="AR189" i="89"/>
  <c r="AP189" i="89"/>
  <c r="AN189" i="89"/>
  <c r="AL189" i="89"/>
  <c r="AJ189" i="89"/>
  <c r="AH189" i="89"/>
  <c r="AF189" i="89"/>
  <c r="AD189" i="89"/>
  <c r="AB189" i="89"/>
  <c r="Z189" i="89"/>
  <c r="X189" i="89"/>
  <c r="V189" i="89"/>
  <c r="T189" i="89"/>
  <c r="R189" i="89"/>
  <c r="P189" i="89"/>
  <c r="N189" i="89"/>
  <c r="L189" i="89"/>
  <c r="F189" i="89"/>
  <c r="AZ187" i="89"/>
  <c r="AX187" i="89"/>
  <c r="AV187" i="89"/>
  <c r="AT187" i="89"/>
  <c r="AR187" i="89"/>
  <c r="AP187" i="89"/>
  <c r="AN187" i="89"/>
  <c r="AL187" i="89"/>
  <c r="AJ187" i="89"/>
  <c r="AH187" i="89"/>
  <c r="AF187" i="89"/>
  <c r="AD187" i="89"/>
  <c r="AB187" i="89"/>
  <c r="Z187" i="89"/>
  <c r="X187" i="89"/>
  <c r="V187" i="89"/>
  <c r="T187" i="89"/>
  <c r="R187" i="89"/>
  <c r="P187" i="89"/>
  <c r="N187" i="89"/>
  <c r="L187" i="89"/>
  <c r="F187" i="89"/>
  <c r="AZ185" i="89"/>
  <c r="AX185" i="89"/>
  <c r="AV185" i="89"/>
  <c r="AT185" i="89"/>
  <c r="AR185" i="89"/>
  <c r="AP185" i="89"/>
  <c r="AN185" i="89"/>
  <c r="AL185" i="89"/>
  <c r="AJ185" i="89"/>
  <c r="AH185" i="89"/>
  <c r="AF185" i="89"/>
  <c r="AD185" i="89"/>
  <c r="AB185" i="89"/>
  <c r="Z185" i="89"/>
  <c r="X185" i="89"/>
  <c r="V185" i="89"/>
  <c r="T185" i="89"/>
  <c r="R185" i="89"/>
  <c r="P185" i="89"/>
  <c r="N185" i="89"/>
  <c r="L185" i="89"/>
  <c r="F185" i="89"/>
  <c r="AZ184" i="89"/>
  <c r="AX184" i="89"/>
  <c r="AV184" i="89"/>
  <c r="AT184" i="89"/>
  <c r="AR184" i="89"/>
  <c r="AP184" i="89"/>
  <c r="AN184" i="89"/>
  <c r="AL184" i="89"/>
  <c r="AJ184" i="89"/>
  <c r="AH184" i="89"/>
  <c r="AF184" i="89"/>
  <c r="AD184" i="89"/>
  <c r="AB184" i="89"/>
  <c r="Z184" i="89"/>
  <c r="X184" i="89"/>
  <c r="V184" i="89"/>
  <c r="T184" i="89"/>
  <c r="R184" i="89"/>
  <c r="P184" i="89"/>
  <c r="N184" i="89"/>
  <c r="L184" i="89"/>
  <c r="F184" i="89"/>
  <c r="AZ183" i="89"/>
  <c r="AX183" i="89"/>
  <c r="AV183" i="89"/>
  <c r="AT183" i="89"/>
  <c r="AR183" i="89"/>
  <c r="AP183" i="89"/>
  <c r="AN183" i="89"/>
  <c r="AL183" i="89"/>
  <c r="AJ183" i="89"/>
  <c r="AH183" i="89"/>
  <c r="AF183" i="89"/>
  <c r="AD183" i="89"/>
  <c r="AB183" i="89"/>
  <c r="Z183" i="89"/>
  <c r="X183" i="89"/>
  <c r="V183" i="89"/>
  <c r="T183" i="89"/>
  <c r="R183" i="89"/>
  <c r="P183" i="89"/>
  <c r="N183" i="89"/>
  <c r="L183" i="89"/>
  <c r="F183" i="89"/>
  <c r="CC182" i="89"/>
  <c r="AZ182" i="89"/>
  <c r="AX182" i="89"/>
  <c r="AV182" i="89"/>
  <c r="AT182" i="89"/>
  <c r="AR182" i="89"/>
  <c r="AP182" i="89"/>
  <c r="AN182" i="89"/>
  <c r="AL182" i="89"/>
  <c r="AJ182" i="89"/>
  <c r="AH182" i="89"/>
  <c r="AF182" i="89"/>
  <c r="AD182" i="89"/>
  <c r="AB182" i="89"/>
  <c r="Z182" i="89"/>
  <c r="X182" i="89"/>
  <c r="V182" i="89"/>
  <c r="T182" i="89"/>
  <c r="R182" i="89"/>
  <c r="P182" i="89"/>
  <c r="N182" i="89"/>
  <c r="L182" i="89"/>
  <c r="F182" i="89"/>
  <c r="CC181" i="89"/>
  <c r="AZ181" i="89"/>
  <c r="AX181" i="89"/>
  <c r="AV181" i="89"/>
  <c r="AT181" i="89"/>
  <c r="AR181" i="89"/>
  <c r="AP181" i="89"/>
  <c r="AN181" i="89"/>
  <c r="AL181" i="89"/>
  <c r="AJ181" i="89"/>
  <c r="AH181" i="89"/>
  <c r="AF181" i="89"/>
  <c r="AD181" i="89"/>
  <c r="AB181" i="89"/>
  <c r="Z181" i="89"/>
  <c r="X181" i="89"/>
  <c r="V181" i="89"/>
  <c r="T181" i="89"/>
  <c r="R181" i="89"/>
  <c r="P181" i="89"/>
  <c r="N181" i="89"/>
  <c r="L181" i="89"/>
  <c r="F181" i="89"/>
  <c r="CC180" i="89"/>
  <c r="AZ180" i="89"/>
  <c r="AX180" i="89"/>
  <c r="AV180" i="89"/>
  <c r="AT180" i="89"/>
  <c r="AR180" i="89"/>
  <c r="AP180" i="89"/>
  <c r="AN180" i="89"/>
  <c r="AL180" i="89"/>
  <c r="AJ180" i="89"/>
  <c r="AH180" i="89"/>
  <c r="AF180" i="89"/>
  <c r="AD180" i="89"/>
  <c r="AB180" i="89"/>
  <c r="Z180" i="89"/>
  <c r="X180" i="89"/>
  <c r="V180" i="89"/>
  <c r="T180" i="89"/>
  <c r="R180" i="89"/>
  <c r="P180" i="89"/>
  <c r="N180" i="89"/>
  <c r="L180" i="89"/>
  <c r="F180" i="89"/>
  <c r="CC179" i="89"/>
  <c r="AZ179" i="89"/>
  <c r="AX179" i="89"/>
  <c r="AV179" i="89"/>
  <c r="AT179" i="89"/>
  <c r="AR179" i="89"/>
  <c r="AP179" i="89"/>
  <c r="AN179" i="89"/>
  <c r="AL179" i="89"/>
  <c r="AJ179" i="89"/>
  <c r="AH179" i="89"/>
  <c r="AF179" i="89"/>
  <c r="AD179" i="89"/>
  <c r="AB179" i="89"/>
  <c r="Z179" i="89"/>
  <c r="X179" i="89"/>
  <c r="V179" i="89"/>
  <c r="T179" i="89"/>
  <c r="R179" i="89"/>
  <c r="P179" i="89"/>
  <c r="N179" i="89"/>
  <c r="L179" i="89"/>
  <c r="F179" i="89"/>
  <c r="CC178" i="89"/>
  <c r="AZ178" i="89"/>
  <c r="AX178" i="89"/>
  <c r="AV178" i="89"/>
  <c r="AT178" i="89"/>
  <c r="AR178" i="89"/>
  <c r="AP178" i="89"/>
  <c r="AN178" i="89"/>
  <c r="AL178" i="89"/>
  <c r="AJ178" i="89"/>
  <c r="AH178" i="89"/>
  <c r="AF178" i="89"/>
  <c r="AD178" i="89"/>
  <c r="AB178" i="89"/>
  <c r="Z178" i="89"/>
  <c r="X178" i="89"/>
  <c r="V178" i="89"/>
  <c r="T178" i="89"/>
  <c r="R178" i="89"/>
  <c r="P178" i="89"/>
  <c r="N178" i="89"/>
  <c r="L178" i="89"/>
  <c r="J178" i="89"/>
  <c r="H178" i="89"/>
  <c r="F178" i="89"/>
  <c r="AY171" i="89"/>
  <c r="AW171" i="89"/>
  <c r="AU171" i="89"/>
  <c r="AS171" i="89"/>
  <c r="AQ171" i="89"/>
  <c r="AO171" i="89"/>
  <c r="AM171" i="89"/>
  <c r="AK171" i="89"/>
  <c r="AI171" i="89"/>
  <c r="AG171" i="89"/>
  <c r="AE171" i="89"/>
  <c r="AC171" i="89"/>
  <c r="AA171" i="89"/>
  <c r="Y171" i="89"/>
  <c r="W171" i="89"/>
  <c r="U171" i="89"/>
  <c r="Q171" i="89"/>
  <c r="O171" i="89"/>
  <c r="M171" i="89"/>
  <c r="K171" i="89"/>
  <c r="I171" i="89"/>
  <c r="G171" i="89"/>
  <c r="AZ168" i="89"/>
  <c r="AX168" i="89"/>
  <c r="AV168" i="89"/>
  <c r="AT168" i="89"/>
  <c r="AR168" i="89"/>
  <c r="AP168" i="89"/>
  <c r="AN168" i="89"/>
  <c r="AL168" i="89"/>
  <c r="AJ168" i="89"/>
  <c r="AH168" i="89"/>
  <c r="AF168" i="89"/>
  <c r="AD168" i="89"/>
  <c r="AB168" i="89"/>
  <c r="Z168" i="89"/>
  <c r="X168" i="89"/>
  <c r="V168" i="89"/>
  <c r="T168" i="89"/>
  <c r="R168" i="89"/>
  <c r="N168" i="89"/>
  <c r="L168" i="89"/>
  <c r="J168" i="89"/>
  <c r="H168" i="89"/>
  <c r="F168" i="89"/>
  <c r="AZ167" i="89"/>
  <c r="AX167" i="89"/>
  <c r="AV167" i="89"/>
  <c r="AT167" i="89"/>
  <c r="AR167" i="89"/>
  <c r="AP167" i="89"/>
  <c r="AN167" i="89"/>
  <c r="AL167" i="89"/>
  <c r="AJ167" i="89"/>
  <c r="AH167" i="89"/>
  <c r="AF167" i="89"/>
  <c r="AD167" i="89"/>
  <c r="AB167" i="89"/>
  <c r="Z167" i="89"/>
  <c r="X167" i="89"/>
  <c r="V167" i="89"/>
  <c r="T167" i="89"/>
  <c r="R167" i="89"/>
  <c r="N167" i="89"/>
  <c r="L167" i="89"/>
  <c r="J167" i="89"/>
  <c r="H167" i="89"/>
  <c r="F167" i="89"/>
  <c r="AZ166" i="89"/>
  <c r="AX166" i="89"/>
  <c r="AV166" i="89"/>
  <c r="AT166" i="89"/>
  <c r="AR166" i="89"/>
  <c r="AP166" i="89"/>
  <c r="AN166" i="89"/>
  <c r="AL166" i="89"/>
  <c r="AJ166" i="89"/>
  <c r="AH166" i="89"/>
  <c r="AF166" i="89"/>
  <c r="AD166" i="89"/>
  <c r="AB166" i="89"/>
  <c r="Z166" i="89"/>
  <c r="X166" i="89"/>
  <c r="V166" i="89"/>
  <c r="T166" i="89"/>
  <c r="R166" i="89"/>
  <c r="N166" i="89"/>
  <c r="L166" i="89"/>
  <c r="J166" i="89"/>
  <c r="H166" i="89"/>
  <c r="F166" i="89"/>
  <c r="AZ165" i="89"/>
  <c r="AX165" i="89"/>
  <c r="AV165" i="89"/>
  <c r="AT165" i="89"/>
  <c r="AR165" i="89"/>
  <c r="AP165" i="89"/>
  <c r="AN165" i="89"/>
  <c r="AL165" i="89"/>
  <c r="AJ165" i="89"/>
  <c r="AH165" i="89"/>
  <c r="AF165" i="89"/>
  <c r="AD165" i="89"/>
  <c r="AB165" i="89"/>
  <c r="Z165" i="89"/>
  <c r="X165" i="89"/>
  <c r="V165" i="89"/>
  <c r="T165" i="89"/>
  <c r="R165" i="89"/>
  <c r="N165" i="89"/>
  <c r="L165" i="89"/>
  <c r="J165" i="89"/>
  <c r="H165" i="89"/>
  <c r="F165" i="89"/>
  <c r="AZ164" i="89"/>
  <c r="AX164" i="89"/>
  <c r="AV164" i="89"/>
  <c r="AT164" i="89"/>
  <c r="AR164" i="89"/>
  <c r="AP164" i="89"/>
  <c r="AN164" i="89"/>
  <c r="AL164" i="89"/>
  <c r="AJ164" i="89"/>
  <c r="AH164" i="89"/>
  <c r="AF164" i="89"/>
  <c r="AD164" i="89"/>
  <c r="AB164" i="89"/>
  <c r="Z164" i="89"/>
  <c r="X164" i="89"/>
  <c r="V164" i="89"/>
  <c r="T164" i="89"/>
  <c r="R164" i="89"/>
  <c r="N164" i="89"/>
  <c r="L164" i="89"/>
  <c r="J164" i="89"/>
  <c r="H164" i="89"/>
  <c r="F164" i="89"/>
  <c r="AZ163" i="89"/>
  <c r="AX163" i="89"/>
  <c r="AV163" i="89"/>
  <c r="AT163" i="89"/>
  <c r="AR163" i="89"/>
  <c r="AP163" i="89"/>
  <c r="AN163" i="89"/>
  <c r="AL163" i="89"/>
  <c r="AJ163" i="89"/>
  <c r="AH163" i="89"/>
  <c r="AF163" i="89"/>
  <c r="AD163" i="89"/>
  <c r="AB163" i="89"/>
  <c r="Z163" i="89"/>
  <c r="X163" i="89"/>
  <c r="V163" i="89"/>
  <c r="T163" i="89"/>
  <c r="R163" i="89"/>
  <c r="N163" i="89"/>
  <c r="L163" i="89"/>
  <c r="J163" i="89"/>
  <c r="H163" i="89"/>
  <c r="F163" i="89"/>
  <c r="AZ162" i="89"/>
  <c r="AX162" i="89"/>
  <c r="AV162" i="89"/>
  <c r="AT162" i="89"/>
  <c r="AR162" i="89"/>
  <c r="AP162" i="89"/>
  <c r="AN162" i="89"/>
  <c r="AL162" i="89"/>
  <c r="AJ162" i="89"/>
  <c r="AH162" i="89"/>
  <c r="AF162" i="89"/>
  <c r="AD162" i="89"/>
  <c r="AB162" i="89"/>
  <c r="Z162" i="89"/>
  <c r="X162" i="89"/>
  <c r="V162" i="89"/>
  <c r="T162" i="89"/>
  <c r="R162" i="89"/>
  <c r="N162" i="89"/>
  <c r="L162" i="89"/>
  <c r="J162" i="89"/>
  <c r="H162" i="89"/>
  <c r="F162" i="89"/>
  <c r="AZ161" i="89"/>
  <c r="AX161" i="89"/>
  <c r="AV161" i="89"/>
  <c r="AT161" i="89"/>
  <c r="AR161" i="89"/>
  <c r="AP161" i="89"/>
  <c r="AN161" i="89"/>
  <c r="AL161" i="89"/>
  <c r="AJ161" i="89"/>
  <c r="AH161" i="89"/>
  <c r="AF161" i="89"/>
  <c r="AD161" i="89"/>
  <c r="AB161" i="89"/>
  <c r="Z161" i="89"/>
  <c r="X161" i="89"/>
  <c r="V161" i="89"/>
  <c r="T161" i="89"/>
  <c r="R161" i="89"/>
  <c r="N161" i="89"/>
  <c r="L161" i="89"/>
  <c r="J161" i="89"/>
  <c r="H161" i="89"/>
  <c r="F161" i="89"/>
  <c r="AZ157" i="89"/>
  <c r="AX157" i="89"/>
  <c r="AV157" i="89"/>
  <c r="AT157" i="89"/>
  <c r="AR157" i="89"/>
  <c r="AP157" i="89"/>
  <c r="AN157" i="89"/>
  <c r="AL157" i="89"/>
  <c r="AJ157" i="89"/>
  <c r="AH157" i="89"/>
  <c r="AF157" i="89"/>
  <c r="AD157" i="89"/>
  <c r="AB157" i="89"/>
  <c r="Z157" i="89"/>
  <c r="X157" i="89"/>
  <c r="V157" i="89"/>
  <c r="T157" i="89"/>
  <c r="R157" i="89"/>
  <c r="N157" i="89"/>
  <c r="L157" i="89"/>
  <c r="J157" i="89"/>
  <c r="H157" i="89"/>
  <c r="F157" i="89"/>
  <c r="AZ160" i="89"/>
  <c r="AX160" i="89"/>
  <c r="AV160" i="89"/>
  <c r="AT160" i="89"/>
  <c r="AR160" i="89"/>
  <c r="AP160" i="89"/>
  <c r="AN160" i="89"/>
  <c r="AL160" i="89"/>
  <c r="AJ160" i="89"/>
  <c r="AH160" i="89"/>
  <c r="AF160" i="89"/>
  <c r="AD160" i="89"/>
  <c r="AB160" i="89"/>
  <c r="Z160" i="89"/>
  <c r="X160" i="89"/>
  <c r="V160" i="89"/>
  <c r="T160" i="89"/>
  <c r="R160" i="89"/>
  <c r="N160" i="89"/>
  <c r="L160" i="89"/>
  <c r="J160" i="89"/>
  <c r="H160" i="89"/>
  <c r="F160" i="89"/>
  <c r="AZ159" i="89"/>
  <c r="AX159" i="89"/>
  <c r="AV159" i="89"/>
  <c r="AT159" i="89"/>
  <c r="AR159" i="89"/>
  <c r="AP159" i="89"/>
  <c r="AN159" i="89"/>
  <c r="AL159" i="89"/>
  <c r="AJ159" i="89"/>
  <c r="AH159" i="89"/>
  <c r="AF159" i="89"/>
  <c r="AD159" i="89"/>
  <c r="AB159" i="89"/>
  <c r="Z159" i="89"/>
  <c r="X159" i="89"/>
  <c r="V159" i="89"/>
  <c r="T159" i="89"/>
  <c r="R159" i="89"/>
  <c r="N159" i="89"/>
  <c r="L159" i="89"/>
  <c r="J159" i="89"/>
  <c r="H159" i="89"/>
  <c r="F159" i="89"/>
  <c r="AZ158" i="89"/>
  <c r="AX158" i="89"/>
  <c r="AV158" i="89"/>
  <c r="AT158" i="89"/>
  <c r="AR158" i="89"/>
  <c r="AP158" i="89"/>
  <c r="AN158" i="89"/>
  <c r="AL158" i="89"/>
  <c r="AJ158" i="89"/>
  <c r="AH158" i="89"/>
  <c r="AF158" i="89"/>
  <c r="AD158" i="89"/>
  <c r="AB158" i="89"/>
  <c r="Z158" i="89"/>
  <c r="X158" i="89"/>
  <c r="V158" i="89"/>
  <c r="T158" i="89"/>
  <c r="R158" i="89"/>
  <c r="N158" i="89"/>
  <c r="L158" i="89"/>
  <c r="J158" i="89"/>
  <c r="H158" i="89"/>
  <c r="F158" i="89"/>
  <c r="AZ156" i="89"/>
  <c r="AX156" i="89"/>
  <c r="AV156" i="89"/>
  <c r="AT156" i="89"/>
  <c r="AR156" i="89"/>
  <c r="AP156" i="89"/>
  <c r="AN156" i="89"/>
  <c r="AL156" i="89"/>
  <c r="AJ156" i="89"/>
  <c r="AH156" i="89"/>
  <c r="AF156" i="89"/>
  <c r="AD156" i="89"/>
  <c r="AB156" i="89"/>
  <c r="Z156" i="89"/>
  <c r="X156" i="89"/>
  <c r="V156" i="89"/>
  <c r="T156" i="89"/>
  <c r="R156" i="89"/>
  <c r="N156" i="89"/>
  <c r="L156" i="89"/>
  <c r="J156" i="89"/>
  <c r="H156" i="89"/>
  <c r="F156" i="89"/>
  <c r="AZ149" i="89"/>
  <c r="AX149" i="89"/>
  <c r="AV149" i="89"/>
  <c r="AT149" i="89"/>
  <c r="AR149" i="89"/>
  <c r="AP149" i="89"/>
  <c r="AN149" i="89"/>
  <c r="AL149" i="89"/>
  <c r="AJ149" i="89"/>
  <c r="AH149" i="89"/>
  <c r="AF149" i="89"/>
  <c r="AD149" i="89"/>
  <c r="AB149" i="89"/>
  <c r="Z149" i="89"/>
  <c r="X149" i="89"/>
  <c r="V149" i="89"/>
  <c r="T149" i="89"/>
  <c r="R149" i="89"/>
  <c r="N149" i="89"/>
  <c r="L149" i="89"/>
  <c r="J149" i="89"/>
  <c r="H149" i="89"/>
  <c r="F149" i="89"/>
  <c r="AZ145" i="89"/>
  <c r="AX145" i="89"/>
  <c r="AV145" i="89"/>
  <c r="AT145" i="89"/>
  <c r="AR145" i="89"/>
  <c r="AP145" i="89"/>
  <c r="AN145" i="89"/>
  <c r="AL145" i="89"/>
  <c r="AJ145" i="89"/>
  <c r="AH145" i="89"/>
  <c r="AF145" i="89"/>
  <c r="AD145" i="89"/>
  <c r="AB145" i="89"/>
  <c r="Z145" i="89"/>
  <c r="X145" i="89"/>
  <c r="V145" i="89"/>
  <c r="T145" i="89"/>
  <c r="R145" i="89"/>
  <c r="N145" i="89"/>
  <c r="L145" i="89"/>
  <c r="J145" i="89"/>
  <c r="H145" i="89"/>
  <c r="F145" i="89"/>
  <c r="AZ151" i="89"/>
  <c r="AX151" i="89"/>
  <c r="AV151" i="89"/>
  <c r="AT151" i="89"/>
  <c r="AR151" i="89"/>
  <c r="AP151" i="89"/>
  <c r="AN151" i="89"/>
  <c r="AL151" i="89"/>
  <c r="AJ151" i="89"/>
  <c r="AH151" i="89"/>
  <c r="AF151" i="89"/>
  <c r="AD151" i="89"/>
  <c r="AB151" i="89"/>
  <c r="Z151" i="89"/>
  <c r="X151" i="89"/>
  <c r="V151" i="89"/>
  <c r="T151" i="89"/>
  <c r="R151" i="89"/>
  <c r="N151" i="89"/>
  <c r="L151" i="89"/>
  <c r="J151" i="89"/>
  <c r="H151" i="89"/>
  <c r="F151" i="89"/>
  <c r="AZ150" i="89"/>
  <c r="AX150" i="89"/>
  <c r="AV150" i="89"/>
  <c r="AT150" i="89"/>
  <c r="AR150" i="89"/>
  <c r="AP150" i="89"/>
  <c r="AN150" i="89"/>
  <c r="AL150" i="89"/>
  <c r="AJ150" i="89"/>
  <c r="AH150" i="89"/>
  <c r="AF150" i="89"/>
  <c r="AD150" i="89"/>
  <c r="AB150" i="89"/>
  <c r="Z150" i="89"/>
  <c r="X150" i="89"/>
  <c r="V150" i="89"/>
  <c r="T150" i="89"/>
  <c r="R150" i="89"/>
  <c r="N150" i="89"/>
  <c r="L150" i="89"/>
  <c r="J150" i="89"/>
  <c r="H150" i="89"/>
  <c r="F150" i="89"/>
  <c r="AZ154" i="89"/>
  <c r="AX154" i="89"/>
  <c r="AV154" i="89"/>
  <c r="AT154" i="89"/>
  <c r="AR154" i="89"/>
  <c r="AP154" i="89"/>
  <c r="AN154" i="89"/>
  <c r="AL154" i="89"/>
  <c r="AJ154" i="89"/>
  <c r="AH154" i="89"/>
  <c r="AF154" i="89"/>
  <c r="AD154" i="89"/>
  <c r="AB154" i="89"/>
  <c r="Z154" i="89"/>
  <c r="X154" i="89"/>
  <c r="V154" i="89"/>
  <c r="T154" i="89"/>
  <c r="R154" i="89"/>
  <c r="N154" i="89"/>
  <c r="L154" i="89"/>
  <c r="J154" i="89"/>
  <c r="H154" i="89"/>
  <c r="F154" i="89"/>
  <c r="AZ148" i="89"/>
  <c r="AX148" i="89"/>
  <c r="AV148" i="89"/>
  <c r="AT148" i="89"/>
  <c r="AR148" i="89"/>
  <c r="AP148" i="89"/>
  <c r="AN148" i="89"/>
  <c r="AL148" i="89"/>
  <c r="AJ148" i="89"/>
  <c r="AH148" i="89"/>
  <c r="AF148" i="89"/>
  <c r="AD148" i="89"/>
  <c r="AB148" i="89"/>
  <c r="Z148" i="89"/>
  <c r="X148" i="89"/>
  <c r="V148" i="89"/>
  <c r="T148" i="89"/>
  <c r="R148" i="89"/>
  <c r="N148" i="89"/>
  <c r="L148" i="89"/>
  <c r="J148" i="89"/>
  <c r="H148" i="89"/>
  <c r="F148" i="89"/>
  <c r="AZ155" i="89"/>
  <c r="AX155" i="89"/>
  <c r="AV155" i="89"/>
  <c r="AT155" i="89"/>
  <c r="AR155" i="89"/>
  <c r="AP155" i="89"/>
  <c r="AN155" i="89"/>
  <c r="AL155" i="89"/>
  <c r="AJ155" i="89"/>
  <c r="AH155" i="89"/>
  <c r="AF155" i="89"/>
  <c r="AD155" i="89"/>
  <c r="AB155" i="89"/>
  <c r="Z155" i="89"/>
  <c r="X155" i="89"/>
  <c r="V155" i="89"/>
  <c r="T155" i="89"/>
  <c r="R155" i="89"/>
  <c r="N155" i="89"/>
  <c r="L155" i="89"/>
  <c r="J155" i="89"/>
  <c r="H155" i="89"/>
  <c r="F155" i="89"/>
  <c r="AZ147" i="89"/>
  <c r="AX147" i="89"/>
  <c r="AV147" i="89"/>
  <c r="AT147" i="89"/>
  <c r="AR147" i="89"/>
  <c r="AP147" i="89"/>
  <c r="AN147" i="89"/>
  <c r="AL147" i="89"/>
  <c r="AJ147" i="89"/>
  <c r="AH147" i="89"/>
  <c r="AF147" i="89"/>
  <c r="AD147" i="89"/>
  <c r="AB147" i="89"/>
  <c r="Z147" i="89"/>
  <c r="X147" i="89"/>
  <c r="V147" i="89"/>
  <c r="T147" i="89"/>
  <c r="R147" i="89"/>
  <c r="N147" i="89"/>
  <c r="L147" i="89"/>
  <c r="J147" i="89"/>
  <c r="H147" i="89"/>
  <c r="F147" i="89"/>
  <c r="AZ144" i="89"/>
  <c r="AX144" i="89"/>
  <c r="AV144" i="89"/>
  <c r="AT144" i="89"/>
  <c r="AR144" i="89"/>
  <c r="AP144" i="89"/>
  <c r="AN144" i="89"/>
  <c r="AL144" i="89"/>
  <c r="AJ144" i="89"/>
  <c r="AH144" i="89"/>
  <c r="AF144" i="89"/>
  <c r="AD144" i="89"/>
  <c r="AB144" i="89"/>
  <c r="Z144" i="89"/>
  <c r="X144" i="89"/>
  <c r="V144" i="89"/>
  <c r="T144" i="89"/>
  <c r="R144" i="89"/>
  <c r="N144" i="89"/>
  <c r="L144" i="89"/>
  <c r="J144" i="89"/>
  <c r="H144" i="89"/>
  <c r="F144" i="89"/>
  <c r="AZ137" i="89"/>
  <c r="AX137" i="89"/>
  <c r="AV137" i="89"/>
  <c r="AT137" i="89"/>
  <c r="AR137" i="89"/>
  <c r="AP137" i="89"/>
  <c r="AN137" i="89"/>
  <c r="AL137" i="89"/>
  <c r="AJ137" i="89"/>
  <c r="AH137" i="89"/>
  <c r="AF137" i="89"/>
  <c r="AD137" i="89"/>
  <c r="AB137" i="89"/>
  <c r="Z137" i="89"/>
  <c r="X137" i="89"/>
  <c r="V137" i="89"/>
  <c r="T137" i="89"/>
  <c r="R137" i="89"/>
  <c r="N137" i="89"/>
  <c r="L137" i="89"/>
  <c r="J137" i="89"/>
  <c r="H137" i="89"/>
  <c r="F137" i="89"/>
  <c r="AZ142" i="89"/>
  <c r="AX142" i="89"/>
  <c r="AV142" i="89"/>
  <c r="AT142" i="89"/>
  <c r="AR142" i="89"/>
  <c r="AP142" i="89"/>
  <c r="AN142" i="89"/>
  <c r="AL142" i="89"/>
  <c r="AJ142" i="89"/>
  <c r="AH142" i="89"/>
  <c r="AF142" i="89"/>
  <c r="AD142" i="89"/>
  <c r="AB142" i="89"/>
  <c r="Z142" i="89"/>
  <c r="X142" i="89"/>
  <c r="V142" i="89"/>
  <c r="T142" i="89"/>
  <c r="R142" i="89"/>
  <c r="N142" i="89"/>
  <c r="L142" i="89"/>
  <c r="J142" i="89"/>
  <c r="H142" i="89"/>
  <c r="F142" i="89"/>
  <c r="AZ143" i="89"/>
  <c r="AX143" i="89"/>
  <c r="AV143" i="89"/>
  <c r="AT143" i="89"/>
  <c r="AR143" i="89"/>
  <c r="AP143" i="89"/>
  <c r="AN143" i="89"/>
  <c r="AL143" i="89"/>
  <c r="AJ143" i="89"/>
  <c r="AH143" i="89"/>
  <c r="AF143" i="89"/>
  <c r="AD143" i="89"/>
  <c r="AB143" i="89"/>
  <c r="Z143" i="89"/>
  <c r="X143" i="89"/>
  <c r="V143" i="89"/>
  <c r="T143" i="89"/>
  <c r="R143" i="89"/>
  <c r="N143" i="89"/>
  <c r="L143" i="89"/>
  <c r="J143" i="89"/>
  <c r="H143" i="89"/>
  <c r="F143" i="89"/>
  <c r="AZ140" i="89"/>
  <c r="AX140" i="89"/>
  <c r="AV140" i="89"/>
  <c r="AT140" i="89"/>
  <c r="AR140" i="89"/>
  <c r="AP140" i="89"/>
  <c r="AN140" i="89"/>
  <c r="AL140" i="89"/>
  <c r="AJ140" i="89"/>
  <c r="AH140" i="89"/>
  <c r="AF140" i="89"/>
  <c r="AD140" i="89"/>
  <c r="AB140" i="89"/>
  <c r="Z140" i="89"/>
  <c r="X140" i="89"/>
  <c r="V140" i="89"/>
  <c r="T140" i="89"/>
  <c r="R140" i="89"/>
  <c r="N140" i="89"/>
  <c r="L140" i="89"/>
  <c r="J140" i="89"/>
  <c r="H140" i="89"/>
  <c r="F140" i="89"/>
  <c r="AZ141" i="89"/>
  <c r="AX141" i="89"/>
  <c r="AV141" i="89"/>
  <c r="AT141" i="89"/>
  <c r="AR141" i="89"/>
  <c r="AP141" i="89"/>
  <c r="AN141" i="89"/>
  <c r="AL141" i="89"/>
  <c r="AJ141" i="89"/>
  <c r="AH141" i="89"/>
  <c r="AF141" i="89"/>
  <c r="AD141" i="89"/>
  <c r="AB141" i="89"/>
  <c r="Z141" i="89"/>
  <c r="X141" i="89"/>
  <c r="V141" i="89"/>
  <c r="T141" i="89"/>
  <c r="R141" i="89"/>
  <c r="N141" i="89"/>
  <c r="L141" i="89"/>
  <c r="J141" i="89"/>
  <c r="H141" i="89"/>
  <c r="F141" i="89"/>
  <c r="AZ136" i="89"/>
  <c r="AX136" i="89"/>
  <c r="AV136" i="89"/>
  <c r="AT136" i="89"/>
  <c r="AR136" i="89"/>
  <c r="AP136" i="89"/>
  <c r="AN136" i="89"/>
  <c r="AL136" i="89"/>
  <c r="AJ136" i="89"/>
  <c r="AH136" i="89"/>
  <c r="AF136" i="89"/>
  <c r="AD136" i="89"/>
  <c r="AB136" i="89"/>
  <c r="Z136" i="89"/>
  <c r="X136" i="89"/>
  <c r="V136" i="89"/>
  <c r="T136" i="89"/>
  <c r="R136" i="89"/>
  <c r="N136" i="89"/>
  <c r="L136" i="89"/>
  <c r="J136" i="89"/>
  <c r="H136" i="89"/>
  <c r="F136" i="89"/>
  <c r="CC135" i="89"/>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CC134" i="89"/>
  <c r="AZ134" i="89"/>
  <c r="AX134" i="89"/>
  <c r="AV134" i="89"/>
  <c r="AT134" i="89"/>
  <c r="AR134" i="89"/>
  <c r="AP134" i="89"/>
  <c r="AN134" i="89"/>
  <c r="AL134" i="89"/>
  <c r="AJ134" i="89"/>
  <c r="AH134" i="89"/>
  <c r="AF134" i="89"/>
  <c r="AD134" i="89"/>
  <c r="AB134" i="89"/>
  <c r="Z134" i="89"/>
  <c r="X134" i="89"/>
  <c r="V134" i="89"/>
  <c r="T134" i="89"/>
  <c r="R134" i="89"/>
  <c r="N134" i="89"/>
  <c r="L134" i="89"/>
  <c r="J134" i="89"/>
  <c r="H134" i="89"/>
  <c r="F134" i="89"/>
  <c r="S171" i="89"/>
  <c r="AZ133" i="89"/>
  <c r="AX133" i="89"/>
  <c r="AV133" i="89"/>
  <c r="AT133" i="89"/>
  <c r="AR133" i="89"/>
  <c r="AP133" i="89"/>
  <c r="AN133" i="89"/>
  <c r="AL133" i="89"/>
  <c r="AJ133" i="89"/>
  <c r="AH133" i="89"/>
  <c r="AF133" i="89"/>
  <c r="AD133" i="89"/>
  <c r="AB133" i="89"/>
  <c r="Z133" i="89"/>
  <c r="X133" i="89"/>
  <c r="V133" i="89"/>
  <c r="T133" i="89"/>
  <c r="R133" i="89"/>
  <c r="P133" i="89"/>
  <c r="N133" i="89"/>
  <c r="L133" i="89"/>
  <c r="J133" i="89"/>
  <c r="H133" i="89"/>
  <c r="F133" i="89"/>
  <c r="AY126" i="89"/>
  <c r="AW126" i="89"/>
  <c r="AU126" i="89"/>
  <c r="AS126" i="89"/>
  <c r="AQ126" i="89"/>
  <c r="AO126" i="89"/>
  <c r="AM126" i="89"/>
  <c r="AK126" i="89"/>
  <c r="AI126" i="89"/>
  <c r="AE126" i="89"/>
  <c r="AC126" i="89"/>
  <c r="AA126" i="89"/>
  <c r="Y126" i="89"/>
  <c r="W126" i="89"/>
  <c r="U126" i="89"/>
  <c r="S126" i="89"/>
  <c r="Q126" i="89"/>
  <c r="O126" i="89"/>
  <c r="M126" i="89"/>
  <c r="K126" i="89"/>
  <c r="I126" i="89"/>
  <c r="G126" i="89"/>
  <c r="AZ36" i="89"/>
  <c r="AZ35" i="89"/>
  <c r="AZ34" i="89"/>
  <c r="AZ33" i="89"/>
  <c r="AZ32" i="89"/>
  <c r="AZ31" i="89"/>
  <c r="AZ30" i="89"/>
  <c r="AZ29" i="89"/>
  <c r="AZ28" i="89"/>
  <c r="AZ27" i="89"/>
  <c r="AZ26" i="89"/>
  <c r="AZ25" i="89"/>
  <c r="AZ24" i="89"/>
  <c r="AZ17" i="89"/>
  <c r="AZ23" i="89"/>
  <c r="AZ19" i="89"/>
  <c r="AZ21" i="89"/>
  <c r="AZ20" i="89"/>
  <c r="AZ22" i="89"/>
  <c r="AZ18" i="89"/>
  <c r="AZ16" i="89"/>
  <c r="AZ15" i="89"/>
  <c r="AZ14" i="89"/>
  <c r="AZ13" i="89"/>
  <c r="AZ12" i="89"/>
  <c r="AZ11" i="89"/>
  <c r="AZ10" i="89"/>
  <c r="AZ9" i="89"/>
  <c r="AZ8" i="89"/>
  <c r="AZ6" i="89"/>
  <c r="AZ7" i="89"/>
  <c r="AX36" i="89"/>
  <c r="AX35" i="89"/>
  <c r="AX34" i="89"/>
  <c r="AX33" i="89"/>
  <c r="AX32" i="89"/>
  <c r="AX31" i="89"/>
  <c r="AX30" i="89"/>
  <c r="AX29" i="89"/>
  <c r="AX28" i="89"/>
  <c r="AX27" i="89"/>
  <c r="AX26" i="89"/>
  <c r="AX25" i="89"/>
  <c r="AX24" i="89"/>
  <c r="AX17" i="89"/>
  <c r="AX23" i="89"/>
  <c r="AX19" i="89"/>
  <c r="AX21" i="89"/>
  <c r="AX20" i="89"/>
  <c r="AX22" i="89"/>
  <c r="AX18" i="89"/>
  <c r="AX16" i="89"/>
  <c r="AX15" i="89"/>
  <c r="AX14" i="89"/>
  <c r="AX13" i="89"/>
  <c r="AX12" i="89"/>
  <c r="AX11" i="89"/>
  <c r="AX10" i="89"/>
  <c r="AX9" i="89"/>
  <c r="AX8" i="89"/>
  <c r="AX6" i="89"/>
  <c r="AX7" i="89"/>
  <c r="AV36" i="89"/>
  <c r="AV35" i="89"/>
  <c r="AV34" i="89"/>
  <c r="AV33" i="89"/>
  <c r="AV32" i="89"/>
  <c r="AV31" i="89"/>
  <c r="AV30" i="89"/>
  <c r="AV29" i="89"/>
  <c r="AV28" i="89"/>
  <c r="AV27" i="89"/>
  <c r="AV26" i="89"/>
  <c r="AV25" i="89"/>
  <c r="AV24" i="89"/>
  <c r="AV17" i="89"/>
  <c r="AV23" i="89"/>
  <c r="AV19" i="89"/>
  <c r="AV21" i="89"/>
  <c r="AV20" i="89"/>
  <c r="AV22" i="89"/>
  <c r="AV18" i="89"/>
  <c r="AV16" i="89"/>
  <c r="AV15" i="89"/>
  <c r="AV14" i="89"/>
  <c r="AV13" i="89"/>
  <c r="AV12" i="89"/>
  <c r="AV11" i="89"/>
  <c r="AV10" i="89"/>
  <c r="AV9" i="89"/>
  <c r="AV8" i="89"/>
  <c r="AV6" i="89"/>
  <c r="AV7" i="89"/>
  <c r="AT36" i="89"/>
  <c r="AT35" i="89"/>
  <c r="AT34" i="89"/>
  <c r="AT33" i="89"/>
  <c r="AT32" i="89"/>
  <c r="AT31" i="89"/>
  <c r="AT30" i="89"/>
  <c r="AT29" i="89"/>
  <c r="AT28" i="89"/>
  <c r="AT27" i="89"/>
  <c r="AT26" i="89"/>
  <c r="AT25" i="89"/>
  <c r="AT24" i="89"/>
  <c r="AT17" i="89"/>
  <c r="AT23" i="89"/>
  <c r="AT19" i="89"/>
  <c r="AT21" i="89"/>
  <c r="AT20" i="89"/>
  <c r="AT22" i="89"/>
  <c r="AT18" i="89"/>
  <c r="AT16" i="89"/>
  <c r="AT15" i="89"/>
  <c r="AT14" i="89"/>
  <c r="AT13" i="89"/>
  <c r="AT12" i="89"/>
  <c r="AT11" i="89"/>
  <c r="AT10" i="89"/>
  <c r="AT9" i="89"/>
  <c r="AT8" i="89"/>
  <c r="AT6" i="89"/>
  <c r="AT7" i="89"/>
  <c r="AR36" i="89"/>
  <c r="AR35" i="89"/>
  <c r="AR34" i="89"/>
  <c r="AR33" i="89"/>
  <c r="AR32" i="89"/>
  <c r="AR31" i="89"/>
  <c r="AR30" i="89"/>
  <c r="AR29" i="89"/>
  <c r="AR28" i="89"/>
  <c r="AR27" i="89"/>
  <c r="AR26" i="89"/>
  <c r="AR25" i="89"/>
  <c r="AR24" i="89"/>
  <c r="AR17" i="89"/>
  <c r="AR23" i="89"/>
  <c r="AR19" i="89"/>
  <c r="AR21" i="89"/>
  <c r="AR20" i="89"/>
  <c r="AR22" i="89"/>
  <c r="AR18" i="89"/>
  <c r="AR16" i="89"/>
  <c r="AR15" i="89"/>
  <c r="AR14" i="89"/>
  <c r="AR13" i="89"/>
  <c r="AR12" i="89"/>
  <c r="AR11" i="89"/>
  <c r="AR10" i="89"/>
  <c r="AR9" i="89"/>
  <c r="AR8" i="89"/>
  <c r="AR6" i="89"/>
  <c r="AR7" i="89"/>
  <c r="AP36" i="89"/>
  <c r="AP35" i="89"/>
  <c r="AP34" i="89"/>
  <c r="AP33" i="89"/>
  <c r="AP32" i="89"/>
  <c r="AP31" i="89"/>
  <c r="AP30" i="89"/>
  <c r="AP29" i="89"/>
  <c r="AP28" i="89"/>
  <c r="AP27" i="89"/>
  <c r="AP26" i="89"/>
  <c r="AP25" i="89"/>
  <c r="AP24" i="89"/>
  <c r="AP17" i="89"/>
  <c r="AP23" i="89"/>
  <c r="AP19" i="89"/>
  <c r="AP21" i="89"/>
  <c r="AP20" i="89"/>
  <c r="AP22" i="89"/>
  <c r="AP18" i="89"/>
  <c r="AP16" i="89"/>
  <c r="AP15" i="89"/>
  <c r="AP14" i="89"/>
  <c r="AP13" i="89"/>
  <c r="AP12" i="89"/>
  <c r="AP11" i="89"/>
  <c r="AP10" i="89"/>
  <c r="AP9" i="89"/>
  <c r="AP8" i="89"/>
  <c r="AP6" i="89"/>
  <c r="AP7" i="89"/>
  <c r="AN36" i="89"/>
  <c r="AN35" i="89"/>
  <c r="AN34" i="89"/>
  <c r="AN33" i="89"/>
  <c r="AN32" i="89"/>
  <c r="AN31" i="89"/>
  <c r="AN30" i="89"/>
  <c r="AN29" i="89"/>
  <c r="AN28" i="89"/>
  <c r="AN27" i="89"/>
  <c r="AN26" i="89"/>
  <c r="AN25" i="89"/>
  <c r="AN24" i="89"/>
  <c r="AN17" i="89"/>
  <c r="AN23" i="89"/>
  <c r="AN19" i="89"/>
  <c r="AN21" i="89"/>
  <c r="AN20" i="89"/>
  <c r="AN22" i="89"/>
  <c r="AN18" i="89"/>
  <c r="AN16" i="89"/>
  <c r="AN15" i="89"/>
  <c r="AN14" i="89"/>
  <c r="AN13" i="89"/>
  <c r="AN12" i="89"/>
  <c r="AN11" i="89"/>
  <c r="AN10" i="89"/>
  <c r="AN9" i="89"/>
  <c r="AN8" i="89"/>
  <c r="AN6" i="89"/>
  <c r="AN7" i="89"/>
  <c r="AL36" i="89"/>
  <c r="AL35" i="89"/>
  <c r="AL34" i="89"/>
  <c r="AL33" i="89"/>
  <c r="AL32" i="89"/>
  <c r="AL31" i="89"/>
  <c r="AL30" i="89"/>
  <c r="AL29" i="89"/>
  <c r="AL28" i="89"/>
  <c r="AL27" i="89"/>
  <c r="AL26" i="89"/>
  <c r="AL25" i="89"/>
  <c r="AL24" i="89"/>
  <c r="AL17" i="89"/>
  <c r="AL23" i="89"/>
  <c r="AL19" i="89"/>
  <c r="AL21" i="89"/>
  <c r="AL20" i="89"/>
  <c r="AL22" i="89"/>
  <c r="AL18" i="89"/>
  <c r="AL16" i="89"/>
  <c r="AL15" i="89"/>
  <c r="AL14" i="89"/>
  <c r="AL13" i="89"/>
  <c r="AL12" i="89"/>
  <c r="AL11" i="89"/>
  <c r="AL10" i="89"/>
  <c r="AL9" i="89"/>
  <c r="AL8" i="89"/>
  <c r="AL6" i="89"/>
  <c r="AL7" i="89"/>
  <c r="AJ36" i="89"/>
  <c r="AJ35" i="89"/>
  <c r="AJ34" i="89"/>
  <c r="AJ33" i="89"/>
  <c r="AJ32" i="89"/>
  <c r="AJ31" i="89"/>
  <c r="AJ30" i="89"/>
  <c r="AJ29" i="89"/>
  <c r="AJ28" i="89"/>
  <c r="AJ27" i="89"/>
  <c r="AJ26" i="89"/>
  <c r="AJ25" i="89"/>
  <c r="AJ24" i="89"/>
  <c r="AJ17" i="89"/>
  <c r="AJ23" i="89"/>
  <c r="AJ19" i="89"/>
  <c r="AJ21" i="89"/>
  <c r="AJ20" i="89"/>
  <c r="AJ22" i="89"/>
  <c r="AJ18" i="89"/>
  <c r="AJ16" i="89"/>
  <c r="AJ15" i="89"/>
  <c r="AJ14" i="89"/>
  <c r="AJ13" i="89"/>
  <c r="AJ12" i="89"/>
  <c r="AJ11" i="89"/>
  <c r="AJ10" i="89"/>
  <c r="AJ9" i="89"/>
  <c r="AJ8" i="89"/>
  <c r="AJ6" i="89"/>
  <c r="AJ7" i="89"/>
  <c r="AH36" i="89"/>
  <c r="AH35" i="89"/>
  <c r="AH34" i="89"/>
  <c r="AH33" i="89"/>
  <c r="AH32" i="89"/>
  <c r="AH31" i="89"/>
  <c r="AH30" i="89"/>
  <c r="AH29" i="89"/>
  <c r="AH28" i="89"/>
  <c r="AH27" i="89"/>
  <c r="AH26" i="89"/>
  <c r="AH25" i="89"/>
  <c r="AH24" i="89"/>
  <c r="AH17" i="89"/>
  <c r="AH23" i="89"/>
  <c r="AH19" i="89"/>
  <c r="AH21" i="89"/>
  <c r="AH20" i="89"/>
  <c r="AH22" i="89"/>
  <c r="AH18" i="89"/>
  <c r="AH16" i="89"/>
  <c r="AH15" i="89"/>
  <c r="AH14" i="89"/>
  <c r="AH13" i="89"/>
  <c r="AH12" i="89"/>
  <c r="AH11" i="89"/>
  <c r="AH10" i="89"/>
  <c r="AH9" i="89"/>
  <c r="AH8" i="89"/>
  <c r="AH6" i="89"/>
  <c r="AH7" i="89"/>
  <c r="AF36" i="89"/>
  <c r="AF35" i="89"/>
  <c r="AF34" i="89"/>
  <c r="AF33" i="89"/>
  <c r="AF32" i="89"/>
  <c r="AF31" i="89"/>
  <c r="AF30" i="89"/>
  <c r="AF29" i="89"/>
  <c r="AF28" i="89"/>
  <c r="AF27" i="89"/>
  <c r="AF26" i="89"/>
  <c r="AF25" i="89"/>
  <c r="AF24" i="89"/>
  <c r="AF17" i="89"/>
  <c r="AF23" i="89"/>
  <c r="AF19" i="89"/>
  <c r="AF21" i="89"/>
  <c r="AF20" i="89"/>
  <c r="AF22" i="89"/>
  <c r="AF18" i="89"/>
  <c r="AF16" i="89"/>
  <c r="AF15" i="89"/>
  <c r="AF14" i="89"/>
  <c r="AF13" i="89"/>
  <c r="AF12" i="89"/>
  <c r="AF11" i="89"/>
  <c r="AF10" i="89"/>
  <c r="AF9" i="89"/>
  <c r="AF8" i="89"/>
  <c r="AF6" i="89"/>
  <c r="AF7" i="89"/>
  <c r="AD36" i="89"/>
  <c r="AD35" i="89"/>
  <c r="AD34" i="89"/>
  <c r="AD33" i="89"/>
  <c r="AD32" i="89"/>
  <c r="AD31" i="89"/>
  <c r="AD30" i="89"/>
  <c r="AD29" i="89"/>
  <c r="AD28" i="89"/>
  <c r="AD27" i="89"/>
  <c r="AD26" i="89"/>
  <c r="AD25" i="89"/>
  <c r="AD24" i="89"/>
  <c r="AD17" i="89"/>
  <c r="AD23" i="89"/>
  <c r="AD19" i="89"/>
  <c r="AD21" i="89"/>
  <c r="AD20" i="89"/>
  <c r="AD22" i="89"/>
  <c r="AD18" i="89"/>
  <c r="AD16" i="89"/>
  <c r="AD15" i="89"/>
  <c r="AD14" i="89"/>
  <c r="AD13" i="89"/>
  <c r="AD12" i="89"/>
  <c r="AD11" i="89"/>
  <c r="AD10" i="89"/>
  <c r="AD9" i="89"/>
  <c r="AD8" i="89"/>
  <c r="AD6" i="89"/>
  <c r="AD7" i="89"/>
  <c r="AB36" i="89"/>
  <c r="AB35" i="89"/>
  <c r="AB34" i="89"/>
  <c r="AB33" i="89"/>
  <c r="AB32" i="89"/>
  <c r="AB31" i="89"/>
  <c r="AB30" i="89"/>
  <c r="AB29" i="89"/>
  <c r="AB28" i="89"/>
  <c r="AB27" i="89"/>
  <c r="AB26" i="89"/>
  <c r="AB25" i="89"/>
  <c r="AB24" i="89"/>
  <c r="AB17" i="89"/>
  <c r="AB23" i="89"/>
  <c r="AB19" i="89"/>
  <c r="AB21" i="89"/>
  <c r="AB20" i="89"/>
  <c r="AB22" i="89"/>
  <c r="AB18" i="89"/>
  <c r="AB16" i="89"/>
  <c r="AB15" i="89"/>
  <c r="AB14" i="89"/>
  <c r="AB13" i="89"/>
  <c r="AB12" i="89"/>
  <c r="AB11" i="89"/>
  <c r="AB10" i="89"/>
  <c r="AB9" i="89"/>
  <c r="AB8" i="89"/>
  <c r="AB6" i="89"/>
  <c r="AB7" i="89"/>
  <c r="Z36" i="89"/>
  <c r="Z35" i="89"/>
  <c r="Z34" i="89"/>
  <c r="Z33" i="89"/>
  <c r="Z32" i="89"/>
  <c r="Z31" i="89"/>
  <c r="Z30" i="89"/>
  <c r="Z29" i="89"/>
  <c r="Z28" i="89"/>
  <c r="Z27" i="89"/>
  <c r="Z26" i="89"/>
  <c r="Z25" i="89"/>
  <c r="Z24" i="89"/>
  <c r="Z17" i="89"/>
  <c r="Z23" i="89"/>
  <c r="Z19" i="89"/>
  <c r="Z21" i="89"/>
  <c r="Z20" i="89"/>
  <c r="Z22" i="89"/>
  <c r="Z18" i="89"/>
  <c r="Z16" i="89"/>
  <c r="Z15" i="89"/>
  <c r="Z14" i="89"/>
  <c r="Z13" i="89"/>
  <c r="Z12" i="89"/>
  <c r="Z11" i="89"/>
  <c r="Z10" i="89"/>
  <c r="Z9" i="89"/>
  <c r="Z8" i="89"/>
  <c r="Z6" i="89"/>
  <c r="Z7" i="89"/>
  <c r="X36" i="89"/>
  <c r="X35" i="89"/>
  <c r="X34" i="89"/>
  <c r="X33" i="89"/>
  <c r="X32" i="89"/>
  <c r="X31" i="89"/>
  <c r="X30" i="89"/>
  <c r="X29" i="89"/>
  <c r="X28" i="89"/>
  <c r="X27" i="89"/>
  <c r="X26" i="89"/>
  <c r="X25" i="89"/>
  <c r="X24" i="89"/>
  <c r="X17" i="89"/>
  <c r="X23" i="89"/>
  <c r="X19" i="89"/>
  <c r="X21" i="89"/>
  <c r="X20" i="89"/>
  <c r="X22" i="89"/>
  <c r="X18" i="89"/>
  <c r="X16" i="89"/>
  <c r="X15" i="89"/>
  <c r="X14" i="89"/>
  <c r="X13" i="89"/>
  <c r="X12" i="89"/>
  <c r="X11" i="89"/>
  <c r="X10" i="89"/>
  <c r="X9" i="89"/>
  <c r="X8" i="89"/>
  <c r="X6" i="89"/>
  <c r="X7" i="89"/>
  <c r="V36" i="89"/>
  <c r="V35" i="89"/>
  <c r="V34" i="89"/>
  <c r="V33" i="89"/>
  <c r="V32" i="89"/>
  <c r="V31" i="89"/>
  <c r="V30" i="89"/>
  <c r="V29" i="89"/>
  <c r="V28" i="89"/>
  <c r="V27" i="89"/>
  <c r="V26" i="89"/>
  <c r="V25" i="89"/>
  <c r="V24" i="89"/>
  <c r="V17" i="89"/>
  <c r="V23" i="89"/>
  <c r="V19" i="89"/>
  <c r="V21" i="89"/>
  <c r="V20" i="89"/>
  <c r="V22" i="89"/>
  <c r="V18" i="89"/>
  <c r="V16" i="89"/>
  <c r="V15" i="89"/>
  <c r="V14" i="89"/>
  <c r="V13" i="89"/>
  <c r="V12" i="89"/>
  <c r="V11" i="89"/>
  <c r="V10" i="89"/>
  <c r="V9" i="89"/>
  <c r="V8" i="89"/>
  <c r="V6" i="89"/>
  <c r="V7" i="89"/>
  <c r="T36" i="89"/>
  <c r="T35" i="89"/>
  <c r="T34" i="89"/>
  <c r="T33" i="89"/>
  <c r="T32" i="89"/>
  <c r="T31" i="89"/>
  <c r="T30" i="89"/>
  <c r="T29" i="89"/>
  <c r="T28" i="89"/>
  <c r="T27" i="89"/>
  <c r="T26" i="89"/>
  <c r="T25" i="89"/>
  <c r="T24" i="89"/>
  <c r="T17" i="89"/>
  <c r="T23" i="89"/>
  <c r="T19" i="89"/>
  <c r="T21" i="89"/>
  <c r="T20" i="89"/>
  <c r="T22" i="89"/>
  <c r="T18" i="89"/>
  <c r="T16" i="89"/>
  <c r="T15" i="89"/>
  <c r="T14" i="89"/>
  <c r="T13" i="89"/>
  <c r="T12" i="89"/>
  <c r="T11" i="89"/>
  <c r="T10" i="89"/>
  <c r="T9" i="89"/>
  <c r="T8" i="89"/>
  <c r="T6" i="89"/>
  <c r="T7" i="89"/>
  <c r="R36" i="89"/>
  <c r="R35" i="89"/>
  <c r="R34" i="89"/>
  <c r="R33" i="89"/>
  <c r="R32" i="89"/>
  <c r="R31" i="89"/>
  <c r="R30" i="89"/>
  <c r="R29" i="89"/>
  <c r="R28" i="89"/>
  <c r="R27" i="89"/>
  <c r="R15" i="89"/>
  <c r="R14" i="89"/>
  <c r="R13" i="89"/>
  <c r="R12" i="89"/>
  <c r="R11" i="89"/>
  <c r="R10" i="89"/>
  <c r="R9" i="89"/>
  <c r="R8" i="89"/>
  <c r="R6" i="89"/>
  <c r="R7" i="89"/>
  <c r="P36" i="89"/>
  <c r="P35" i="89"/>
  <c r="P34" i="89"/>
  <c r="P33" i="89"/>
  <c r="P32" i="89"/>
  <c r="P31" i="89"/>
  <c r="P30" i="89"/>
  <c r="P29" i="89"/>
  <c r="P28" i="89"/>
  <c r="P27" i="89"/>
  <c r="P15" i="89"/>
  <c r="P14" i="89"/>
  <c r="P13" i="89"/>
  <c r="P12" i="89"/>
  <c r="P11" i="89"/>
  <c r="P10" i="89"/>
  <c r="P9" i="89"/>
  <c r="P8" i="89"/>
  <c r="P6" i="89"/>
  <c r="P7" i="89"/>
  <c r="N36" i="89"/>
  <c r="N35" i="89"/>
  <c r="N34" i="89"/>
  <c r="N33" i="89"/>
  <c r="N32" i="89"/>
  <c r="N31" i="89"/>
  <c r="N30" i="89"/>
  <c r="N29" i="89"/>
  <c r="N28" i="89"/>
  <c r="N27" i="89"/>
  <c r="N15" i="89"/>
  <c r="N14" i="89"/>
  <c r="N13" i="89"/>
  <c r="N12" i="89"/>
  <c r="N11" i="89"/>
  <c r="N10" i="89"/>
  <c r="N9" i="89"/>
  <c r="N8" i="89"/>
  <c r="N6" i="89"/>
  <c r="N7" i="89"/>
  <c r="L36" i="89"/>
  <c r="L35" i="89"/>
  <c r="L34" i="89"/>
  <c r="L33" i="89"/>
  <c r="L32" i="89"/>
  <c r="L31" i="89"/>
  <c r="L30" i="89"/>
  <c r="L29" i="89"/>
  <c r="L28" i="89"/>
  <c r="L27" i="89"/>
  <c r="L15" i="89"/>
  <c r="L14" i="89"/>
  <c r="L13" i="89"/>
  <c r="L12" i="89"/>
  <c r="L11" i="89"/>
  <c r="L10" i="89"/>
  <c r="L9" i="89"/>
  <c r="L8" i="89"/>
  <c r="L6" i="89"/>
  <c r="L7" i="89"/>
  <c r="J36" i="89"/>
  <c r="J35" i="89"/>
  <c r="J34" i="89"/>
  <c r="J33" i="89"/>
  <c r="J32" i="89"/>
  <c r="J31" i="89"/>
  <c r="J30" i="89"/>
  <c r="J29" i="89"/>
  <c r="J28" i="89"/>
  <c r="J27" i="89"/>
  <c r="J26" i="89"/>
  <c r="J25" i="89"/>
  <c r="J24" i="89"/>
  <c r="J17" i="89"/>
  <c r="J23" i="89"/>
  <c r="J19" i="89"/>
  <c r="J21" i="89"/>
  <c r="J20" i="89"/>
  <c r="J22" i="89"/>
  <c r="J18" i="89"/>
  <c r="J16" i="89"/>
  <c r="J15" i="89"/>
  <c r="J14" i="89"/>
  <c r="J13" i="89"/>
  <c r="J12" i="89"/>
  <c r="J11" i="89"/>
  <c r="J10" i="89"/>
  <c r="J9" i="89"/>
  <c r="J8" i="89"/>
  <c r="J6" i="89"/>
  <c r="J7" i="89"/>
  <c r="H36" i="89"/>
  <c r="H35" i="89"/>
  <c r="H34" i="89"/>
  <c r="H33" i="89"/>
  <c r="H32" i="89"/>
  <c r="H31" i="89"/>
  <c r="H30" i="89"/>
  <c r="H29" i="89"/>
  <c r="H28" i="89"/>
  <c r="H27" i="89"/>
  <c r="H26" i="89"/>
  <c r="H25" i="89"/>
  <c r="H24" i="89"/>
  <c r="H17" i="89"/>
  <c r="H23" i="89"/>
  <c r="H19" i="89"/>
  <c r="H21" i="89"/>
  <c r="H20" i="89"/>
  <c r="H22" i="89"/>
  <c r="H18" i="89"/>
  <c r="H16" i="89"/>
  <c r="H15" i="89"/>
  <c r="H14" i="89"/>
  <c r="H13" i="89"/>
  <c r="H12" i="89"/>
  <c r="H11" i="89"/>
  <c r="H10" i="89"/>
  <c r="H9" i="89"/>
  <c r="H8" i="89"/>
  <c r="H6" i="89"/>
  <c r="H7" i="89"/>
  <c r="CC6" i="89"/>
  <c r="CC8" i="89"/>
  <c r="CC9" i="89"/>
  <c r="CC10" i="89"/>
  <c r="CC11" i="89"/>
  <c r="CC12" i="89"/>
  <c r="CC13" i="89"/>
  <c r="CC14" i="89"/>
  <c r="CC15" i="89"/>
  <c r="CC16" i="89"/>
  <c r="CC18" i="89"/>
  <c r="CC22" i="89"/>
  <c r="CC20" i="89"/>
  <c r="CC21" i="89"/>
  <c r="CC19" i="89"/>
  <c r="CC23" i="89"/>
  <c r="CC17" i="89"/>
  <c r="CC24" i="89"/>
  <c r="CC25" i="89"/>
  <c r="CC26" i="89"/>
  <c r="CC27" i="89"/>
  <c r="CC28" i="89"/>
  <c r="CC29" i="89"/>
  <c r="CC30" i="89"/>
  <c r="CC31" i="89"/>
  <c r="CC32" i="89"/>
  <c r="CC33" i="89"/>
  <c r="CC34" i="89"/>
  <c r="CC35" i="89"/>
  <c r="CC36" i="89"/>
  <c r="F21" i="89"/>
  <c r="F36" i="89"/>
  <c r="F35" i="89"/>
  <c r="F34" i="89"/>
  <c r="F33" i="89"/>
  <c r="F32" i="89"/>
  <c r="F31" i="89"/>
  <c r="F30" i="89"/>
  <c r="F29" i="89"/>
  <c r="F28" i="89"/>
  <c r="F27" i="89"/>
  <c r="F26" i="89"/>
  <c r="F25" i="89"/>
  <c r="F24" i="89"/>
  <c r="F17" i="89"/>
  <c r="F23" i="89"/>
  <c r="F19" i="89"/>
  <c r="F20" i="89"/>
  <c r="F22" i="89"/>
  <c r="F18" i="89"/>
  <c r="F16" i="89"/>
  <c r="F15" i="89"/>
  <c r="F14" i="89"/>
  <c r="F13" i="89"/>
  <c r="F12" i="89"/>
  <c r="F11" i="89"/>
  <c r="F10" i="89"/>
  <c r="F9" i="89"/>
  <c r="F8" i="89"/>
  <c r="F6" i="89"/>
  <c r="AY39" i="89"/>
  <c r="AW39" i="89"/>
  <c r="AU39" i="89"/>
  <c r="AS39" i="89"/>
  <c r="AQ39" i="89"/>
  <c r="AO39" i="89"/>
  <c r="AM39" i="89"/>
  <c r="AK39" i="89"/>
  <c r="AI39" i="89"/>
  <c r="AE39" i="89"/>
  <c r="AC39" i="89"/>
  <c r="AA39" i="89"/>
  <c r="Y39" i="89"/>
  <c r="W39" i="89"/>
  <c r="U39" i="89"/>
  <c r="S39" i="89"/>
  <c r="Q39" i="89"/>
  <c r="O39" i="89"/>
  <c r="M39" i="89"/>
  <c r="K39" i="89"/>
  <c r="I39" i="89"/>
  <c r="G39" i="89"/>
  <c r="K40" i="86"/>
  <c r="I40" i="86" s="1"/>
  <c r="F40" i="86" s="1"/>
  <c r="C40" i="86" s="1"/>
  <c r="D40" i="86" s="1"/>
  <c r="K44" i="86"/>
  <c r="I44" i="86" s="1"/>
  <c r="F44" i="86" s="1"/>
  <c r="C44" i="86" s="1"/>
  <c r="D44" i="86" s="1"/>
  <c r="K41" i="86"/>
  <c r="I41" i="86" s="1"/>
  <c r="F41" i="86" s="1"/>
  <c r="C41" i="86" s="1"/>
  <c r="D41" i="86" s="1"/>
  <c r="CC314" i="89"/>
  <c r="P397" i="89"/>
  <c r="CC404" i="89"/>
  <c r="CC363" i="89"/>
  <c r="CC265" i="89"/>
  <c r="CC225" i="89"/>
  <c r="AP307" i="89" l="1"/>
  <c r="DX137" i="89"/>
  <c r="DZ137" i="89"/>
  <c r="DX145" i="89"/>
  <c r="DZ145" i="89"/>
  <c r="DT369" i="89"/>
  <c r="DX371" i="89"/>
  <c r="DZ371" i="89"/>
  <c r="DT377" i="89"/>
  <c r="DX379" i="89"/>
  <c r="DZ379" i="89"/>
  <c r="DX142" i="89"/>
  <c r="DZ142" i="89"/>
  <c r="DX151" i="89"/>
  <c r="DZ151" i="89"/>
  <c r="DX161" i="89"/>
  <c r="DZ161" i="89"/>
  <c r="DX184" i="89"/>
  <c r="DZ184" i="89"/>
  <c r="DX200" i="89"/>
  <c r="DZ200" i="89"/>
  <c r="DX188" i="89"/>
  <c r="DZ188" i="89"/>
  <c r="DX202" i="89"/>
  <c r="DZ202" i="89"/>
  <c r="DX206" i="89"/>
  <c r="DZ206" i="89"/>
  <c r="DX213" i="89"/>
  <c r="DZ214" i="89"/>
  <c r="DZ225" i="89"/>
  <c r="DX225" i="89"/>
  <c r="DX316" i="89"/>
  <c r="DZ316" i="89"/>
  <c r="DX328" i="89"/>
  <c r="DZ328" i="89"/>
  <c r="DX335" i="89"/>
  <c r="DZ335" i="89"/>
  <c r="DX340" i="89"/>
  <c r="DZ340" i="89"/>
  <c r="DX344" i="89"/>
  <c r="DZ344" i="89"/>
  <c r="DX347" i="89"/>
  <c r="DZ348" i="89"/>
  <c r="DX351" i="89"/>
  <c r="DZ352" i="89"/>
  <c r="DT364" i="89"/>
  <c r="DX366" i="89"/>
  <c r="DZ366" i="89"/>
  <c r="DT372" i="89"/>
  <c r="DX374" i="89"/>
  <c r="DZ374" i="89"/>
  <c r="DT380" i="89"/>
  <c r="DT383" i="89"/>
  <c r="DT385" i="89"/>
  <c r="DT387" i="89"/>
  <c r="DT389" i="89"/>
  <c r="DT391" i="89"/>
  <c r="DX394" i="89"/>
  <c r="DZ394" i="89"/>
  <c r="DX100" i="89"/>
  <c r="DZ100" i="89"/>
  <c r="DZ88" i="89"/>
  <c r="DX88" i="89"/>
  <c r="DX277" i="89"/>
  <c r="DZ277" i="89"/>
  <c r="DX278" i="89"/>
  <c r="DZ278" i="89"/>
  <c r="DX321" i="89"/>
  <c r="DZ321" i="89"/>
  <c r="AH39" i="89"/>
  <c r="DX140" i="89"/>
  <c r="DZ140" i="89"/>
  <c r="DX154" i="89"/>
  <c r="DZ154" i="89"/>
  <c r="DX160" i="89"/>
  <c r="DZ160" i="89"/>
  <c r="DX167" i="89"/>
  <c r="DZ167" i="89"/>
  <c r="DZ183" i="89"/>
  <c r="DX183" i="89"/>
  <c r="DX189" i="89"/>
  <c r="DZ189" i="89"/>
  <c r="DX199" i="89"/>
  <c r="DZ199" i="89"/>
  <c r="DZ198" i="89"/>
  <c r="DX198" i="89"/>
  <c r="DX204" i="89"/>
  <c r="DZ204" i="89"/>
  <c r="DZ209" i="89"/>
  <c r="DX209" i="89"/>
  <c r="DX212" i="89"/>
  <c r="DZ213" i="89"/>
  <c r="DX227" i="89"/>
  <c r="DZ227" i="89"/>
  <c r="DX315" i="89"/>
  <c r="DZ315" i="89"/>
  <c r="DZ323" i="89"/>
  <c r="DX323" i="89"/>
  <c r="DX322" i="89"/>
  <c r="DZ322" i="89"/>
  <c r="DZ334" i="89"/>
  <c r="DX334" i="89"/>
  <c r="DZ339" i="89"/>
  <c r="DX339" i="89"/>
  <c r="DX343" i="89"/>
  <c r="DZ343" i="89"/>
  <c r="DX350" i="89"/>
  <c r="DZ351" i="89"/>
  <c r="DX364" i="89"/>
  <c r="DZ364" i="89"/>
  <c r="DT370" i="89"/>
  <c r="DX372" i="89"/>
  <c r="DZ372" i="89"/>
  <c r="DT378" i="89"/>
  <c r="DX380" i="89"/>
  <c r="DZ380" i="89"/>
  <c r="DX383" i="89"/>
  <c r="DZ383" i="89"/>
  <c r="DX385" i="89"/>
  <c r="DZ385" i="89"/>
  <c r="DX387" i="89"/>
  <c r="DZ387" i="89"/>
  <c r="DZ389" i="89"/>
  <c r="DX389" i="89"/>
  <c r="DX391" i="89"/>
  <c r="DZ391" i="89"/>
  <c r="DZ122" i="89"/>
  <c r="DX122" i="89"/>
  <c r="DX91" i="89"/>
  <c r="DZ91" i="89"/>
  <c r="DX330" i="89"/>
  <c r="DZ330" i="89"/>
  <c r="DZ331" i="89"/>
  <c r="DX331" i="89"/>
  <c r="DX327" i="89"/>
  <c r="DZ327" i="89"/>
  <c r="DZ157" i="89"/>
  <c r="DX157" i="89"/>
  <c r="DT367" i="89"/>
  <c r="DT375" i="89"/>
  <c r="DT393" i="89"/>
  <c r="DX148" i="89"/>
  <c r="DZ148" i="89"/>
  <c r="DX228" i="89"/>
  <c r="DZ228" i="89"/>
  <c r="DX229" i="89"/>
  <c r="DZ229" i="89"/>
  <c r="DX230" i="89"/>
  <c r="DZ230" i="89"/>
  <c r="DX231" i="89"/>
  <c r="DZ231" i="89"/>
  <c r="DX238" i="89"/>
  <c r="DZ238" i="89"/>
  <c r="DX239" i="89"/>
  <c r="DZ239" i="89"/>
  <c r="DX240" i="89"/>
  <c r="DZ240" i="89"/>
  <c r="DX235" i="89"/>
  <c r="DZ235" i="89"/>
  <c r="DZ241" i="89"/>
  <c r="DX241" i="89"/>
  <c r="DX247" i="89"/>
  <c r="DZ247" i="89"/>
  <c r="DX248" i="89"/>
  <c r="DZ248" i="89"/>
  <c r="DZ249" i="89"/>
  <c r="DX249" i="89"/>
  <c r="DX250" i="89"/>
  <c r="DZ250" i="89"/>
  <c r="DT365" i="89"/>
  <c r="DX367" i="89"/>
  <c r="DZ367" i="89"/>
  <c r="DT373" i="89"/>
  <c r="DX375" i="89"/>
  <c r="DZ375" i="89"/>
  <c r="DX393" i="89"/>
  <c r="DZ393" i="89"/>
  <c r="DX101" i="89"/>
  <c r="DZ101" i="89"/>
  <c r="DT382" i="89"/>
  <c r="DX369" i="89"/>
  <c r="DZ369" i="89"/>
  <c r="DX377" i="89"/>
  <c r="DZ377" i="89"/>
  <c r="DZ90" i="89"/>
  <c r="DX90" i="89"/>
  <c r="DZ141" i="89"/>
  <c r="DX141" i="89"/>
  <c r="DX166" i="89"/>
  <c r="DZ166" i="89"/>
  <c r="DX182" i="89"/>
  <c r="DZ182" i="89"/>
  <c r="DX232" i="89"/>
  <c r="DZ232" i="89"/>
  <c r="DZ233" i="89"/>
  <c r="DX233" i="89"/>
  <c r="DX234" i="89"/>
  <c r="DZ234" i="89"/>
  <c r="DX237" i="89"/>
  <c r="DZ237" i="89"/>
  <c r="DX242" i="89"/>
  <c r="DZ242" i="89"/>
  <c r="DX244" i="89"/>
  <c r="DZ244" i="89"/>
  <c r="DX245" i="89"/>
  <c r="DZ245" i="89"/>
  <c r="DX246" i="89"/>
  <c r="DZ246" i="89"/>
  <c r="DX251" i="89"/>
  <c r="DZ251" i="89"/>
  <c r="DX252" i="89"/>
  <c r="DZ252" i="89"/>
  <c r="DZ133" i="89"/>
  <c r="DX133" i="89"/>
  <c r="DX134" i="89"/>
  <c r="DZ134" i="89"/>
  <c r="DX135" i="89"/>
  <c r="DZ135" i="89"/>
  <c r="DX136" i="89"/>
  <c r="DZ136" i="89"/>
  <c r="DX155" i="89"/>
  <c r="DZ155" i="89"/>
  <c r="DX158" i="89"/>
  <c r="DZ158" i="89"/>
  <c r="DZ165" i="89"/>
  <c r="DX165" i="89"/>
  <c r="DX181" i="89"/>
  <c r="DZ181" i="89"/>
  <c r="DX187" i="89"/>
  <c r="DZ187" i="89"/>
  <c r="DX192" i="89"/>
  <c r="DZ192" i="89"/>
  <c r="DZ201" i="89"/>
  <c r="DX201" i="89"/>
  <c r="DX205" i="89"/>
  <c r="DZ205" i="89"/>
  <c r="DX208" i="89"/>
  <c r="DZ208" i="89"/>
  <c r="DX211" i="89"/>
  <c r="DZ212" i="89"/>
  <c r="DX253" i="89"/>
  <c r="DZ253" i="89"/>
  <c r="DX254" i="89"/>
  <c r="DZ254" i="89"/>
  <c r="DX265" i="89"/>
  <c r="DZ265" i="89"/>
  <c r="DZ267" i="89"/>
  <c r="DX267" i="89"/>
  <c r="DX268" i="89"/>
  <c r="DZ268" i="89"/>
  <c r="DX269" i="89"/>
  <c r="DZ269" i="89"/>
  <c r="DX270" i="89"/>
  <c r="DZ270" i="89"/>
  <c r="DX271" i="89"/>
  <c r="DZ271" i="89"/>
  <c r="DZ272" i="89"/>
  <c r="DX272" i="89"/>
  <c r="DX273" i="89"/>
  <c r="DZ273" i="89"/>
  <c r="DX274" i="89"/>
  <c r="DZ274" i="89"/>
  <c r="DX279" i="89"/>
  <c r="DZ279" i="89"/>
  <c r="DZ280" i="89"/>
  <c r="DX280" i="89"/>
  <c r="DX281" i="89"/>
  <c r="DZ281" i="89"/>
  <c r="DX282" i="89"/>
  <c r="DZ282" i="89"/>
  <c r="DZ283" i="89"/>
  <c r="DX283" i="89"/>
  <c r="DX284" i="89"/>
  <c r="DZ284" i="89"/>
  <c r="DX285" i="89"/>
  <c r="DZ285" i="89"/>
  <c r="DX286" i="89"/>
  <c r="DZ286" i="89"/>
  <c r="DX287" i="89"/>
  <c r="DZ287" i="89"/>
  <c r="DZ288" i="89"/>
  <c r="DX288" i="89"/>
  <c r="DX289" i="89"/>
  <c r="DZ289" i="89"/>
  <c r="DX290" i="89"/>
  <c r="DZ290" i="89"/>
  <c r="DZ291" i="89"/>
  <c r="DX291" i="89"/>
  <c r="DX292" i="89"/>
  <c r="DZ292" i="89"/>
  <c r="DX293" i="89"/>
  <c r="DZ293" i="89"/>
  <c r="DX294" i="89"/>
  <c r="DZ294" i="89"/>
  <c r="DX295" i="89"/>
  <c r="DZ295" i="89"/>
  <c r="DZ296" i="89"/>
  <c r="DX296" i="89"/>
  <c r="DX297" i="89"/>
  <c r="DZ297" i="89"/>
  <c r="DZ299" i="89"/>
  <c r="DX299" i="89"/>
  <c r="DX300" i="89"/>
  <c r="DZ300" i="89"/>
  <c r="DZ304" i="89"/>
  <c r="DX304" i="89"/>
  <c r="DZ314" i="89"/>
  <c r="DX314" i="89"/>
  <c r="DX319" i="89"/>
  <c r="DZ319" i="89"/>
  <c r="DX320" i="89"/>
  <c r="DZ320" i="89"/>
  <c r="DX332" i="89"/>
  <c r="DZ332" i="89"/>
  <c r="DX338" i="89"/>
  <c r="DZ338" i="89"/>
  <c r="DZ342" i="89"/>
  <c r="DX342" i="89"/>
  <c r="DX346" i="89"/>
  <c r="DZ346" i="89"/>
  <c r="DZ350" i="89"/>
  <c r="DX349" i="89"/>
  <c r="DT363" i="89"/>
  <c r="DT368" i="89"/>
  <c r="DX370" i="89"/>
  <c r="DZ370" i="89"/>
  <c r="DT376" i="89"/>
  <c r="DX378" i="89"/>
  <c r="DZ378" i="89"/>
  <c r="DT381" i="89"/>
  <c r="DT384" i="89"/>
  <c r="DT386" i="89"/>
  <c r="DT388" i="89"/>
  <c r="DT390" i="89"/>
  <c r="DT392" i="89"/>
  <c r="DX123" i="89"/>
  <c r="DZ123" i="89"/>
  <c r="DX138" i="89"/>
  <c r="DZ138" i="89"/>
  <c r="DX150" i="89"/>
  <c r="DZ150" i="89"/>
  <c r="DX164" i="89"/>
  <c r="DZ164" i="89"/>
  <c r="DX180" i="89"/>
  <c r="DZ180" i="89"/>
  <c r="DZ365" i="89"/>
  <c r="DX365" i="89"/>
  <c r="DT371" i="89"/>
  <c r="DZ373" i="89"/>
  <c r="DX373" i="89"/>
  <c r="DT379" i="89"/>
  <c r="DX95" i="89"/>
  <c r="DZ95" i="89"/>
  <c r="DX382" i="89"/>
  <c r="DZ382" i="89"/>
  <c r="DX139" i="89"/>
  <c r="DZ139" i="89"/>
  <c r="DX266" i="89"/>
  <c r="DZ266" i="89"/>
  <c r="DZ275" i="89"/>
  <c r="DX275" i="89"/>
  <c r="DX143" i="89"/>
  <c r="DZ143" i="89"/>
  <c r="DX226" i="89"/>
  <c r="DZ226" i="89"/>
  <c r="DX159" i="89"/>
  <c r="DZ159" i="89"/>
  <c r="DX243" i="89"/>
  <c r="DZ243" i="89"/>
  <c r="DX147" i="89"/>
  <c r="DZ147" i="89"/>
  <c r="DX156" i="89"/>
  <c r="DZ156" i="89"/>
  <c r="DX144" i="89"/>
  <c r="DZ144" i="89"/>
  <c r="DZ149" i="89"/>
  <c r="DX149" i="89"/>
  <c r="DX163" i="89"/>
  <c r="DZ163" i="89"/>
  <c r="DX179" i="89"/>
  <c r="DZ179" i="89"/>
  <c r="DX185" i="89"/>
  <c r="DZ185" i="89"/>
  <c r="DX190" i="89"/>
  <c r="DZ190" i="89"/>
  <c r="DZ191" i="89"/>
  <c r="DX191" i="89"/>
  <c r="DX203" i="89"/>
  <c r="DZ203" i="89"/>
  <c r="DX207" i="89"/>
  <c r="DZ207" i="89"/>
  <c r="DX210" i="89"/>
  <c r="DZ211" i="89"/>
  <c r="DZ317" i="89"/>
  <c r="DX317" i="89"/>
  <c r="DZ326" i="89"/>
  <c r="DX326" i="89"/>
  <c r="DX333" i="89"/>
  <c r="DZ333" i="89"/>
  <c r="DX337" i="89"/>
  <c r="DZ337" i="89"/>
  <c r="DX341" i="89"/>
  <c r="DZ341" i="89"/>
  <c r="DX345" i="89"/>
  <c r="DZ345" i="89"/>
  <c r="DX348" i="89"/>
  <c r="DZ349" i="89"/>
  <c r="DX352" i="89"/>
  <c r="DZ353" i="89"/>
  <c r="DX363" i="89"/>
  <c r="DZ363" i="89"/>
  <c r="DT366" i="89"/>
  <c r="DZ368" i="89"/>
  <c r="DX368" i="89"/>
  <c r="DT374" i="89"/>
  <c r="DZ376" i="89"/>
  <c r="DX376" i="89"/>
  <c r="DZ381" i="89"/>
  <c r="DX381" i="89"/>
  <c r="DZ384" i="89"/>
  <c r="DX384" i="89"/>
  <c r="DX386" i="89"/>
  <c r="DZ386" i="89"/>
  <c r="DX388" i="89"/>
  <c r="DZ388" i="89"/>
  <c r="DX390" i="89"/>
  <c r="DZ390" i="89"/>
  <c r="DZ392" i="89"/>
  <c r="DX392" i="89"/>
  <c r="DT394" i="89"/>
  <c r="DZ98" i="89"/>
  <c r="DX98" i="89"/>
  <c r="DX146" i="89"/>
  <c r="DZ146" i="89"/>
  <c r="DX168" i="89"/>
  <c r="DZ168" i="89"/>
  <c r="DX162" i="89"/>
  <c r="DZ162" i="89"/>
  <c r="DX178" i="89"/>
  <c r="DZ178" i="89"/>
  <c r="DX93" i="89"/>
  <c r="DZ93" i="89"/>
  <c r="DX87" i="89"/>
  <c r="DZ87" i="89"/>
  <c r="DX86" i="89"/>
  <c r="DZ86" i="89"/>
  <c r="DX236" i="89"/>
  <c r="DZ236" i="89"/>
  <c r="DX329" i="89"/>
  <c r="DZ329" i="89"/>
  <c r="DX276" i="89"/>
  <c r="DZ276" i="89"/>
  <c r="DR155" i="89"/>
  <c r="DP155" i="89"/>
  <c r="DP165" i="89"/>
  <c r="DR165" i="89"/>
  <c r="DP181" i="89"/>
  <c r="DR181" i="89"/>
  <c r="DP141" i="89"/>
  <c r="DR141" i="89"/>
  <c r="DR148" i="89"/>
  <c r="DP148" i="89"/>
  <c r="DP159" i="89"/>
  <c r="DR159" i="89"/>
  <c r="DR166" i="89"/>
  <c r="DP166" i="89"/>
  <c r="AZ218" i="89"/>
  <c r="DP182" i="89"/>
  <c r="DR182" i="89"/>
  <c r="DP228" i="89"/>
  <c r="DR228" i="89"/>
  <c r="DR229" i="89"/>
  <c r="DP229" i="89"/>
  <c r="DP230" i="89"/>
  <c r="DR230" i="89"/>
  <c r="DP231" i="89"/>
  <c r="DR231" i="89"/>
  <c r="DP232" i="89"/>
  <c r="DR232" i="89"/>
  <c r="DP233" i="89"/>
  <c r="DR233" i="89"/>
  <c r="DP234" i="89"/>
  <c r="DR234" i="89"/>
  <c r="DP237" i="89"/>
  <c r="DR237" i="89"/>
  <c r="DP238" i="89"/>
  <c r="DR238" i="89"/>
  <c r="DP239" i="89"/>
  <c r="DR239" i="89"/>
  <c r="DP240" i="89"/>
  <c r="DR240" i="89"/>
  <c r="DP235" i="89"/>
  <c r="DR235" i="89"/>
  <c r="DP241" i="89"/>
  <c r="DR241" i="89"/>
  <c r="DR242" i="89"/>
  <c r="DP242" i="89"/>
  <c r="DP243" i="89"/>
  <c r="DR243" i="89"/>
  <c r="DP244" i="89"/>
  <c r="DR244" i="89"/>
  <c r="DR245" i="89"/>
  <c r="DP245" i="89"/>
  <c r="DP246" i="89"/>
  <c r="DR246" i="89"/>
  <c r="DP247" i="89"/>
  <c r="DR247" i="89"/>
  <c r="DP248" i="89"/>
  <c r="DR248" i="89"/>
  <c r="DP249" i="89"/>
  <c r="DR249" i="89"/>
  <c r="DP250" i="89"/>
  <c r="DR250" i="89"/>
  <c r="DP251" i="89"/>
  <c r="DR251" i="89"/>
  <c r="DP252" i="89"/>
  <c r="DR252" i="89"/>
  <c r="DP367" i="89"/>
  <c r="DR367" i="89"/>
  <c r="DP375" i="89"/>
  <c r="DR375" i="89"/>
  <c r="DP393" i="89"/>
  <c r="DR393" i="89"/>
  <c r="DP101" i="89"/>
  <c r="DR101" i="89"/>
  <c r="DP135" i="89"/>
  <c r="DR135" i="89"/>
  <c r="DP158" i="89"/>
  <c r="DR158" i="89"/>
  <c r="DP253" i="89"/>
  <c r="DR253" i="89"/>
  <c r="DP254" i="89"/>
  <c r="DR254" i="89"/>
  <c r="DP265" i="89"/>
  <c r="DR265" i="89"/>
  <c r="DP267" i="89"/>
  <c r="DR267" i="89"/>
  <c r="DP268" i="89"/>
  <c r="DR268" i="89"/>
  <c r="DP269" i="89"/>
  <c r="DR269" i="89"/>
  <c r="DP270" i="89"/>
  <c r="DR270" i="89"/>
  <c r="DP272" i="89"/>
  <c r="DR272" i="89"/>
  <c r="DP273" i="89"/>
  <c r="DR273" i="89"/>
  <c r="DP274" i="89"/>
  <c r="DR274" i="89"/>
  <c r="DR279" i="89"/>
  <c r="DP279" i="89"/>
  <c r="DR280" i="89"/>
  <c r="DP280" i="89"/>
  <c r="DP281" i="89"/>
  <c r="DR281" i="89"/>
  <c r="DP282" i="89"/>
  <c r="DR282" i="89"/>
  <c r="DP283" i="89"/>
  <c r="DR283" i="89"/>
  <c r="DP284" i="89"/>
  <c r="DR284" i="89"/>
  <c r="DP285" i="89"/>
  <c r="DR285" i="89"/>
  <c r="DR286" i="89"/>
  <c r="DP286" i="89"/>
  <c r="DR287" i="89"/>
  <c r="DP287" i="89"/>
  <c r="DP288" i="89"/>
  <c r="DR288" i="89"/>
  <c r="DP289" i="89"/>
  <c r="DR289" i="89"/>
  <c r="DP290" i="89"/>
  <c r="DR290" i="89"/>
  <c r="DP291" i="89"/>
  <c r="DR291" i="89"/>
  <c r="DP292" i="89"/>
  <c r="DR292" i="89"/>
  <c r="DP293" i="89"/>
  <c r="DR293" i="89"/>
  <c r="DR294" i="89"/>
  <c r="DP294" i="89"/>
  <c r="DP295" i="89"/>
  <c r="DR295" i="89"/>
  <c r="DP296" i="89"/>
  <c r="DR296" i="89"/>
  <c r="DP297" i="89"/>
  <c r="DR297" i="89"/>
  <c r="DP299" i="89"/>
  <c r="DR299" i="89"/>
  <c r="DP300" i="89"/>
  <c r="DR300" i="89"/>
  <c r="DP304" i="89"/>
  <c r="DR304" i="89"/>
  <c r="DR314" i="89"/>
  <c r="DP314" i="89"/>
  <c r="DP319" i="89"/>
  <c r="DR319" i="89"/>
  <c r="DP320" i="89"/>
  <c r="DR320" i="89"/>
  <c r="DP332" i="89"/>
  <c r="DR332" i="89"/>
  <c r="DR338" i="89"/>
  <c r="DP338" i="89"/>
  <c r="DP342" i="89"/>
  <c r="DR342" i="89"/>
  <c r="DP346" i="89"/>
  <c r="DR346" i="89"/>
  <c r="DP349" i="89"/>
  <c r="DR350" i="89"/>
  <c r="DP370" i="89"/>
  <c r="DR370" i="89"/>
  <c r="DP378" i="89"/>
  <c r="DR378" i="89"/>
  <c r="DP123" i="89"/>
  <c r="DR123" i="89"/>
  <c r="DP138" i="89"/>
  <c r="DR138" i="89"/>
  <c r="DR133" i="89"/>
  <c r="DP133" i="89"/>
  <c r="DP205" i="89"/>
  <c r="DR205" i="89"/>
  <c r="DP271" i="89"/>
  <c r="DR271" i="89"/>
  <c r="DP147" i="89"/>
  <c r="DR147" i="89"/>
  <c r="DP156" i="89"/>
  <c r="DR156" i="89"/>
  <c r="DP164" i="89"/>
  <c r="DR164" i="89"/>
  <c r="DP180" i="89"/>
  <c r="DR180" i="89"/>
  <c r="DP365" i="89"/>
  <c r="DR365" i="89"/>
  <c r="DP373" i="89"/>
  <c r="DR373" i="89"/>
  <c r="DP95" i="89"/>
  <c r="DR95" i="89"/>
  <c r="DR382" i="89"/>
  <c r="DP382" i="89"/>
  <c r="DP139" i="89"/>
  <c r="DR139" i="89"/>
  <c r="DP266" i="89"/>
  <c r="DR266" i="89"/>
  <c r="DP275" i="89"/>
  <c r="DR275" i="89"/>
  <c r="DP134" i="89"/>
  <c r="DR134" i="89"/>
  <c r="DP208" i="89"/>
  <c r="DR208" i="89"/>
  <c r="DR144" i="89"/>
  <c r="DP144" i="89"/>
  <c r="DP149" i="89"/>
  <c r="DR149" i="89"/>
  <c r="DP163" i="89"/>
  <c r="DR163" i="89"/>
  <c r="DP179" i="89"/>
  <c r="DR179" i="89"/>
  <c r="DP185" i="89"/>
  <c r="DR185" i="89"/>
  <c r="DP190" i="89"/>
  <c r="DR190" i="89"/>
  <c r="DP191" i="89"/>
  <c r="DR191" i="89"/>
  <c r="DP203" i="89"/>
  <c r="DR203" i="89"/>
  <c r="DP207" i="89"/>
  <c r="DR207" i="89"/>
  <c r="DP210" i="89"/>
  <c r="DR211" i="89"/>
  <c r="DP317" i="89"/>
  <c r="DR317" i="89"/>
  <c r="DR326" i="89"/>
  <c r="DP326" i="89"/>
  <c r="DP333" i="89"/>
  <c r="DR333" i="89"/>
  <c r="DP337" i="89"/>
  <c r="DR337" i="89"/>
  <c r="DP341" i="89"/>
  <c r="DR341" i="89"/>
  <c r="DP345" i="89"/>
  <c r="DR345" i="89"/>
  <c r="DP348" i="89"/>
  <c r="DR349" i="89"/>
  <c r="DP352" i="89"/>
  <c r="DR353" i="89"/>
  <c r="DP363" i="89"/>
  <c r="DR363" i="89"/>
  <c r="DP368" i="89"/>
  <c r="DR368" i="89"/>
  <c r="DP376" i="89"/>
  <c r="DR376" i="89"/>
  <c r="DP381" i="89"/>
  <c r="DR381" i="89"/>
  <c r="DP384" i="89"/>
  <c r="DR384" i="89"/>
  <c r="DP386" i="89"/>
  <c r="DR386" i="89"/>
  <c r="DP388" i="89"/>
  <c r="DR388" i="89"/>
  <c r="DP390" i="89"/>
  <c r="DR390" i="89"/>
  <c r="DP392" i="89"/>
  <c r="DR392" i="89"/>
  <c r="DP98" i="89"/>
  <c r="DR98" i="89"/>
  <c r="DP146" i="89"/>
  <c r="DR146" i="89"/>
  <c r="DP137" i="89"/>
  <c r="DR137" i="89"/>
  <c r="DR145" i="89"/>
  <c r="DP145" i="89"/>
  <c r="DP162" i="89"/>
  <c r="DR162" i="89"/>
  <c r="DP178" i="89"/>
  <c r="DR178" i="89"/>
  <c r="DP371" i="89"/>
  <c r="DR371" i="89"/>
  <c r="DP379" i="89"/>
  <c r="DR379" i="89"/>
  <c r="DP93" i="89"/>
  <c r="DR93" i="89"/>
  <c r="DP87" i="89"/>
  <c r="DR87" i="89"/>
  <c r="DP86" i="89"/>
  <c r="DR86" i="89"/>
  <c r="DP236" i="89"/>
  <c r="DR236" i="89"/>
  <c r="DP329" i="89"/>
  <c r="DR329" i="89"/>
  <c r="DP276" i="89"/>
  <c r="DR276" i="89"/>
  <c r="DR136" i="89"/>
  <c r="DP136" i="89"/>
  <c r="DP192" i="89"/>
  <c r="DR192" i="89"/>
  <c r="DP201" i="89"/>
  <c r="DR201" i="89"/>
  <c r="DR142" i="89"/>
  <c r="DP142" i="89"/>
  <c r="DR151" i="89"/>
  <c r="DP151" i="89"/>
  <c r="DP161" i="89"/>
  <c r="DR161" i="89"/>
  <c r="DR184" i="89"/>
  <c r="DP184" i="89"/>
  <c r="DP200" i="89"/>
  <c r="DR200" i="89"/>
  <c r="DR188" i="89"/>
  <c r="DP188" i="89"/>
  <c r="DR202" i="89"/>
  <c r="DP202" i="89"/>
  <c r="DR206" i="89"/>
  <c r="DP206" i="89"/>
  <c r="DP213" i="89"/>
  <c r="DR214" i="89"/>
  <c r="DP225" i="89"/>
  <c r="DR225" i="89"/>
  <c r="DP316" i="89"/>
  <c r="DR316" i="89"/>
  <c r="DP328" i="89"/>
  <c r="DR328" i="89"/>
  <c r="DP335" i="89"/>
  <c r="DR335" i="89"/>
  <c r="DP340" i="89"/>
  <c r="DR340" i="89"/>
  <c r="DP344" i="89"/>
  <c r="DR344" i="89"/>
  <c r="DP347" i="89"/>
  <c r="DR348" i="89"/>
  <c r="DP351" i="89"/>
  <c r="DR352" i="89"/>
  <c r="DP366" i="89"/>
  <c r="DR366" i="89"/>
  <c r="DP374" i="89"/>
  <c r="DR374" i="89"/>
  <c r="DP394" i="89"/>
  <c r="DR394" i="89"/>
  <c r="DP100" i="89"/>
  <c r="DR100" i="89"/>
  <c r="DP88" i="89"/>
  <c r="DR88" i="89"/>
  <c r="DP143" i="89"/>
  <c r="DR143" i="89"/>
  <c r="DP150" i="89"/>
  <c r="DR150" i="89"/>
  <c r="DP157" i="89"/>
  <c r="DR157" i="89"/>
  <c r="DP168" i="89"/>
  <c r="DR168" i="89"/>
  <c r="DR226" i="89"/>
  <c r="DP226" i="89"/>
  <c r="DP369" i="89"/>
  <c r="DR369" i="89"/>
  <c r="DP377" i="89"/>
  <c r="DR377" i="89"/>
  <c r="DP90" i="89"/>
  <c r="DR90" i="89"/>
  <c r="DP277" i="89"/>
  <c r="DR277" i="89"/>
  <c r="DP278" i="89"/>
  <c r="DR278" i="89"/>
  <c r="DP321" i="89"/>
  <c r="DR321" i="89"/>
  <c r="DP187" i="89"/>
  <c r="DR187" i="89"/>
  <c r="DP211" i="89"/>
  <c r="DR212" i="89"/>
  <c r="DP140" i="89"/>
  <c r="DR140" i="89"/>
  <c r="DR154" i="89"/>
  <c r="DP154" i="89"/>
  <c r="DP160" i="89"/>
  <c r="DR160" i="89"/>
  <c r="DP167" i="89"/>
  <c r="DR167" i="89"/>
  <c r="DP183" i="89"/>
  <c r="DR183" i="89"/>
  <c r="DP189" i="89"/>
  <c r="DR189" i="89"/>
  <c r="DR199" i="89"/>
  <c r="DP199" i="89"/>
  <c r="DP198" i="89"/>
  <c r="DR198" i="89"/>
  <c r="DP204" i="89"/>
  <c r="DR204" i="89"/>
  <c r="DP209" i="89"/>
  <c r="DR209" i="89"/>
  <c r="DP212" i="89"/>
  <c r="DR213" i="89"/>
  <c r="DP227" i="89"/>
  <c r="DR227" i="89"/>
  <c r="DP315" i="89"/>
  <c r="DR315" i="89"/>
  <c r="DP323" i="89"/>
  <c r="DR323" i="89"/>
  <c r="DP322" i="89"/>
  <c r="DR322" i="89"/>
  <c r="DP334" i="89"/>
  <c r="DR334" i="89"/>
  <c r="DP339" i="89"/>
  <c r="DR339" i="89"/>
  <c r="DP343" i="89"/>
  <c r="DR343" i="89"/>
  <c r="DP350" i="89"/>
  <c r="DR351" i="89"/>
  <c r="DP364" i="89"/>
  <c r="DR364" i="89"/>
  <c r="DP372" i="89"/>
  <c r="DR372" i="89"/>
  <c r="DP380" i="89"/>
  <c r="DR380" i="89"/>
  <c r="DP383" i="89"/>
  <c r="DR383" i="89"/>
  <c r="DP385" i="89"/>
  <c r="DR385" i="89"/>
  <c r="DP387" i="89"/>
  <c r="DR387" i="89"/>
  <c r="DR389" i="89"/>
  <c r="DP389" i="89"/>
  <c r="DP391" i="89"/>
  <c r="DR391" i="89"/>
  <c r="DP122" i="89"/>
  <c r="DR122" i="89"/>
  <c r="DP91" i="89"/>
  <c r="DR91" i="89"/>
  <c r="DR330" i="89"/>
  <c r="DP330" i="89"/>
  <c r="DR331" i="89"/>
  <c r="DP331" i="89"/>
  <c r="DP327" i="89"/>
  <c r="DR327" i="89"/>
  <c r="DL382" i="89"/>
  <c r="DL266" i="89"/>
  <c r="DN266" i="89"/>
  <c r="DL275" i="89"/>
  <c r="DN275" i="89"/>
  <c r="DL363" i="89"/>
  <c r="DL368" i="89"/>
  <c r="DL376" i="89"/>
  <c r="DL381" i="89"/>
  <c r="DL384" i="89"/>
  <c r="DL386" i="89"/>
  <c r="DL388" i="89"/>
  <c r="DL390" i="89"/>
  <c r="DL392" i="89"/>
  <c r="DL365" i="89"/>
  <c r="DL371" i="89"/>
  <c r="DL379" i="89"/>
  <c r="DL236" i="89"/>
  <c r="DL276" i="89"/>
  <c r="DN276" i="89"/>
  <c r="DL225" i="89"/>
  <c r="DL366" i="89"/>
  <c r="DL374" i="89"/>
  <c r="DL394" i="89"/>
  <c r="AR218" i="89"/>
  <c r="DL226" i="89"/>
  <c r="DL369" i="89"/>
  <c r="DL377" i="89"/>
  <c r="DL277" i="89"/>
  <c r="DN277" i="89"/>
  <c r="DL278" i="89"/>
  <c r="DN278" i="89"/>
  <c r="DL364" i="89"/>
  <c r="DL372" i="89"/>
  <c r="DL380" i="89"/>
  <c r="DL383" i="89"/>
  <c r="DL385" i="89"/>
  <c r="DL387" i="89"/>
  <c r="DL389" i="89"/>
  <c r="DL391" i="89"/>
  <c r="DL228" i="89"/>
  <c r="DL229" i="89"/>
  <c r="DL230" i="89"/>
  <c r="DL231" i="89"/>
  <c r="DL232" i="89"/>
  <c r="DL233" i="89"/>
  <c r="DL234" i="89"/>
  <c r="DL237" i="89"/>
  <c r="DL238" i="89"/>
  <c r="DL239" i="89"/>
  <c r="DL240" i="89"/>
  <c r="DL235" i="89"/>
  <c r="DL241" i="89"/>
  <c r="DL242" i="89"/>
  <c r="DL243" i="89"/>
  <c r="DL244" i="89"/>
  <c r="DL245" i="89"/>
  <c r="DL246" i="89"/>
  <c r="DL247" i="89"/>
  <c r="DL248" i="89"/>
  <c r="DL249" i="89"/>
  <c r="DL250" i="89"/>
  <c r="DL251" i="89"/>
  <c r="DL252" i="89"/>
  <c r="DL367" i="89"/>
  <c r="DL375" i="89"/>
  <c r="DL393" i="89"/>
  <c r="DL373" i="89"/>
  <c r="DL253" i="89"/>
  <c r="DL254" i="89"/>
  <c r="DL267" i="89"/>
  <c r="DN267" i="89"/>
  <c r="DL268" i="89"/>
  <c r="DN268" i="89"/>
  <c r="DL269" i="89"/>
  <c r="DN269" i="89"/>
  <c r="DL270" i="89"/>
  <c r="DN270" i="89"/>
  <c r="DL271" i="89"/>
  <c r="DN271" i="89"/>
  <c r="DL272" i="89"/>
  <c r="DN272" i="89"/>
  <c r="DL273" i="89"/>
  <c r="DN273" i="89"/>
  <c r="DL274" i="89"/>
  <c r="DN274" i="89"/>
  <c r="DL279" i="89"/>
  <c r="DN279" i="89"/>
  <c r="DL280" i="89"/>
  <c r="DN280" i="89"/>
  <c r="DL281" i="89"/>
  <c r="DN281" i="89"/>
  <c r="DL282" i="89"/>
  <c r="DN282" i="89"/>
  <c r="DL283" i="89"/>
  <c r="DN283" i="89"/>
  <c r="DL284" i="89"/>
  <c r="DN284" i="89"/>
  <c r="DL285" i="89"/>
  <c r="DN285" i="89"/>
  <c r="DL286" i="89"/>
  <c r="DN286" i="89"/>
  <c r="DL287" i="89"/>
  <c r="DN287" i="89"/>
  <c r="DL288" i="89"/>
  <c r="DN288" i="89"/>
  <c r="DN289" i="89"/>
  <c r="DL289" i="89"/>
  <c r="DL290" i="89"/>
  <c r="DN290" i="89"/>
  <c r="DL291" i="89"/>
  <c r="DN291" i="89"/>
  <c r="DL292" i="89"/>
  <c r="DN292" i="89"/>
  <c r="DL293" i="89"/>
  <c r="DN293" i="89"/>
  <c r="DL294" i="89"/>
  <c r="DN294" i="89"/>
  <c r="DL295" i="89"/>
  <c r="DN295" i="89"/>
  <c r="DL296" i="89"/>
  <c r="DN296" i="89"/>
  <c r="DL297" i="89"/>
  <c r="DN297" i="89"/>
  <c r="DL299" i="89"/>
  <c r="DN299" i="89"/>
  <c r="DL300" i="89"/>
  <c r="DN300" i="89"/>
  <c r="DL304" i="89"/>
  <c r="DN304" i="89"/>
  <c r="DL370" i="89"/>
  <c r="DL378" i="89"/>
  <c r="DF314" i="89"/>
  <c r="DF356" i="89" s="1"/>
  <c r="DF444" i="89" s="1"/>
  <c r="DE356" i="89"/>
  <c r="DE444" i="89" s="1"/>
  <c r="DD356" i="89"/>
  <c r="DH379" i="89"/>
  <c r="DJ379" i="89"/>
  <c r="DH394" i="89"/>
  <c r="DJ394" i="89"/>
  <c r="DH367" i="89"/>
  <c r="DJ367" i="89"/>
  <c r="DH371" i="89"/>
  <c r="DJ371" i="89"/>
  <c r="DH393" i="89"/>
  <c r="DJ393" i="89"/>
  <c r="AT218" i="89"/>
  <c r="CZ258" i="89"/>
  <c r="DH374" i="89"/>
  <c r="DJ374" i="89"/>
  <c r="AV218" i="89"/>
  <c r="DH365" i="89"/>
  <c r="DJ365" i="89"/>
  <c r="DH369" i="89"/>
  <c r="DJ369" i="89"/>
  <c r="DH373" i="89"/>
  <c r="DJ373" i="89"/>
  <c r="DH377" i="89"/>
  <c r="DJ377" i="89"/>
  <c r="DH382" i="89"/>
  <c r="DJ382" i="89"/>
  <c r="DH375" i="89"/>
  <c r="DJ375" i="89"/>
  <c r="DH366" i="89"/>
  <c r="DJ366" i="89"/>
  <c r="DH370" i="89"/>
  <c r="DJ370" i="89"/>
  <c r="DH378" i="89"/>
  <c r="DJ378" i="89"/>
  <c r="CZ171" i="89"/>
  <c r="AP218" i="89"/>
  <c r="AX218" i="89"/>
  <c r="CZ307" i="89"/>
  <c r="CZ356" i="89"/>
  <c r="DH363" i="89"/>
  <c r="DJ363" i="89"/>
  <c r="DH364" i="89"/>
  <c r="DJ364" i="89"/>
  <c r="DH368" i="89"/>
  <c r="DJ368" i="89"/>
  <c r="DH372" i="89"/>
  <c r="DJ372" i="89"/>
  <c r="DH376" i="89"/>
  <c r="DJ376" i="89"/>
  <c r="DH380" i="89"/>
  <c r="DJ380" i="89"/>
  <c r="DH381" i="89"/>
  <c r="DJ381" i="89"/>
  <c r="DH383" i="89"/>
  <c r="DJ383" i="89"/>
  <c r="DH384" i="89"/>
  <c r="DJ384" i="89"/>
  <c r="DH385" i="89"/>
  <c r="DJ385" i="89"/>
  <c r="DH386" i="89"/>
  <c r="DJ386" i="89"/>
  <c r="DH387" i="89"/>
  <c r="DJ387" i="89"/>
  <c r="DH388" i="89"/>
  <c r="DJ388" i="89"/>
  <c r="DH389" i="89"/>
  <c r="DJ389" i="89"/>
  <c r="DH390" i="89"/>
  <c r="DJ390" i="89"/>
  <c r="DH391" i="89"/>
  <c r="DJ391" i="89"/>
  <c r="DH392" i="89"/>
  <c r="DJ392" i="89"/>
  <c r="CV393" i="89"/>
  <c r="CX393" i="89"/>
  <c r="CV363" i="89"/>
  <c r="CX363" i="89"/>
  <c r="CX381" i="89"/>
  <c r="CV381" i="89"/>
  <c r="CV384" i="89"/>
  <c r="CX384" i="89"/>
  <c r="CV386" i="89"/>
  <c r="CX386" i="89"/>
  <c r="CV388" i="89"/>
  <c r="CX388" i="89"/>
  <c r="CV390" i="89"/>
  <c r="CX390" i="89"/>
  <c r="CV392" i="89"/>
  <c r="CX392" i="89"/>
  <c r="CV382" i="89"/>
  <c r="CX382" i="89"/>
  <c r="CV394" i="89"/>
  <c r="CX394" i="89"/>
  <c r="CX364" i="89"/>
  <c r="CV364" i="89"/>
  <c r="CV383" i="89"/>
  <c r="CX383" i="89"/>
  <c r="CV385" i="89"/>
  <c r="CX385" i="89"/>
  <c r="CV387" i="89"/>
  <c r="CX387" i="89"/>
  <c r="CV389" i="89"/>
  <c r="CX389" i="89"/>
  <c r="CV391" i="89"/>
  <c r="CX391" i="89"/>
  <c r="CR388" i="89"/>
  <c r="CT388" i="89"/>
  <c r="CR380" i="89"/>
  <c r="CT380" i="89"/>
  <c r="CR372" i="89"/>
  <c r="CT372" i="89"/>
  <c r="CR364" i="89"/>
  <c r="CT364" i="89"/>
  <c r="CR363" i="89"/>
  <c r="CT363" i="89"/>
  <c r="CT387" i="89"/>
  <c r="CR387" i="89"/>
  <c r="CR379" i="89"/>
  <c r="CT379" i="89"/>
  <c r="CR371" i="89"/>
  <c r="CT371" i="89"/>
  <c r="CR394" i="89"/>
  <c r="CT394" i="89"/>
  <c r="CR386" i="89"/>
  <c r="CT386" i="89"/>
  <c r="CR378" i="89"/>
  <c r="CT378" i="89"/>
  <c r="CR370" i="89"/>
  <c r="CT370" i="89"/>
  <c r="CR393" i="89"/>
  <c r="CT393" i="89"/>
  <c r="CR385" i="89"/>
  <c r="CT385" i="89"/>
  <c r="CR377" i="89"/>
  <c r="CT377" i="89"/>
  <c r="CR369" i="89"/>
  <c r="CT369" i="89"/>
  <c r="CR392" i="89"/>
  <c r="CT392" i="89"/>
  <c r="CR384" i="89"/>
  <c r="CT384" i="89"/>
  <c r="CR376" i="89"/>
  <c r="CT376" i="89"/>
  <c r="CR368" i="89"/>
  <c r="CT368" i="89"/>
  <c r="CR391" i="89"/>
  <c r="CT391" i="89"/>
  <c r="CR383" i="89"/>
  <c r="CT383" i="89"/>
  <c r="CR375" i="89"/>
  <c r="CT375" i="89"/>
  <c r="CR367" i="89"/>
  <c r="CT367" i="89"/>
  <c r="CT314" i="89"/>
  <c r="CR390" i="89"/>
  <c r="CT390" i="89"/>
  <c r="CR382" i="89"/>
  <c r="CT382" i="89"/>
  <c r="CR374" i="89"/>
  <c r="CT374" i="89"/>
  <c r="CR366" i="89"/>
  <c r="CT366" i="89"/>
  <c r="CR389" i="89"/>
  <c r="CT389" i="89"/>
  <c r="CR381" i="89"/>
  <c r="CT381" i="89"/>
  <c r="CR373" i="89"/>
  <c r="CT373" i="89"/>
  <c r="CR365" i="89"/>
  <c r="CT365" i="89"/>
  <c r="AC441" i="89"/>
  <c r="Z307" i="89"/>
  <c r="Y308" i="89" s="1"/>
  <c r="AP437" i="89"/>
  <c r="AO438" i="89" s="1"/>
  <c r="AJ307" i="89"/>
  <c r="AI308" i="89" s="1"/>
  <c r="X437" i="89"/>
  <c r="W438" i="89" s="1"/>
  <c r="AN397" i="89"/>
  <c r="AM398" i="89" s="1"/>
  <c r="P258" i="89"/>
  <c r="O259" i="89" s="1"/>
  <c r="J397" i="89"/>
  <c r="I398" i="89" s="1"/>
  <c r="AX356" i="89"/>
  <c r="Z171" i="89"/>
  <c r="Y172" i="89" s="1"/>
  <c r="V258" i="89"/>
  <c r="U259" i="89" s="1"/>
  <c r="AD307" i="89"/>
  <c r="V356" i="89"/>
  <c r="U357" i="89" s="1"/>
  <c r="N437" i="89"/>
  <c r="M438" i="89" s="1"/>
  <c r="AR258" i="89"/>
  <c r="J126" i="89"/>
  <c r="I127" i="89" s="1"/>
  <c r="L258" i="89"/>
  <c r="K259" i="89" s="1"/>
  <c r="AF356" i="89"/>
  <c r="AE357" i="89" s="1"/>
  <c r="R356" i="89"/>
  <c r="Q357" i="89" s="1"/>
  <c r="N397" i="89"/>
  <c r="M398" i="89" s="1"/>
  <c r="AT437" i="89"/>
  <c r="AS438" i="89" s="1"/>
  <c r="AX171" i="89"/>
  <c r="F218" i="89"/>
  <c r="E219" i="89" s="1"/>
  <c r="H307" i="89"/>
  <c r="G308" i="89" s="1"/>
  <c r="AB356" i="89"/>
  <c r="AA357" i="89" s="1"/>
  <c r="AP397" i="89"/>
  <c r="J437" i="89"/>
  <c r="I438" i="89" s="1"/>
  <c r="AJ397" i="89"/>
  <c r="AI398" i="89" s="1"/>
  <c r="T50" i="89"/>
  <c r="Z126" i="89"/>
  <c r="Y127" i="89" s="1"/>
  <c r="AT397" i="89"/>
  <c r="AP39" i="89"/>
  <c r="J356" i="89"/>
  <c r="I357" i="89" s="1"/>
  <c r="H356" i="89"/>
  <c r="G357" i="89" s="1"/>
  <c r="F397" i="89"/>
  <c r="E398" i="89" s="1"/>
  <c r="AF126" i="89"/>
  <c r="AE127" i="89" s="1"/>
  <c r="AI441" i="89"/>
  <c r="AR171" i="89"/>
  <c r="AD218" i="89"/>
  <c r="H258" i="89"/>
  <c r="G259" i="89" s="1"/>
  <c r="X258" i="89"/>
  <c r="W259" i="89" s="1"/>
  <c r="F258" i="89"/>
  <c r="E259" i="89" s="1"/>
  <c r="AL258" i="89"/>
  <c r="AK259" i="89" s="1"/>
  <c r="T258" i="89"/>
  <c r="S259" i="89" s="1"/>
  <c r="AJ258" i="89"/>
  <c r="AI259" i="89" s="1"/>
  <c r="AZ258" i="89"/>
  <c r="R258" i="89"/>
  <c r="Q259" i="89" s="1"/>
  <c r="AH258" i="89"/>
  <c r="AG259" i="89" s="1"/>
  <c r="AX258" i="89"/>
  <c r="AF258" i="89"/>
  <c r="AE259" i="89" s="1"/>
  <c r="N258" i="89"/>
  <c r="M259" i="89" s="1"/>
  <c r="AD258" i="89"/>
  <c r="AT258" i="89"/>
  <c r="AB258" i="89"/>
  <c r="AA259" i="89" s="1"/>
  <c r="J258" i="89"/>
  <c r="I259" i="89" s="1"/>
  <c r="Z258" i="89"/>
  <c r="Y259" i="89" s="1"/>
  <c r="AP258" i="89"/>
  <c r="L307" i="89"/>
  <c r="K308" i="89" s="1"/>
  <c r="AB307" i="89"/>
  <c r="AA308" i="89" s="1"/>
  <c r="J307" i="89"/>
  <c r="I308" i="89" s="1"/>
  <c r="AO308" i="89"/>
  <c r="X307" i="89"/>
  <c r="W308" i="89" s="1"/>
  <c r="F307" i="89"/>
  <c r="E308" i="89" s="1"/>
  <c r="V307" i="89"/>
  <c r="U308" i="89" s="1"/>
  <c r="AL307" i="89"/>
  <c r="AK308" i="89" s="1"/>
  <c r="CB307" i="89"/>
  <c r="P49" i="86" s="1"/>
  <c r="T307" i="89"/>
  <c r="S308" i="89" s="1"/>
  <c r="AZ307" i="89"/>
  <c r="R307" i="89"/>
  <c r="Q308" i="89" s="1"/>
  <c r="AH307" i="89"/>
  <c r="AG308" i="89" s="1"/>
  <c r="AX307" i="89"/>
  <c r="N307" i="89"/>
  <c r="M308" i="89" s="1"/>
  <c r="AT307" i="89"/>
  <c r="N356" i="89"/>
  <c r="M357" i="89" s="1"/>
  <c r="AD356" i="89"/>
  <c r="AT356" i="89"/>
  <c r="P356" i="89"/>
  <c r="O357" i="89" s="1"/>
  <c r="AV356" i="89"/>
  <c r="AH356" i="89"/>
  <c r="AG357" i="89" s="1"/>
  <c r="T356" i="89"/>
  <c r="S357" i="89" s="1"/>
  <c r="AJ356" i="89"/>
  <c r="AI357" i="89" s="1"/>
  <c r="AZ356" i="89"/>
  <c r="AL356" i="89"/>
  <c r="AK357" i="89" s="1"/>
  <c r="F356" i="89"/>
  <c r="E357" i="89" s="1"/>
  <c r="AP356" i="89"/>
  <c r="L356" i="89"/>
  <c r="K357" i="89" s="1"/>
  <c r="AR397" i="89"/>
  <c r="R397" i="89"/>
  <c r="Q398" i="89" s="1"/>
  <c r="AH397" i="89"/>
  <c r="AG398" i="89" s="1"/>
  <c r="AX397" i="89"/>
  <c r="AD397" i="89"/>
  <c r="AZ397" i="89"/>
  <c r="Z397" i="89"/>
  <c r="Y398" i="89" s="1"/>
  <c r="AV397" i="89"/>
  <c r="V397" i="89"/>
  <c r="U398" i="89" s="1"/>
  <c r="AL397" i="89"/>
  <c r="AK398" i="89" s="1"/>
  <c r="CB397" i="89"/>
  <c r="R49" i="86" s="1"/>
  <c r="L397" i="89"/>
  <c r="K398" i="89" s="1"/>
  <c r="L437" i="89"/>
  <c r="K438" i="89" s="1"/>
  <c r="Z437" i="89"/>
  <c r="Y438" i="89" s="1"/>
  <c r="H437" i="89"/>
  <c r="G438" i="89" s="1"/>
  <c r="F437" i="89"/>
  <c r="E438" i="89" s="1"/>
  <c r="V437" i="89"/>
  <c r="U438" i="89" s="1"/>
  <c r="AL437" i="89"/>
  <c r="AK438" i="89" s="1"/>
  <c r="R437" i="89"/>
  <c r="Q438" i="89" s="1"/>
  <c r="AH437" i="89"/>
  <c r="AG438" i="89" s="1"/>
  <c r="AX437" i="89"/>
  <c r="AW438" i="89" s="1"/>
  <c r="AD437" i="89"/>
  <c r="AC438" i="89" s="1"/>
  <c r="P307" i="89"/>
  <c r="O308" i="89" s="1"/>
  <c r="AF307" i="89"/>
  <c r="AE308" i="89" s="1"/>
  <c r="AV307" i="89"/>
  <c r="H397" i="89"/>
  <c r="G398" i="89" s="1"/>
  <c r="AV258" i="89"/>
  <c r="AN307" i="89"/>
  <c r="AM308" i="89" s="1"/>
  <c r="AB437" i="89"/>
  <c r="AA438" i="89" s="1"/>
  <c r="K43" i="86"/>
  <c r="I43" i="86" s="1"/>
  <c r="F43" i="86" s="1"/>
  <c r="C43" i="86" s="1"/>
  <c r="D43" i="86" s="1"/>
  <c r="CB171" i="89"/>
  <c r="M49" i="86" s="1"/>
  <c r="V171" i="89"/>
  <c r="U172" i="89" s="1"/>
  <c r="J46" i="86"/>
  <c r="X356" i="89"/>
  <c r="W357" i="89" s="1"/>
  <c r="Z356" i="89"/>
  <c r="Y357" i="89" s="1"/>
  <c r="E441" i="89"/>
  <c r="AG441" i="89"/>
  <c r="AW441" i="89"/>
  <c r="Q441" i="89"/>
  <c r="AS441" i="89"/>
  <c r="Q46" i="86"/>
  <c r="R46" i="86"/>
  <c r="C73" i="86" s="1"/>
  <c r="O46" i="86"/>
  <c r="AA441" i="89"/>
  <c r="AQ441" i="89"/>
  <c r="AF397" i="89"/>
  <c r="AE398" i="89" s="1"/>
  <c r="AN258" i="89"/>
  <c r="AM259" i="89" s="1"/>
  <c r="T437" i="89"/>
  <c r="S438" i="89" s="1"/>
  <c r="AD39" i="89"/>
  <c r="AG40" i="89"/>
  <c r="AT39" i="89"/>
  <c r="AV39" i="89"/>
  <c r="AV171" i="89"/>
  <c r="AB397" i="89"/>
  <c r="AA398" i="89" s="1"/>
  <c r="AV437" i="89"/>
  <c r="AU438" i="89" s="1"/>
  <c r="X397" i="89"/>
  <c r="W398" i="89" s="1"/>
  <c r="T397" i="89"/>
  <c r="S398" i="89" s="1"/>
  <c r="AZ437" i="89"/>
  <c r="AY438" i="89" s="1"/>
  <c r="AN437" i="89"/>
  <c r="AM438" i="89" s="1"/>
  <c r="AR356" i="89"/>
  <c r="P437" i="89"/>
  <c r="O438" i="89" s="1"/>
  <c r="AR437" i="89"/>
  <c r="AQ438" i="89" s="1"/>
  <c r="L171" i="89"/>
  <c r="K172" i="89" s="1"/>
  <c r="AF218" i="89"/>
  <c r="AJ437" i="89"/>
  <c r="AI438" i="89" s="1"/>
  <c r="AN356" i="89"/>
  <c r="AM357" i="89" s="1"/>
  <c r="AL39" i="89"/>
  <c r="AK40" i="89" s="1"/>
  <c r="AR307" i="89"/>
  <c r="AF437" i="89"/>
  <c r="AE438" i="89" s="1"/>
  <c r="Y441" i="89"/>
  <c r="AO441" i="89"/>
  <c r="AZ171" i="89"/>
  <c r="AB171" i="89"/>
  <c r="AA172" i="89" s="1"/>
  <c r="AJ171" i="89"/>
  <c r="AI172" i="89" s="1"/>
  <c r="H171" i="89"/>
  <c r="G172" i="89" s="1"/>
  <c r="X171" i="89"/>
  <c r="W172" i="89" s="1"/>
  <c r="AF171" i="89"/>
  <c r="AE172" i="89" s="1"/>
  <c r="AN171" i="89"/>
  <c r="AM172" i="89" s="1"/>
  <c r="J79" i="89"/>
  <c r="I80" i="89" s="1"/>
  <c r="U441" i="89"/>
  <c r="F171" i="89"/>
  <c r="E172" i="89" s="1"/>
  <c r="P218" i="89"/>
  <c r="DD218" i="89" s="1"/>
  <c r="AN218" i="89"/>
  <c r="AM219" i="89" s="1"/>
  <c r="R218" i="89"/>
  <c r="Q219" i="89" s="1"/>
  <c r="AH218" i="89"/>
  <c r="AG219" i="89" s="1"/>
  <c r="T218" i="89"/>
  <c r="AJ218" i="89"/>
  <c r="N218" i="89"/>
  <c r="M219" i="89" s="1"/>
  <c r="V218" i="89"/>
  <c r="U219" i="89" s="1"/>
  <c r="AL218" i="89"/>
  <c r="AK219" i="89" s="1"/>
  <c r="CB356" i="89"/>
  <c r="Q49" i="86" s="1"/>
  <c r="F126" i="89"/>
  <c r="E127" i="89" s="1"/>
  <c r="AV126" i="89"/>
  <c r="AN126" i="89"/>
  <c r="AM127" i="89" s="1"/>
  <c r="X126" i="89"/>
  <c r="W127" i="89" s="1"/>
  <c r="P126" i="89"/>
  <c r="O127" i="89" s="1"/>
  <c r="H126" i="89"/>
  <c r="G127" i="89" s="1"/>
  <c r="AX126" i="89"/>
  <c r="AP126" i="89"/>
  <c r="AH126" i="89"/>
  <c r="AG127" i="89" s="1"/>
  <c r="R126" i="89"/>
  <c r="Q127" i="89" s="1"/>
  <c r="T52" i="89"/>
  <c r="L79" i="89"/>
  <c r="K80" i="89" s="1"/>
  <c r="AD79" i="89"/>
  <c r="N79" i="89"/>
  <c r="M80" i="89" s="1"/>
  <c r="AF79" i="89"/>
  <c r="AE80" i="89" s="1"/>
  <c r="AT126" i="89"/>
  <c r="V126" i="89"/>
  <c r="U127" i="89" s="1"/>
  <c r="AR126" i="89"/>
  <c r="AB126" i="89"/>
  <c r="AA127" i="89" s="1"/>
  <c r="AL79" i="89"/>
  <c r="AK80" i="89" s="1"/>
  <c r="F79" i="89"/>
  <c r="E80" i="89" s="1"/>
  <c r="P79" i="89"/>
  <c r="O80" i="89" s="1"/>
  <c r="CB218" i="89"/>
  <c r="N49" i="86" s="1"/>
  <c r="N61" i="86" s="1"/>
  <c r="H218" i="89"/>
  <c r="AD126" i="89"/>
  <c r="AJ126" i="89"/>
  <c r="AI127" i="89" s="1"/>
  <c r="AR79" i="89"/>
  <c r="AT79" i="89"/>
  <c r="AV79" i="89"/>
  <c r="H79" i="89"/>
  <c r="G80" i="89" s="1"/>
  <c r="G441" i="89"/>
  <c r="O441" i="89"/>
  <c r="W441" i="89"/>
  <c r="AE441" i="89"/>
  <c r="AM441" i="89"/>
  <c r="AU441" i="89"/>
  <c r="P171" i="89"/>
  <c r="O172" i="89" s="1"/>
  <c r="X218" i="89"/>
  <c r="AL126" i="89"/>
  <c r="AK127" i="89" s="1"/>
  <c r="AZ126" i="89"/>
  <c r="T126" i="89"/>
  <c r="S127" i="89" s="1"/>
  <c r="V79" i="89"/>
  <c r="U80" i="89" s="1"/>
  <c r="AN79" i="89"/>
  <c r="AM80" i="89" s="1"/>
  <c r="J218" i="89"/>
  <c r="I219" i="89" s="1"/>
  <c r="T53" i="89"/>
  <c r="AP79" i="89"/>
  <c r="R79" i="89"/>
  <c r="Q80" i="89" s="1"/>
  <c r="AB79" i="89"/>
  <c r="AA80" i="89" s="1"/>
  <c r="N126" i="89"/>
  <c r="M127" i="89" s="1"/>
  <c r="L126" i="89"/>
  <c r="K127" i="89" s="1"/>
  <c r="AH171" i="89"/>
  <c r="AG172" i="89" s="1"/>
  <c r="CB126" i="89"/>
  <c r="L49" i="86" s="1"/>
  <c r="Z218" i="89"/>
  <c r="Y219" i="89" s="1"/>
  <c r="AB218" i="89"/>
  <c r="AQ219" i="89"/>
  <c r="AZ39" i="89"/>
  <c r="CC133" i="89"/>
  <c r="K441" i="89"/>
  <c r="T171" i="89"/>
  <c r="S172" i="89" s="1"/>
  <c r="L218" i="89"/>
  <c r="M441" i="89"/>
  <c r="AT171" i="89"/>
  <c r="J171" i="89"/>
  <c r="I172" i="89" s="1"/>
  <c r="N39" i="89"/>
  <c r="M40" i="89" s="1"/>
  <c r="X79" i="89"/>
  <c r="W80" i="89" s="1"/>
  <c r="AX79" i="89"/>
  <c r="AH79" i="89"/>
  <c r="AG80" i="89" s="1"/>
  <c r="Z79" i="89"/>
  <c r="Y80" i="89" s="1"/>
  <c r="AZ79" i="89"/>
  <c r="AJ79" i="89"/>
  <c r="AI80" i="89" s="1"/>
  <c r="CC46" i="89"/>
  <c r="CC79" i="89" s="1"/>
  <c r="R39" i="89"/>
  <c r="Q40" i="89" s="1"/>
  <c r="AR39" i="89"/>
  <c r="F39" i="89"/>
  <c r="E40" i="89" s="1"/>
  <c r="V39" i="89"/>
  <c r="U40" i="89" s="1"/>
  <c r="AL171" i="89"/>
  <c r="AK172" i="89" s="1"/>
  <c r="AB39" i="89"/>
  <c r="AA40" i="89" s="1"/>
  <c r="AJ39" i="89"/>
  <c r="AI40" i="89" s="1"/>
  <c r="AK441" i="89"/>
  <c r="CC154" i="89"/>
  <c r="J49" i="86"/>
  <c r="H39" i="89"/>
  <c r="G40" i="89" s="1"/>
  <c r="J39" i="89"/>
  <c r="I40" i="89" s="1"/>
  <c r="Z39" i="89"/>
  <c r="Y40" i="89" s="1"/>
  <c r="I441" i="89"/>
  <c r="AP171" i="89"/>
  <c r="AD171" i="89"/>
  <c r="CC316" i="89"/>
  <c r="CC319" i="89"/>
  <c r="CC241" i="89"/>
  <c r="CC243" i="89"/>
  <c r="CC409" i="89"/>
  <c r="T39" i="89"/>
  <c r="S40" i="89" s="1"/>
  <c r="N171" i="89"/>
  <c r="M172" i="89" s="1"/>
  <c r="X39" i="89"/>
  <c r="CC114" i="89"/>
  <c r="CC106" i="89"/>
  <c r="CC331" i="89"/>
  <c r="S441" i="89"/>
  <c r="AY441" i="89"/>
  <c r="CC145" i="89"/>
  <c r="CC167" i="89"/>
  <c r="CC232" i="89"/>
  <c r="CC234" i="89"/>
  <c r="CC267" i="89"/>
  <c r="CC100" i="89"/>
  <c r="CC95" i="89"/>
  <c r="CC88" i="89"/>
  <c r="R171" i="89"/>
  <c r="Q172" i="89" s="1"/>
  <c r="CC251" i="89"/>
  <c r="CC120" i="89"/>
  <c r="CC121" i="89"/>
  <c r="P39" i="89"/>
  <c r="AX39" i="89"/>
  <c r="CC137" i="89"/>
  <c r="CC162" i="89"/>
  <c r="CC230" i="89"/>
  <c r="CC240" i="89"/>
  <c r="CC268" i="89"/>
  <c r="CC315" i="89"/>
  <c r="CC317" i="89"/>
  <c r="CC323" i="89"/>
  <c r="CC413" i="89"/>
  <c r="CC115" i="89"/>
  <c r="CC107" i="89"/>
  <c r="CC91" i="89"/>
  <c r="CC140" i="89"/>
  <c r="CC160" i="89"/>
  <c r="CC228" i="89"/>
  <c r="CC238" i="89"/>
  <c r="CC245" i="89"/>
  <c r="CC247" i="89"/>
  <c r="CC249" i="89"/>
  <c r="CC407" i="89"/>
  <c r="CC412" i="89"/>
  <c r="CC123" i="89"/>
  <c r="CC111" i="89"/>
  <c r="CC110" i="89"/>
  <c r="CC138" i="89"/>
  <c r="L39" i="89"/>
  <c r="K40" i="89" s="1"/>
  <c r="AF39" i="89"/>
  <c r="AE40" i="89" s="1"/>
  <c r="AN39" i="89"/>
  <c r="AM40" i="89" s="1"/>
  <c r="CC144" i="89"/>
  <c r="CC149" i="89"/>
  <c r="CC163" i="89"/>
  <c r="CC254" i="89"/>
  <c r="CC269" i="89"/>
  <c r="CC271" i="89"/>
  <c r="CC283" i="89"/>
  <c r="CC291" i="89"/>
  <c r="CC300" i="89"/>
  <c r="CC39" i="89"/>
  <c r="J50" i="86" s="1"/>
  <c r="CC273" i="89"/>
  <c r="CC285" i="89"/>
  <c r="CC293" i="89"/>
  <c r="CC279" i="89"/>
  <c r="CC287" i="89"/>
  <c r="CC295" i="89"/>
  <c r="CC141" i="89"/>
  <c r="CC148" i="89"/>
  <c r="CC159" i="89"/>
  <c r="CC166" i="89"/>
  <c r="CC281" i="89"/>
  <c r="CC289" i="89"/>
  <c r="CC297" i="89"/>
  <c r="CC411" i="89"/>
  <c r="CC266" i="89"/>
  <c r="CC277" i="89"/>
  <c r="CC382" i="89"/>
  <c r="CC405" i="89"/>
  <c r="CC414" i="89"/>
  <c r="CC236" i="89"/>
  <c r="CC329" i="89"/>
  <c r="CC276" i="89"/>
  <c r="CC275" i="89"/>
  <c r="CC321" i="89"/>
  <c r="O398" i="89"/>
  <c r="CC136" i="89"/>
  <c r="CC142" i="89"/>
  <c r="CC155" i="89"/>
  <c r="CC151" i="89"/>
  <c r="CC158" i="89"/>
  <c r="CC161" i="89"/>
  <c r="CC165" i="89"/>
  <c r="CC183" i="89"/>
  <c r="CC184" i="89"/>
  <c r="CC185" i="89"/>
  <c r="CC187" i="89"/>
  <c r="CC189" i="89"/>
  <c r="CC200" i="89"/>
  <c r="CC190" i="89"/>
  <c r="CC192" i="89"/>
  <c r="CC199" i="89"/>
  <c r="CC188" i="89"/>
  <c r="CC191" i="89"/>
  <c r="CC201" i="89"/>
  <c r="CC198" i="89"/>
  <c r="CC202" i="89"/>
  <c r="CC203" i="89"/>
  <c r="CC205" i="89"/>
  <c r="CC204" i="89"/>
  <c r="CC206" i="89"/>
  <c r="CC207" i="89"/>
  <c r="CC208" i="89"/>
  <c r="CC209" i="89"/>
  <c r="CC210" i="89"/>
  <c r="CC211" i="89"/>
  <c r="CC212" i="89"/>
  <c r="CC213" i="89"/>
  <c r="CC214" i="89"/>
  <c r="CC231" i="89"/>
  <c r="CC237" i="89"/>
  <c r="CC235" i="89"/>
  <c r="CC244" i="89"/>
  <c r="CC248" i="89"/>
  <c r="CC250" i="89"/>
  <c r="CC270" i="89"/>
  <c r="CC272" i="89"/>
  <c r="CC274" i="89"/>
  <c r="CC280" i="89"/>
  <c r="CC282" i="89"/>
  <c r="CC284" i="89"/>
  <c r="CC288" i="89"/>
  <c r="CC292" i="89"/>
  <c r="CC296" i="89"/>
  <c r="CC304" i="89"/>
  <c r="CC229" i="89"/>
  <c r="CC233" i="89"/>
  <c r="CC239" i="89"/>
  <c r="CC242" i="89"/>
  <c r="CC246" i="89"/>
  <c r="CC255" i="89"/>
  <c r="CC143" i="89"/>
  <c r="CC147" i="89"/>
  <c r="CC150" i="89"/>
  <c r="CC156" i="89"/>
  <c r="CC157" i="89"/>
  <c r="CC164" i="89"/>
  <c r="CC168" i="89"/>
  <c r="CC253" i="89"/>
  <c r="CC415" i="89"/>
  <c r="CC417" i="89"/>
  <c r="CC419" i="89"/>
  <c r="CC421" i="89"/>
  <c r="CC423" i="89"/>
  <c r="CC425" i="89"/>
  <c r="CC427" i="89"/>
  <c r="CC429" i="89"/>
  <c r="CC326" i="89"/>
  <c r="CC320" i="89"/>
  <c r="CC322" i="89"/>
  <c r="CC328" i="89"/>
  <c r="CC333" i="89"/>
  <c r="CC332" i="89"/>
  <c r="CC334" i="89"/>
  <c r="CC335" i="89"/>
  <c r="CC337" i="89"/>
  <c r="CC338" i="89"/>
  <c r="CC339" i="89"/>
  <c r="CC340" i="89"/>
  <c r="CC341" i="89"/>
  <c r="CC342" i="89"/>
  <c r="CC343" i="89"/>
  <c r="CC344" i="89"/>
  <c r="CC345" i="89"/>
  <c r="CC346" i="89"/>
  <c r="CC347" i="89"/>
  <c r="CC348" i="89"/>
  <c r="CC349" i="89"/>
  <c r="CC350" i="89"/>
  <c r="CC351" i="89"/>
  <c r="CC352" i="89"/>
  <c r="CC365" i="89"/>
  <c r="CC367" i="89"/>
  <c r="CC369" i="89"/>
  <c r="CC371" i="89"/>
  <c r="CC373" i="89"/>
  <c r="CC375" i="89"/>
  <c r="CC377" i="89"/>
  <c r="CC379" i="89"/>
  <c r="CC381" i="89"/>
  <c r="CC384" i="89"/>
  <c r="CC386" i="89"/>
  <c r="CC388" i="89"/>
  <c r="CC390" i="89"/>
  <c r="CC406" i="89"/>
  <c r="CC408" i="89"/>
  <c r="CC410" i="89"/>
  <c r="CC416" i="89"/>
  <c r="CC418" i="89"/>
  <c r="CC420" i="89"/>
  <c r="CC422" i="89"/>
  <c r="CC424" i="89"/>
  <c r="CC426" i="89"/>
  <c r="CC428" i="89"/>
  <c r="CC286" i="89"/>
  <c r="CC290" i="89"/>
  <c r="CC294" i="89"/>
  <c r="CC299" i="89"/>
  <c r="CC364" i="89"/>
  <c r="CC366" i="89"/>
  <c r="CC368" i="89"/>
  <c r="CC370" i="89"/>
  <c r="CC372" i="89"/>
  <c r="CC374" i="89"/>
  <c r="CC376" i="89"/>
  <c r="CC378" i="89"/>
  <c r="CC380" i="89"/>
  <c r="CC383" i="89"/>
  <c r="CC385" i="89"/>
  <c r="CC387" i="89"/>
  <c r="CC389" i="89"/>
  <c r="CC391" i="89"/>
  <c r="CC430" i="89"/>
  <c r="CC431" i="89"/>
  <c r="CC122" i="89"/>
  <c r="CC101" i="89"/>
  <c r="CC117" i="89"/>
  <c r="CC105" i="89"/>
  <c r="CC113" i="89"/>
  <c r="CC103" i="89"/>
  <c r="CC104" i="89"/>
  <c r="CC87" i="89"/>
  <c r="CC278" i="89"/>
  <c r="CC146" i="89"/>
  <c r="CC139" i="89"/>
  <c r="CC119" i="89"/>
  <c r="CC118" i="89"/>
  <c r="CC112" i="89"/>
  <c r="CC102" i="89"/>
  <c r="CC98" i="89"/>
  <c r="CC90" i="89"/>
  <c r="CC330" i="89"/>
  <c r="CC327" i="89"/>
  <c r="AO259" i="89" l="1"/>
  <c r="AW357" i="89"/>
  <c r="AY80" i="89"/>
  <c r="AU80" i="89"/>
  <c r="AC80" i="89"/>
  <c r="AY172" i="89"/>
  <c r="AQ398" i="89"/>
  <c r="AW308" i="89"/>
  <c r="AC219" i="89"/>
  <c r="AS398" i="89"/>
  <c r="AQ259" i="89"/>
  <c r="DT397" i="89"/>
  <c r="DX307" i="89"/>
  <c r="AC172" i="89"/>
  <c r="AS308" i="89"/>
  <c r="AO172" i="89"/>
  <c r="AO80" i="89"/>
  <c r="DZ307" i="89"/>
  <c r="AS80" i="89"/>
  <c r="AI219" i="89"/>
  <c r="DX217" i="89"/>
  <c r="DX218" i="89" s="1"/>
  <c r="AU398" i="89"/>
  <c r="AU357" i="89"/>
  <c r="AY259" i="89"/>
  <c r="AQ172" i="89"/>
  <c r="AW172" i="89"/>
  <c r="AU219" i="89"/>
  <c r="DZ126" i="89"/>
  <c r="DZ218" i="89"/>
  <c r="DZ397" i="89"/>
  <c r="DX356" i="89"/>
  <c r="AW127" i="89"/>
  <c r="AC40" i="89"/>
  <c r="AO40" i="89"/>
  <c r="AQ80" i="89"/>
  <c r="AO357" i="89"/>
  <c r="AS259" i="89"/>
  <c r="DX126" i="89"/>
  <c r="DX397" i="89"/>
  <c r="DZ356" i="89"/>
  <c r="AS172" i="89"/>
  <c r="AW40" i="89"/>
  <c r="AW80" i="89"/>
  <c r="AQ127" i="89"/>
  <c r="AU127" i="89"/>
  <c r="AU172" i="89"/>
  <c r="AY398" i="89"/>
  <c r="AS357" i="89"/>
  <c r="AY308" i="89"/>
  <c r="AC259" i="89"/>
  <c r="AC308" i="89"/>
  <c r="DX171" i="89"/>
  <c r="DX258" i="89"/>
  <c r="DZ258" i="89"/>
  <c r="AQ40" i="89"/>
  <c r="AC127" i="89"/>
  <c r="AQ308" i="89"/>
  <c r="AQ357" i="89"/>
  <c r="AU40" i="89"/>
  <c r="AC398" i="89"/>
  <c r="AC357" i="89"/>
  <c r="AW219" i="89"/>
  <c r="DZ171" i="89"/>
  <c r="AW259" i="89"/>
  <c r="AU308" i="89"/>
  <c r="DT356" i="89"/>
  <c r="AY40" i="89"/>
  <c r="AY127" i="89"/>
  <c r="AS127" i="89"/>
  <c r="AO127" i="89"/>
  <c r="AS40" i="89"/>
  <c r="AU259" i="89"/>
  <c r="AW398" i="89"/>
  <c r="AY357" i="89"/>
  <c r="AO398" i="89"/>
  <c r="AO219" i="89"/>
  <c r="AS219" i="89"/>
  <c r="AY219" i="89"/>
  <c r="DV397" i="89"/>
  <c r="DT171" i="89"/>
  <c r="DT258" i="89"/>
  <c r="DV258" i="89"/>
  <c r="DV171" i="89"/>
  <c r="DV126" i="89"/>
  <c r="DT126" i="89"/>
  <c r="AE219" i="89"/>
  <c r="DT218" i="89"/>
  <c r="DT307" i="89"/>
  <c r="DV218" i="89"/>
  <c r="DV307" i="89"/>
  <c r="DV356" i="89"/>
  <c r="DR218" i="89"/>
  <c r="DP171" i="89"/>
  <c r="DP356" i="89"/>
  <c r="DR356" i="89"/>
  <c r="DP307" i="89"/>
  <c r="AA219" i="89"/>
  <c r="DP217" i="89"/>
  <c r="DP218" i="89" s="1"/>
  <c r="DL307" i="89"/>
  <c r="DR258" i="89"/>
  <c r="DR397" i="89"/>
  <c r="DR307" i="89"/>
  <c r="DR171" i="89"/>
  <c r="DP258" i="89"/>
  <c r="DP126" i="89"/>
  <c r="DP397" i="89"/>
  <c r="DR126" i="89"/>
  <c r="DN307" i="89"/>
  <c r="DN356" i="89"/>
  <c r="DL171" i="89"/>
  <c r="DL356" i="89"/>
  <c r="DN397" i="89"/>
  <c r="DN126" i="89"/>
  <c r="DN258" i="89"/>
  <c r="DL397" i="89"/>
  <c r="W219" i="89"/>
  <c r="DL126" i="89"/>
  <c r="DN218" i="89"/>
  <c r="DN171" i="89"/>
  <c r="DL258" i="89"/>
  <c r="DL218" i="89"/>
  <c r="DH258" i="89"/>
  <c r="O219" i="89"/>
  <c r="CZ218" i="89"/>
  <c r="DJ126" i="89"/>
  <c r="DJ218" i="89"/>
  <c r="DJ397" i="89"/>
  <c r="DJ356" i="89"/>
  <c r="S219" i="89"/>
  <c r="DH218" i="89"/>
  <c r="DH356" i="89"/>
  <c r="DJ171" i="89"/>
  <c r="DH397" i="89"/>
  <c r="DH171" i="89"/>
  <c r="DJ307" i="89"/>
  <c r="J61" i="86"/>
  <c r="DH126" i="89"/>
  <c r="DH307" i="89"/>
  <c r="DJ258" i="89"/>
  <c r="CX126" i="89"/>
  <c r="CX397" i="89"/>
  <c r="CX218" i="89"/>
  <c r="CV307" i="89"/>
  <c r="CX307" i="89"/>
  <c r="CX356" i="89"/>
  <c r="CV356" i="89"/>
  <c r="CX258" i="89"/>
  <c r="CV171" i="89"/>
  <c r="CV126" i="89"/>
  <c r="CV258" i="89"/>
  <c r="CV397" i="89"/>
  <c r="CX171" i="89"/>
  <c r="K219" i="89"/>
  <c r="CV218" i="89"/>
  <c r="R61" i="86"/>
  <c r="CT171" i="89"/>
  <c r="CR258" i="89"/>
  <c r="CR307" i="89"/>
  <c r="CR171" i="89"/>
  <c r="CT258" i="89"/>
  <c r="G219" i="89"/>
  <c r="CR218" i="89"/>
  <c r="CT307" i="89"/>
  <c r="CT397" i="89"/>
  <c r="CR397" i="89"/>
  <c r="CT126" i="89"/>
  <c r="CT356" i="89"/>
  <c r="CT218" i="89"/>
  <c r="CR126" i="89"/>
  <c r="CR356" i="89"/>
  <c r="AD441" i="89"/>
  <c r="AC442" i="89" s="1"/>
  <c r="S49" i="86"/>
  <c r="S51" i="86" s="1"/>
  <c r="K46" i="86"/>
  <c r="C72" i="86" s="1"/>
  <c r="D46" i="86"/>
  <c r="C46" i="86"/>
  <c r="AV441" i="89"/>
  <c r="AU442" i="89" s="1"/>
  <c r="P441" i="89"/>
  <c r="O442" i="89" s="1"/>
  <c r="T54" i="89"/>
  <c r="T79" i="89" s="1"/>
  <c r="T441" i="89" s="1"/>
  <c r="S442" i="89" s="1"/>
  <c r="M46" i="86"/>
  <c r="H441" i="89"/>
  <c r="G442" i="89" s="1"/>
  <c r="J441" i="89"/>
  <c r="I442" i="89" s="1"/>
  <c r="L441" i="89"/>
  <c r="K442" i="89" s="1"/>
  <c r="AT441" i="89"/>
  <c r="AS442" i="89" s="1"/>
  <c r="CB40" i="89"/>
  <c r="AZ441" i="89"/>
  <c r="AY442" i="89" s="1"/>
  <c r="X441" i="89"/>
  <c r="W442" i="89" s="1"/>
  <c r="CB441" i="89"/>
  <c r="F441" i="89"/>
  <c r="E442" i="89" s="1"/>
  <c r="AL441" i="89"/>
  <c r="AK442" i="89" s="1"/>
  <c r="AB441" i="89"/>
  <c r="AA442" i="89" s="1"/>
  <c r="AP441" i="89"/>
  <c r="AO442" i="89" s="1"/>
  <c r="AR441" i="89"/>
  <c r="AQ442" i="89" s="1"/>
  <c r="N441" i="89"/>
  <c r="M442" i="89" s="1"/>
  <c r="AJ441" i="89"/>
  <c r="AI442" i="89" s="1"/>
  <c r="V441" i="89"/>
  <c r="U442" i="89" s="1"/>
  <c r="AN441" i="89"/>
  <c r="AM442" i="89" s="1"/>
  <c r="R441" i="89"/>
  <c r="Q442" i="89" s="1"/>
  <c r="Z441" i="89"/>
  <c r="Y442" i="89" s="1"/>
  <c r="AH441" i="89"/>
  <c r="AG442" i="89" s="1"/>
  <c r="AX441" i="89"/>
  <c r="AW442" i="89" s="1"/>
  <c r="O40" i="89"/>
  <c r="W40" i="89"/>
  <c r="CC397" i="89"/>
  <c r="CB398" i="89" s="1"/>
  <c r="CC171" i="89"/>
  <c r="CB172" i="89" s="1"/>
  <c r="AF441" i="89"/>
  <c r="AE442" i="89" s="1"/>
  <c r="CC307" i="89"/>
  <c r="CB308" i="89" s="1"/>
  <c r="CC218" i="89"/>
  <c r="CB219" i="89" s="1"/>
  <c r="CC258" i="89"/>
  <c r="CB259" i="89" s="1"/>
  <c r="CC356" i="89"/>
  <c r="Q61" i="86"/>
  <c r="L61" i="86"/>
  <c r="J51" i="86"/>
  <c r="CC437" i="89"/>
  <c r="CC126" i="89"/>
  <c r="L50" i="86" s="1"/>
  <c r="L51" i="86" s="1"/>
  <c r="CB80" i="89"/>
  <c r="K50" i="86"/>
  <c r="K51" i="86" s="1"/>
  <c r="K52" i="86" s="1"/>
  <c r="O61" i="86"/>
  <c r="DZ445" i="89" l="1"/>
  <c r="DZ444" i="89"/>
  <c r="DV446" i="89"/>
  <c r="DV444" i="89"/>
  <c r="DZ446" i="89"/>
  <c r="DV445" i="89"/>
  <c r="DR446" i="89"/>
  <c r="DR445" i="89"/>
  <c r="DN444" i="89"/>
  <c r="DR444" i="89"/>
  <c r="DN445" i="89"/>
  <c r="DN446" i="89"/>
  <c r="DJ445" i="89"/>
  <c r="DJ446" i="89"/>
  <c r="DJ444" i="89"/>
  <c r="CX445" i="89"/>
  <c r="CX444" i="89"/>
  <c r="CX446" i="89"/>
  <c r="CT445" i="89"/>
  <c r="CT446" i="89"/>
  <c r="CT444" i="89"/>
  <c r="K61" i="86"/>
  <c r="S80" i="89"/>
  <c r="K48" i="86"/>
  <c r="P61" i="86"/>
  <c r="M61" i="86"/>
  <c r="M50" i="86"/>
  <c r="M51" i="86" s="1"/>
  <c r="P50" i="86"/>
  <c r="N50" i="86"/>
  <c r="R50" i="86"/>
  <c r="R51" i="86" s="1"/>
  <c r="O50" i="86"/>
  <c r="Q50" i="86"/>
  <c r="CB357" i="89"/>
  <c r="CC441" i="89"/>
  <c r="CB442" i="89" s="1"/>
  <c r="S50" i="86"/>
  <c r="CB127" i="89"/>
  <c r="U47" i="86" l="1"/>
  <c r="L47" i="86" s="1"/>
  <c r="K60" i="86"/>
  <c r="T50" i="86"/>
  <c r="O51" i="86"/>
  <c r="N51" i="86"/>
  <c r="F46" i="86"/>
  <c r="P51" i="86"/>
  <c r="Q51" i="86"/>
  <c r="J47" i="86" l="1"/>
  <c r="K54" i="86"/>
  <c r="S47" i="86" l="1"/>
  <c r="J48" i="86"/>
  <c r="J60" i="86" s="1"/>
  <c r="J52" i="86"/>
  <c r="J54" i="86" s="1"/>
  <c r="Q47" i="86"/>
  <c r="M47" i="86"/>
  <c r="O47" i="86"/>
  <c r="R47" i="86"/>
  <c r="N47" i="86"/>
  <c r="P47" i="86"/>
  <c r="L48" i="86" l="1"/>
  <c r="L52" i="86"/>
  <c r="M48" i="86"/>
  <c r="M60" i="86" s="1"/>
  <c r="M52" i="86"/>
  <c r="M54" i="86" s="1"/>
  <c r="O48" i="86"/>
  <c r="O52" i="86"/>
  <c r="O54" i="86" s="1"/>
  <c r="P48" i="86"/>
  <c r="P60" i="86" s="1"/>
  <c r="P52" i="86"/>
  <c r="P54" i="86" s="1"/>
  <c r="S52" i="86"/>
  <c r="S54" i="86" s="1"/>
  <c r="N48" i="86"/>
  <c r="N60" i="86" s="1"/>
  <c r="N52" i="86"/>
  <c r="N54" i="86" s="1"/>
  <c r="R48" i="86"/>
  <c r="R52" i="86"/>
  <c r="R54" i="86" s="1"/>
  <c r="Q48" i="86"/>
  <c r="Q60" i="86" s="1"/>
  <c r="Q52" i="86"/>
  <c r="Q54" i="86" s="1"/>
  <c r="L54" i="86" l="1"/>
  <c r="T52" i="86"/>
  <c r="T54" i="86" s="1"/>
  <c r="E73" i="86"/>
  <c r="F73" i="86" s="1"/>
  <c r="R60" i="86"/>
  <c r="O60" i="86"/>
  <c r="E72" i="86"/>
  <c r="L60" i="86"/>
  <c r="F72" i="86" l="1"/>
  <c r="D88" i="90"/>
  <c r="EN3" i="90"/>
  <c r="EM4" i="90" s="1"/>
  <c r="EM7" i="90" s="1"/>
  <c r="EK44" i="90"/>
  <c r="EK45" i="90"/>
  <c r="ER92" i="90"/>
  <c r="EN92" i="90" s="1"/>
  <c r="S8" i="86"/>
  <c r="G8" i="86" s="1"/>
  <c r="G46" i="86" s="1"/>
  <c r="V8" i="86" l="1"/>
  <c r="EK2" i="90"/>
  <c r="U8" i="86"/>
  <c r="S46" i="86"/>
  <c r="H8" i="86"/>
  <c r="H46" i="86" s="1"/>
  <c r="I8" i="86"/>
  <c r="I46" i="86" s="1"/>
  <c r="C71" i="86" l="1"/>
  <c r="S61" i="86"/>
  <c r="D74" i="86" l="1"/>
  <c r="C75" i="86"/>
  <c r="D71" i="86"/>
  <c r="D72" i="86"/>
  <c r="D73" i="86"/>
  <c r="E71" i="86"/>
  <c r="D87" i="90" s="1"/>
  <c r="S60" i="86"/>
  <c r="D75" i="86" l="1"/>
  <c r="AP76" i="86" s="1"/>
  <c r="F71" i="86"/>
  <c r="E75" i="86"/>
  <c r="F75" i="86" s="1"/>
</calcChain>
</file>

<file path=xl/sharedStrings.xml><?xml version="1.0" encoding="utf-8"?>
<sst xmlns="http://schemas.openxmlformats.org/spreadsheetml/2006/main" count="2402" uniqueCount="395">
  <si>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</si>
  <si>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</si>
  <si>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</si>
  <si>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</si>
  <si>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</si>
  <si>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</si>
  <si>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</si>
  <si>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</si>
  <si>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</si>
  <si>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</si>
  <si>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</si>
  <si>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</si>
  <si>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</si>
  <si>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</si>
  <si>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</si>
  <si>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</si>
  <si>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</si>
  <si>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</si>
  <si>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</si>
  <si>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</si>
  <si>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</si>
  <si>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</si>
  <si>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</si>
  <si>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</si>
  <si>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</si>
  <si>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</si>
  <si>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</si>
  <si>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</si>
  <si>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</si>
  <si>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</si>
  <si>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</si>
  <si>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</si>
  <si>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</si>
  <si>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</si>
  <si>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</si>
  <si>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</si>
  <si>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</si>
  <si>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</si>
  <si>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</si>
  <si>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</si>
  <si>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</si>
  <si>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</si>
  <si>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</si>
  <si>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</si>
  <si>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</si>
  <si>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</si>
  <si>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</si>
  <si>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</si>
  <si>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</si>
  <si>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</si>
  <si>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</si>
  <si>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</si>
  <si>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</si>
  <si>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</si>
  <si>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</si>
  <si>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</si>
  <si>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</si>
  <si>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</si>
  <si>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</si>
  <si>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</si>
  <si>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</si>
  <si>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</si>
  <si>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</si>
  <si>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</si>
  <si>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</si>
  <si>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</si>
  <si>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</si>
  <si>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</si>
  <si>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</si>
  <si>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</si>
  <si>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</si>
  <si>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</si>
  <si>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</si>
  <si>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</si>
  <si>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</si>
  <si>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</si>
  <si>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</si>
  <si>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</si>
  <si>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</si>
  <si>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</si>
  <si>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</si>
  <si>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</si>
  <si>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Alt</t>
  </si>
  <si>
    <t>Roth</t>
  </si>
  <si>
    <t>Stefan</t>
  </si>
  <si>
    <t xml:space="preserve">Boeglin </t>
  </si>
  <si>
    <t>Chantal</t>
  </si>
  <si>
    <t>Schädler</t>
  </si>
  <si>
    <t>Beat</t>
  </si>
  <si>
    <t>Beuret</t>
  </si>
  <si>
    <t>Agnes</t>
  </si>
  <si>
    <t>Bäumle</t>
  </si>
  <si>
    <t>Michael</t>
  </si>
  <si>
    <t>Forlin</t>
  </si>
  <si>
    <t>Sandro</t>
  </si>
  <si>
    <t>Henz</t>
  </si>
  <si>
    <t>Ralph</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</si>
  <si>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</si>
  <si>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</si>
  <si>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</si>
  <si>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</si>
  <si>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</si>
  <si>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</si>
  <si>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</si>
  <si>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</si>
  <si>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</si>
  <si>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</si>
  <si>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</si>
  <si>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</si>
  <si>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</si>
  <si>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</si>
  <si>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</si>
  <si>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</si>
  <si>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</si>
  <si>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</si>
  <si>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</si>
  <si>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</si>
  <si>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Grieder</t>
  </si>
  <si>
    <t>Markus</t>
  </si>
  <si>
    <t>Spieler</t>
  </si>
  <si>
    <t>Daniel</t>
  </si>
  <si>
    <t>Boeglin</t>
  </si>
  <si>
    <t>Russer</t>
  </si>
  <si>
    <t>Elisabeth</t>
  </si>
  <si>
    <t>Jung</t>
  </si>
  <si>
    <t>Roman</t>
  </si>
  <si>
    <t>Sutter</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</si>
  <si>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</si>
  <si>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</si>
  <si>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</si>
  <si>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</si>
  <si>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</si>
  <si>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</si>
  <si>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</si>
  <si>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</si>
  <si>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</si>
  <si>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</si>
  <si>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</si>
  <si>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</si>
  <si>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</si>
  <si>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</si>
  <si>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</si>
  <si>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</si>
  <si>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</si>
  <si>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</si>
  <si>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</si>
  <si>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</si>
  <si>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</si>
  <si>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</si>
  <si>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</si>
  <si>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</si>
  <si>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</si>
  <si>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</si>
  <si>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</si>
  <si>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</si>
  <si>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</si>
  <si>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</si>
  <si>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</si>
  <si>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</si>
  <si>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</si>
  <si>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</si>
  <si>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</si>
  <si>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</si>
  <si>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</si>
  <si>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</si>
  <si>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</si>
  <si>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</si>
  <si>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</si>
  <si>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</si>
  <si>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</si>
  <si>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</si>
  <si>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</si>
  <si>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</si>
  <si>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</si>
  <si>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</si>
  <si>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</si>
  <si>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</si>
  <si>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</si>
  <si>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</si>
  <si>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</si>
  <si>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</si>
  <si>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</si>
  <si>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</si>
  <si>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</si>
  <si>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</si>
  <si>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</si>
  <si>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</si>
  <si>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</si>
  <si>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</si>
  <si>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</si>
  <si>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</si>
  <si>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</si>
  <si>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</si>
  <si>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</si>
  <si>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</si>
  <si>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</si>
  <si>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</si>
  <si>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</si>
  <si>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</si>
  <si>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Mollet</t>
  </si>
  <si>
    <t>Samuel</t>
  </si>
  <si>
    <t xml:space="preserve">Akdeniz </t>
  </si>
  <si>
    <t>Noelle</t>
  </si>
  <si>
    <t>Breiter</t>
  </si>
  <si>
    <t>Will</t>
  </si>
  <si>
    <t>Nicolosi</t>
  </si>
  <si>
    <t>Lucia</t>
  </si>
  <si>
    <t>Weider</t>
  </si>
  <si>
    <t>Bergmann</t>
  </si>
  <si>
    <t>Georg</t>
  </si>
  <si>
    <t>Eichenberger</t>
  </si>
  <si>
    <t>Sylvia</t>
  </si>
  <si>
    <t>Fischer</t>
  </si>
  <si>
    <t>Michel</t>
  </si>
  <si>
    <t>Pfaff</t>
  </si>
  <si>
    <t>Reto</t>
  </si>
  <si>
    <t>David</t>
  </si>
  <si>
    <t xml:space="preserve">Hardmeyer </t>
  </si>
  <si>
    <t>Siegner</t>
  </si>
  <si>
    <t>Nyffenegger</t>
  </si>
  <si>
    <t>Christoph</t>
  </si>
  <si>
    <t>Brunner</t>
  </si>
  <si>
    <t>INGE-Aufteilung der Phase "Unterlagen für die Ausführung"</t>
  </si>
  <si>
    <t>Total INGE für die Phase UfdA</t>
  </si>
  <si>
    <t>Winterle</t>
  </si>
  <si>
    <t>Ladner</t>
  </si>
  <si>
    <t>Allemann</t>
  </si>
  <si>
    <t>Bertrand</t>
  </si>
  <si>
    <t>Vanessa</t>
  </si>
  <si>
    <t>Wira</t>
  </si>
  <si>
    <t>Stephane</t>
  </si>
  <si>
    <t>Iteln</t>
  </si>
  <si>
    <t>Landner</t>
  </si>
  <si>
    <t>Ramon</t>
  </si>
  <si>
    <t>Palumbo</t>
  </si>
  <si>
    <t>Marianno</t>
  </si>
  <si>
    <t>Leer
Std.</t>
  </si>
  <si>
    <t>Leer
CHF</t>
  </si>
  <si>
    <t>Merz</t>
  </si>
  <si>
    <t>Malfatti</t>
  </si>
  <si>
    <t>Marco</t>
  </si>
  <si>
    <t>Hunziker</t>
  </si>
  <si>
    <t>Livia</t>
  </si>
  <si>
    <t>Hagen</t>
  </si>
  <si>
    <t>Haas</t>
  </si>
  <si>
    <t>Gaberielle</t>
  </si>
  <si>
    <t>vor 2021</t>
  </si>
  <si>
    <t>2018. 
Std.</t>
  </si>
  <si>
    <t>2019 
Std.</t>
  </si>
  <si>
    <t>2020
Std.</t>
  </si>
  <si>
    <t>Std.</t>
  </si>
  <si>
    <t>Theis</t>
  </si>
  <si>
    <t>Sophie</t>
  </si>
  <si>
    <t>Künzler</t>
  </si>
  <si>
    <t xml:space="preserve">Lange </t>
  </si>
  <si>
    <t>Stephanie</t>
  </si>
  <si>
    <t>TP 1</t>
  </si>
  <si>
    <t>Honegger</t>
  </si>
  <si>
    <t>Bätscher</t>
  </si>
  <si>
    <t>Basil</t>
  </si>
  <si>
    <t>Fabian</t>
  </si>
  <si>
    <t>Zimmermann</t>
  </si>
  <si>
    <t>Alec</t>
  </si>
  <si>
    <t>Brüngger</t>
  </si>
  <si>
    <t>Kostenkontrolle der INGE für die Phase "Realisierung"</t>
  </si>
  <si>
    <t>Grundauftrag + NO12</t>
  </si>
  <si>
    <t>Summe - Phase, Std.</t>
  </si>
  <si>
    <t>Summe h pro Jahr</t>
  </si>
  <si>
    <t>Summe % pro Monat</t>
  </si>
  <si>
    <t>Summe h pro Monat</t>
  </si>
  <si>
    <t>Projektadministration CBL</t>
  </si>
  <si>
    <t>…</t>
  </si>
  <si>
    <t>…..</t>
  </si>
  <si>
    <t xml:space="preserve">FBL K, TG, T/U </t>
  </si>
  <si>
    <t>öBL für Kunstbauten</t>
  </si>
  <si>
    <t>öBL für SM/ Geotechnik</t>
  </si>
  <si>
    <t>öBL für Tunnel</t>
  </si>
  <si>
    <t>öBL für Trasse</t>
  </si>
  <si>
    <t>M. Palumbo</t>
  </si>
  <si>
    <t>CBL</t>
  </si>
  <si>
    <t>M. Malfatti</t>
  </si>
  <si>
    <t>PL-Stv.</t>
  </si>
  <si>
    <t>L. Falzone</t>
  </si>
  <si>
    <t>Sep</t>
  </si>
  <si>
    <t>Aug</t>
  </si>
  <si>
    <t>Jul</t>
  </si>
  <si>
    <t>Jun</t>
  </si>
  <si>
    <t>Mai</t>
  </si>
  <si>
    <t>Apr</t>
  </si>
  <si>
    <t>Mrz</t>
  </si>
  <si>
    <t>Feb</t>
  </si>
  <si>
    <t>Dez</t>
  </si>
  <si>
    <t>Nov</t>
  </si>
  <si>
    <t>Okt</t>
  </si>
  <si>
    <t>Zusammenzug  Ausführung</t>
  </si>
  <si>
    <t>Prozentuale Zuteilung</t>
  </si>
  <si>
    <t>Jahr 2021</t>
  </si>
  <si>
    <t>Abzüglich Ferien:</t>
  </si>
  <si>
    <t>AeBo-K: UEF-420.03, 420.04, 420.05 / UNF-430.12 / DL-440.08  / LSW-711.07, 711.09, 711.10, 711.12, 711.13, 711.14, 711.15 ==&gt; ca. 1.2 Mio.</t>
  </si>
  <si>
    <t>AeBo-K: UNF-430.18, UEF-420.06 / DL-440.10 / LSW-711.16, 711.17, 711.18, 711.19, 711.20 ==&gt; ca. 1.2 Mio.</t>
  </si>
  <si>
    <t>JS-K: 410.08, 410.09, 410.10, 410.11, 430.09, 430.10, 420.99 ==&gt; 6.8 Mio.</t>
  </si>
  <si>
    <t>JS-K: 410.13, 410.14, 410.15, 410.16 ==&gt; ca. 1.0 Mio.</t>
  </si>
  <si>
    <t>Kunstbauten</t>
  </si>
  <si>
    <t>SM -720.14, 720.15, 720.16 ==&gt; ca. 0.15 Mio.</t>
  </si>
  <si>
    <t>SM-720.17 - 20,-23 (5 Stk.) / HS-760.07, 760.12, 760.13, 760.14 / SSSB-763.0, 763.07, 763.08, 763.10, 763.11, 763.12 ==&gt; ca. 5.1 Mio.</t>
  </si>
  <si>
    <t>SM-720.21 (6 Stk.)  ca. 2 Mio.</t>
  </si>
  <si>
    <t>SM/ Geotechnik</t>
  </si>
  <si>
    <t>Beschichtung Tunnel</t>
  </si>
  <si>
    <t>Tunnel Oberburg ==&gt; ca. 0.7 Mio.</t>
  </si>
  <si>
    <t>Tunnel Ebenrain ==&gt; ca. 9 Mio.</t>
  </si>
  <si>
    <t>Tunnel</t>
  </si>
  <si>
    <t>Trassearbeiten</t>
  </si>
  <si>
    <t>Ertüchtigung PS, Nothaltebuchten, MSÜ</t>
  </si>
  <si>
    <t>Inst.Platz, Tunnelrot</t>
  </si>
  <si>
    <t>Trasse</t>
  </si>
  <si>
    <t>Gemäss Terminprogramm erfolgen die Arbeiten in den jeweiligen Fachgebieten (nicht abgschliessen und komplett) in folgender Zeitspanne....</t>
  </si>
  <si>
    <t>JS SBM</t>
  </si>
  <si>
    <t>JS ITB</t>
  </si>
  <si>
    <t>Durchschnitt Monat:</t>
  </si>
  <si>
    <t>Jahresarbeitszeit:</t>
  </si>
  <si>
    <t>Jahr 2026</t>
  </si>
  <si>
    <t>Jahr 2025</t>
  </si>
  <si>
    <t>Jahr 2024</t>
  </si>
  <si>
    <t>Jahr 2023</t>
  </si>
  <si>
    <t>Jahr 2022</t>
  </si>
  <si>
    <t>Stand: 29.07.20 / FL, SR</t>
  </si>
  <si>
    <t xml:space="preserve">Prognose Personaleinsatz gemäss Terminplan </t>
  </si>
  <si>
    <t>AeBo    Mio.</t>
  </si>
  <si>
    <t>JS        Mio.</t>
  </si>
  <si>
    <t>P.Noordam, M.Bäumle - R.Henz, S.Rich - F.Grieder, Ch.Fuchs - V.Akdeniz, Ch.Fuchs - L.Rey - S.Forlin, R.Methner - T.Lüthi, L.Falzone</t>
  </si>
  <si>
    <t>S. Mollet</t>
  </si>
  <si>
    <t>G. Bergmann</t>
  </si>
  <si>
    <t>C. Schär</t>
  </si>
  <si>
    <t>S. Rich</t>
  </si>
  <si>
    <t>F. Rothfuss</t>
  </si>
  <si>
    <t>Th. Stocker</t>
  </si>
  <si>
    <t>F. Grieder</t>
  </si>
  <si>
    <t>E.Dogan/ S.Mollet</t>
  </si>
  <si>
    <t>JS CBL</t>
  </si>
  <si>
    <t>Admin</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</si>
  <si>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96.37</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96.37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</si>
  <si>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CBL 
(100%)</t>
  </si>
  <si>
    <t>AeBo PL (100%)</t>
  </si>
  <si>
    <t>JS
Admin</t>
  </si>
  <si>
    <t>Hier habe ich eine Aufteilung über die Bausummen aus KV (s. auch in Zeilen 12+13) gemacht.</t>
  </si>
  <si>
    <t>Diese Auftewilung ist bei Var. 1 + 2 unterschiedlich</t>
  </si>
  <si>
    <t>Hier habe ich die Anzahl Personen im Organigramm pro Firma unter Projektierung gezählt und dann Prozentual verteilt.</t>
  </si>
  <si>
    <t>Annahme der 90 zu 10% werde ich noich mit Sandro und Ralph besprechen.</t>
  </si>
  <si>
    <t>Tunnel ist zu 100% bei AeBo</t>
  </si>
  <si>
    <t>Trassee ist zu 95% bei JS und noch 5% für die LSW bei AeBo</t>
  </si>
  <si>
    <t>Damit es nicht kompliziert wird habe ich 100% bei AeBo.
Die Stunden von Fabio al PL-Stv. kann er beim CBL schreiben.</t>
  </si>
  <si>
    <t>Damit es nicht kompliziert wird habe ich 100% bei JS, sofern der CBL-Stv. S.Mollet ist.</t>
  </si>
  <si>
    <t>Anmerkungen von Stefan Roth</t>
  </si>
  <si>
    <t>JS-SBM</t>
  </si>
  <si>
    <t>JS-ITB</t>
  </si>
  <si>
    <t>Delta</t>
  </si>
  <si>
    <t>Leer</t>
  </si>
  <si>
    <t>Fabio</t>
  </si>
  <si>
    <t>Dogan</t>
  </si>
  <si>
    <t>Esra</t>
  </si>
  <si>
    <t>Meyer</t>
  </si>
  <si>
    <t>Moritz</t>
  </si>
  <si>
    <t>Rich</t>
  </si>
  <si>
    <t>Betina</t>
  </si>
  <si>
    <t>Dolder</t>
  </si>
  <si>
    <t>Silvio</t>
  </si>
  <si>
    <t>Ardüser</t>
  </si>
  <si>
    <t>Luca</t>
  </si>
  <si>
    <t>Kern</t>
  </si>
  <si>
    <t>Etienne</t>
  </si>
  <si>
    <t>Stunden aufsummiert - Prgnose</t>
  </si>
  <si>
    <t>Stunden gem. LM - Monatlich</t>
  </si>
  <si>
    <t>Stunden gem. LM - ausummiert</t>
  </si>
  <si>
    <t>CHF gem. LM - Monatlich</t>
  </si>
  <si>
    <t>CHF gem. LM - ausummiert</t>
  </si>
  <si>
    <t>CHF mit Prgnose ZMT - aufsummiert</t>
  </si>
  <si>
    <t>CHF mit Prgnose ZMT
(Kostendach / Stunden im Vertrag)</t>
  </si>
  <si>
    <t>AeBo - pro Monat</t>
  </si>
  <si>
    <t>JS-SBM - pro Monat</t>
  </si>
  <si>
    <t>JS-ITB- pro Monat</t>
  </si>
  <si>
    <t>PNP - pro Monat</t>
  </si>
  <si>
    <t>Gem. LM</t>
  </si>
  <si>
    <t>AeBo - CHF pro Monat</t>
  </si>
  <si>
    <t>JS-SBM - CHF pro Monat</t>
  </si>
  <si>
    <t>JS-IT=B - CHF pro Monat</t>
  </si>
  <si>
    <t>PNP - CHF pro Monat</t>
  </si>
  <si>
    <t>AeBo - CHF mit Prognose -  aufsummiert</t>
  </si>
  <si>
    <t>AeBo - CHF gem. LM -  aufsummiert</t>
  </si>
  <si>
    <t>JS-ITB - CHF mit Prognose -  aufsummiert</t>
  </si>
  <si>
    <t>PNP - CHF mit Prognose -  aufsummiert</t>
  </si>
  <si>
    <t>JS-SBM - CHF gem. LM -  aufsummiert</t>
  </si>
  <si>
    <t>JS-ITB - CHF gem. LM -  aufsummiert</t>
  </si>
  <si>
    <t>PNP - CHF gem. LM -  aufsummiert</t>
  </si>
  <si>
    <t>Ruch</t>
  </si>
  <si>
    <t>JS-SBM - CHF mit Prognose -  aufsummiert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</si>
</sst>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 #,##0_ ;_ * \-#,##0_ ;_ * &quot;-&quot;??_ ;_ @_ "/>
    <numFmt numFmtId="165" formatCode="0.0"/>
    <numFmt numFmtId="166" formatCode="#,##0.00_ ;\-#,##0.00\ "/>
    <numFmt numFmtId="167" formatCode="0.0%"/>
    <numFmt numFmtId="168" formatCode="#,##0.0"/>
    <numFmt numFmtId="169" formatCode="0.000"/>
    <numFmt numFmtId="170" formatCode="#,##0_ ;\-#,##0\ "/>
    <numFmt numFmtId="171" formatCode="0.000%"/>
  </numFmts>
  <fonts count="70"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z val="6"/>
      <name val="Arial Narrow"/>
      <family val="2"/>
    </font>
    <font>
      <sz val="9"/>
      <name val="Arial Narrow"/>
      <family val="2"/>
    </font>
    <font>
      <b/>
      <sz val="7"/>
      <name val="Arial Narrow"/>
      <family val="2"/>
    </font>
    <font>
      <b/>
      <sz val="6"/>
      <name val="Arial Narrow"/>
      <family val="2"/>
    </font>
    <font>
      <sz val="5"/>
      <name val="Arial Narrow"/>
      <family val="2"/>
    </font>
    <font>
      <sz val="7"/>
      <name val="Arial Narrow"/>
      <family val="2"/>
    </font>
    <font>
      <b/>
      <sz val="6"/>
      <color rgb="FFFF0000"/>
      <name val="Arial Narrow"/>
      <family val="2"/>
    </font>
    <font>
      <sz val="8"/>
      <name val="Arial Narrow"/>
      <family val="2"/>
    </font>
    <font>
      <b/>
      <sz val="8"/>
      <name val="Arial Narrow"/>
      <family val="2"/>
    </font>
    <font>
      <b/>
      <sz val="7"/>
      <color theme="0"/>
      <name val="Arial Narrow"/>
      <family val="2"/>
    </font>
    <font>
      <sz val="5"/>
      <color theme="1"/>
      <name val="Arial Narrow"/>
      <family val="2"/>
    </font>
    <font>
      <sz val="6"/>
      <color rgb="FFFF0000"/>
      <name val="Arial Narrow"/>
      <family val="2"/>
    </font>
    <font>
      <sz val="7"/>
      <color theme="0"/>
      <name val="Arial Narrow"/>
      <family val="2"/>
    </font>
    <font>
      <sz val="5"/>
      <color theme="1"/>
      <name val="Arial"/>
      <family val="2"/>
    </font>
    <font>
      <b/>
      <sz val="5"/>
      <color theme="1"/>
      <name val="Arial"/>
      <family val="2"/>
    </font>
    <font>
      <b/>
      <sz val="7"/>
      <color rgb="FFFF0000"/>
      <name val="Arial Narrow"/>
      <family val="2"/>
    </font>
    <font>
      <sz val="6"/>
      <color theme="3"/>
      <name val="Arial Narrow"/>
      <family val="2"/>
    </font>
    <font>
      <sz val="7"/>
      <color theme="3"/>
      <name val="Arial Narrow"/>
      <family val="2"/>
    </font>
    <font>
      <sz val="6"/>
      <name val="Arial"/>
      <family val="2"/>
    </font>
    <font>
      <b/>
      <sz val="7"/>
      <color theme="3"/>
      <name val="Arial Narrow"/>
      <family val="2"/>
    </font>
    <font>
      <sz val="7"/>
      <color rgb="FFFF0000"/>
      <name val="Arial Narrow"/>
      <family val="2"/>
    </font>
    <font>
      <b/>
      <sz val="8"/>
      <name val="Arial"/>
      <family val="2"/>
    </font>
    <font>
      <sz val="5"/>
      <color theme="3"/>
      <name val="Arial Narrow"/>
      <family val="2"/>
    </font>
    <font>
      <b/>
      <sz val="14"/>
      <name val="Arial Narrow"/>
      <family val="2"/>
    </font>
    <font>
      <strike/>
      <sz val="9"/>
      <color theme="1"/>
      <name val="Arial"/>
      <family val="2"/>
    </font>
    <font>
      <b/>
      <sz val="8"/>
      <color rgb="FFFF0000"/>
      <name val="Arial Narrow"/>
      <family val="2"/>
    </font>
    <font>
      <b/>
      <sz val="8"/>
      <color theme="3" tint="0.39997558519241921"/>
      <name val="Arial Narrow"/>
      <family val="2"/>
    </font>
    <font>
      <b/>
      <sz val="8"/>
      <color rgb="FF00B050"/>
      <name val="Arial Narrow"/>
      <family val="2"/>
    </font>
    <font>
      <b/>
      <sz val="8"/>
      <color rgb="FFFFC000"/>
      <name val="Arial Narrow"/>
      <family val="2"/>
    </font>
  </fonts>
  <fills count="45">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00FFFF"/>
        <bgColor indexed="64"/>
      </patternFill>
    </fill>
    <fill>
      <patternFill patternType="solid">
        <fgColor rgb="FFFFCCFF"/>
        <bgColor indexed="64"/>
      </patternFill>
    </fill>
  </fills>
  <borders count="17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right/>
      <top/>
      <bottom style="thin">
        <color indexed="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9"/>
      </left>
      <right/>
      <top/>
      <bottom style="thin">
        <color indexed="9"/>
      </bottom>
      <diagonal/>
    </border>
    <border>
      <left style="thin">
        <color indexed="9"/>
      </left>
      <right/>
      <top/>
      <bottom/>
      <diagonal/>
    </border>
    <border>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medium">
        <color indexed="64"/>
      </left>
      <right/>
      <top style="thin">
        <color indexed="9"/>
      </top>
      <bottom style="thin">
        <color indexed="9"/>
      </bottom>
      <diagonal/>
    </border>
    <border>
      <left/>
      <right style="thin">
        <color indexed="64"/>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top style="thin">
        <color indexed="9"/>
      </top>
      <bottom style="thin">
        <color indexed="64"/>
      </bottom>
      <diagonal/>
    </border>
    <border>
      <left/>
      <right style="thin">
        <color indexed="64"/>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9"/>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style="thin">
        <color indexed="64"/>
      </top>
      <bottom style="thin">
        <color indexed="9"/>
      </bottom>
      <diagonal/>
    </border>
    <border>
      <left/>
      <right style="thin">
        <color indexed="64"/>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9"/>
      </left>
      <right style="thin">
        <color indexed="64"/>
      </right>
      <top/>
      <bottom style="thin">
        <color indexed="9"/>
      </bottom>
      <diagonal/>
    </border>
    <border>
      <left style="thin">
        <color indexed="64"/>
      </left>
      <right style="thin">
        <color indexed="9"/>
      </right>
      <top/>
      <bottom style="thin">
        <color indexed="9"/>
      </bottom>
      <diagonal/>
    </border>
    <border>
      <left style="thin">
        <color indexed="9"/>
      </left>
      <right/>
      <top/>
      <bottom style="thin">
        <color indexed="64"/>
      </bottom>
      <diagonal/>
    </border>
    <border>
      <left style="thin">
        <color indexed="9"/>
      </left>
      <right style="thin">
        <color indexed="9"/>
      </right>
      <top/>
      <bottom style="thin">
        <color indexed="64"/>
      </bottom>
      <diagonal/>
    </border>
    <border>
      <left style="thin">
        <color indexed="64"/>
      </left>
      <right style="thin">
        <color indexed="9"/>
      </right>
      <top style="thin">
        <color indexed="9"/>
      </top>
      <bottom style="thin">
        <color indexed="64"/>
      </bottom>
      <diagonal/>
    </border>
    <border>
      <left style="thin">
        <color indexed="9"/>
      </left>
      <right/>
      <top style="thin">
        <color indexed="64"/>
      </top>
      <bottom/>
      <diagonal/>
    </border>
    <border>
      <left style="thin">
        <color indexed="9"/>
      </left>
      <right style="thin">
        <color indexed="9"/>
      </right>
      <top style="thin">
        <color indexed="64"/>
      </top>
      <bottom/>
      <diagonal/>
    </border>
    <border>
      <left style="thin">
        <color indexed="64"/>
      </left>
      <right style="thin">
        <color indexed="9"/>
      </right>
      <top style="thin">
        <color indexed="64"/>
      </top>
      <bottom style="thin">
        <color indexed="9"/>
      </bottom>
      <diagonal/>
    </border>
    <border>
      <left/>
      <right style="thin">
        <color indexed="9"/>
      </right>
      <top/>
      <bottom style="thin">
        <color indexed="9"/>
      </bottom>
      <diagonal/>
    </border>
    <border>
      <left style="thin">
        <color indexed="64"/>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bottom/>
      <diagonal/>
    </border>
    <border>
      <left style="thin">
        <color indexed="9"/>
      </left>
      <right/>
      <top style="thin">
        <color indexed="9"/>
      </top>
      <bottom style="thin">
        <color indexed="9"/>
      </bottom>
      <diagonal/>
    </border>
    <border>
      <left style="thin">
        <color indexed="64"/>
      </left>
      <right style="thin">
        <color auto="1"/>
      </right>
      <top style="thin">
        <color indexed="9"/>
      </top>
      <bottom style="thin">
        <color indexed="9"/>
      </bottom>
      <diagonal/>
    </border>
    <border>
      <left/>
      <right style="thin">
        <color indexed="64"/>
      </right>
      <top style="thin">
        <color indexed="64"/>
      </top>
      <bottom style="thin">
        <color indexed="9"/>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bottom style="medium">
        <color auto="1"/>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medium">
        <color auto="1"/>
      </bottom>
      <diagonal/>
    </border>
    <border>
      <left/>
      <right style="medium">
        <color indexed="64"/>
      </right>
      <top/>
      <bottom style="medium">
        <color indexed="64"/>
      </bottom>
      <diagonal/>
    </border>
    <border>
      <left style="thin">
        <color indexed="9"/>
      </left>
      <right/>
      <top style="thin">
        <color indexed="9"/>
      </top>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right style="thin">
        <color indexed="9"/>
      </right>
      <top/>
      <bottom/>
      <diagonal/>
    </border>
    <border>
      <left style="hair">
        <color indexed="64"/>
      </left>
      <right style="hair">
        <color indexed="64"/>
      </right>
      <top style="thin">
        <color indexed="9"/>
      </top>
      <bottom style="hair">
        <color indexed="64"/>
      </bottom>
      <diagonal/>
    </border>
    <border>
      <left style="hair">
        <color indexed="64"/>
      </left>
      <right style="hair">
        <color indexed="64"/>
      </right>
      <top style="thin">
        <color indexed="9"/>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9"/>
      </right>
      <top style="thin">
        <color theme="0"/>
      </top>
      <bottom style="thin">
        <color indexed="9"/>
      </bottom>
      <diagonal/>
    </border>
    <border>
      <left style="hair">
        <color indexed="64"/>
      </left>
      <right/>
      <top/>
      <bottom/>
      <diagonal/>
    </border>
    <border>
      <left style="hair">
        <color indexed="64"/>
      </left>
      <right style="thin">
        <color indexed="64"/>
      </right>
      <top/>
      <bottom/>
      <diagonal/>
    </border>
    <border>
      <left style="medium">
        <color indexed="64"/>
      </left>
      <right/>
      <top/>
      <bottom style="thin">
        <color indexed="9"/>
      </bottom>
      <diagonal/>
    </border>
    <border>
      <left style="thin">
        <color auto="1"/>
      </left>
      <right style="thin">
        <color auto="1"/>
      </right>
      <top/>
      <bottom style="thin">
        <color indexed="9"/>
      </bottom>
      <diagonal/>
    </border>
    <border>
      <left/>
      <right style="medium">
        <color indexed="64"/>
      </right>
      <top/>
      <bottom style="thin">
        <color indexed="9"/>
      </bottom>
      <diagonal/>
    </border>
    <border>
      <left style="thin">
        <color auto="1"/>
      </left>
      <right/>
      <top style="medium">
        <color indexed="64"/>
      </top>
      <bottom style="medium">
        <color indexed="64"/>
      </bottom>
      <diagonal/>
    </border>
    <border>
      <left style="medium">
        <color indexed="64"/>
      </left>
      <right/>
      <top style="thin">
        <color indexed="9"/>
      </top>
      <bottom style="thin">
        <color indexed="64"/>
      </bottom>
      <diagonal/>
    </border>
    <border>
      <left style="thin">
        <color auto="1"/>
      </left>
      <right style="thin">
        <color auto="1"/>
      </right>
      <top style="thin">
        <color indexed="9"/>
      </top>
      <bottom style="thin">
        <color indexed="64"/>
      </bottom>
      <diagonal/>
    </border>
    <border>
      <left/>
      <right style="medium">
        <color indexed="64"/>
      </right>
      <top style="thin">
        <color indexed="9"/>
      </top>
      <bottom style="thin">
        <color indexed="64"/>
      </bottom>
      <diagonal/>
    </border>
    <border>
      <left style="thin">
        <color auto="1"/>
      </left>
      <right style="thin">
        <color auto="1"/>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9"/>
      </left>
      <right style="thin">
        <color indexed="64"/>
      </right>
      <top style="thin">
        <color indexed="64"/>
      </top>
      <bottom style="thin">
        <color indexed="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9"/>
      </left>
      <right style="thin">
        <color indexed="64"/>
      </right>
      <top style="thin">
        <color indexed="64"/>
      </top>
      <bottom/>
      <diagonal/>
    </border>
    <border>
      <left style="thin">
        <color indexed="9"/>
      </left>
      <right style="thin">
        <color indexed="64"/>
      </right>
      <top/>
      <bottom/>
      <diagonal/>
    </border>
    <border>
      <left style="thin">
        <color indexed="9"/>
      </left>
      <right style="thin">
        <color indexed="64"/>
      </right>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indexed="64"/>
      </right>
      <top style="thin">
        <color indexed="64"/>
      </top>
      <bottom style="thin">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740">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7" fillId="29" borderId="25" xfId="0" applyFont="1" applyFill="1" applyBorder="1" applyAlignment="1">
      <alignment horizontal="center" vertical="center"/>
    </xf>
    <xf numFmtId="0" fontId="29" fillId="29" borderId="22"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9" fillId="0" borderId="0" xfId="0" applyFont="1" applyFill="1"/>
    <xf numFmtId="10" fontId="36"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0" fontId="25" fillId="28" borderId="33" xfId="0" applyFont="1" applyFill="1" applyBorder="1" applyAlignment="1">
      <alignment horizontal="center" vertical="center"/>
    </xf>
    <xf numFmtId="164" fontId="35" fillId="27" borderId="0" xfId="41" applyNumberFormat="1" applyFont="1" applyFill="1" applyAlignment="1">
      <alignment vertical="center"/>
    </xf>
    <xf numFmtId="164" fontId="35" fillId="27" borderId="0" xfId="41" applyNumberFormat="1" applyFont="1" applyFill="1" applyAlignment="1">
      <alignment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applyFill="1"/>
    <xf numFmtId="0" fontId="40"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43" fontId="18" fillId="0" borderId="0" xfId="41" applyFont="1" applyFill="1" applyBorder="1"/>
    <xf numFmtId="169" fontId="18" fillId="29" borderId="30" xfId="0" applyNumberFormat="1" applyFont="1" applyFill="1" applyBorder="1" applyAlignment="1">
      <alignment horizontal="center" vertical="center"/>
    </xf>
    <xf numFmtId="164" fontId="18" fillId="0" borderId="48" xfId="41" applyNumberFormat="1" applyFont="1" applyBorder="1" applyAlignment="1">
      <alignment vertical="center"/>
    </xf>
    <xf numFmtId="14" fontId="34" fillId="0" borderId="0" xfId="0" applyNumberFormat="1" applyFont="1"/>
    <xf numFmtId="0" fontId="41" fillId="0" borderId="64" xfId="33" applyFont="1" applyBorder="1" applyAlignment="1">
      <alignment vertical="center"/>
    </xf>
    <xf numFmtId="0" fontId="41" fillId="0" borderId="64" xfId="33" applyFont="1" applyBorder="1" applyAlignment="1">
      <alignment horizontal="center" vertical="center"/>
    </xf>
    <xf numFmtId="0" fontId="41" fillId="0" borderId="65" xfId="33" applyFont="1" applyBorder="1" applyAlignment="1">
      <alignment vertical="center"/>
    </xf>
    <xf numFmtId="0" fontId="41" fillId="0" borderId="0" xfId="33" applyFont="1" applyAlignment="1">
      <alignment vertical="center"/>
    </xf>
    <xf numFmtId="0" fontId="41" fillId="0" borderId="66" xfId="33" applyFont="1" applyBorder="1" applyAlignment="1">
      <alignment vertical="center"/>
    </xf>
    <xf numFmtId="0" fontId="41" fillId="0" borderId="67" xfId="33" applyFont="1" applyBorder="1" applyAlignment="1">
      <alignment horizontal="center" vertical="center"/>
    </xf>
    <xf numFmtId="0" fontId="41" fillId="0" borderId="67" xfId="33" applyFont="1" applyBorder="1" applyAlignment="1">
      <alignment vertical="center"/>
    </xf>
    <xf numFmtId="0" fontId="41" fillId="0" borderId="69" xfId="33" applyFont="1" applyBorder="1" applyAlignment="1">
      <alignment horizontal="center" vertical="center"/>
    </xf>
    <xf numFmtId="0" fontId="41" fillId="0" borderId="69" xfId="33" applyFont="1" applyBorder="1" applyAlignment="1">
      <alignment vertical="center"/>
    </xf>
    <xf numFmtId="3" fontId="41" fillId="0" borderId="70" xfId="33" applyNumberFormat="1" applyFont="1" applyBorder="1" applyAlignment="1">
      <alignment horizontal="center" vertical="center"/>
    </xf>
    <xf numFmtId="0" fontId="41" fillId="0" borderId="71" xfId="33" applyFont="1" applyBorder="1" applyAlignment="1">
      <alignment vertical="center"/>
    </xf>
    <xf numFmtId="0" fontId="44" fillId="0" borderId="0" xfId="33" applyFont="1" applyAlignment="1">
      <alignment horizontal="center" vertical="center"/>
    </xf>
    <xf numFmtId="0" fontId="41" fillId="0" borderId="72" xfId="33" applyFont="1" applyBorder="1" applyAlignment="1">
      <alignment vertical="center"/>
    </xf>
    <xf numFmtId="0" fontId="43" fillId="34" borderId="16" xfId="33" applyFont="1" applyFill="1" applyBorder="1" applyAlignment="1">
      <alignment vertical="center"/>
    </xf>
    <xf numFmtId="0" fontId="43" fillId="34" borderId="15" xfId="33" applyFont="1" applyFill="1" applyBorder="1" applyAlignment="1">
      <alignment vertical="center"/>
    </xf>
    <xf numFmtId="0" fontId="46" fillId="0" borderId="66" xfId="33" applyFont="1" applyBorder="1" applyAlignment="1">
      <alignment vertical="center"/>
    </xf>
    <xf numFmtId="0" fontId="41" fillId="0" borderId="81" xfId="33" applyFont="1" applyBorder="1" applyAlignment="1">
      <alignment vertical="center"/>
    </xf>
    <xf numFmtId="0" fontId="41" fillId="0" borderId="70" xfId="33" applyFont="1" applyBorder="1" applyAlignment="1">
      <alignment vertical="center"/>
    </xf>
    <xf numFmtId="0" fontId="41" fillId="0" borderId="70" xfId="33" applyFont="1" applyBorder="1" applyAlignment="1">
      <alignment horizontal="center" vertical="center"/>
    </xf>
    <xf numFmtId="0" fontId="46" fillId="0" borderId="82" xfId="33" applyFont="1" applyBorder="1" applyAlignment="1">
      <alignment vertical="center"/>
    </xf>
    <xf numFmtId="0" fontId="46" fillId="0" borderId="70" xfId="33" applyFont="1" applyBorder="1" applyAlignment="1">
      <alignment vertical="center"/>
    </xf>
    <xf numFmtId="0" fontId="46" fillId="0" borderId="69" xfId="33" applyFont="1" applyBorder="1" applyAlignment="1">
      <alignment vertical="center"/>
    </xf>
    <xf numFmtId="0" fontId="41" fillId="25" borderId="0" xfId="33" applyFont="1" applyFill="1" applyAlignment="1">
      <alignment vertical="center"/>
    </xf>
    <xf numFmtId="9" fontId="47" fillId="0" borderId="83" xfId="45" applyFont="1" applyFill="1" applyBorder="1" applyAlignment="1">
      <alignment vertical="center"/>
    </xf>
    <xf numFmtId="9" fontId="47" fillId="0" borderId="84" xfId="45" applyFont="1" applyFill="1" applyBorder="1" applyAlignment="1">
      <alignment vertical="center"/>
    </xf>
    <xf numFmtId="9" fontId="47" fillId="0" borderId="85" xfId="45" applyFont="1" applyFill="1" applyBorder="1" applyAlignment="1">
      <alignment vertical="center"/>
    </xf>
    <xf numFmtId="0" fontId="48" fillId="0" borderId="89" xfId="33" applyFont="1" applyBorder="1" applyAlignment="1">
      <alignment horizontal="right" vertical="center"/>
    </xf>
    <xf numFmtId="0" fontId="46" fillId="0" borderId="90" xfId="33" applyFont="1" applyBorder="1" applyAlignment="1">
      <alignment vertical="center"/>
    </xf>
    <xf numFmtId="0" fontId="49" fillId="0" borderId="90" xfId="33" applyFont="1" applyBorder="1" applyAlignment="1">
      <alignment vertical="center"/>
    </xf>
    <xf numFmtId="0" fontId="50" fillId="0" borderId="91" xfId="33" applyFont="1" applyBorder="1" applyAlignment="1">
      <alignment vertical="center"/>
    </xf>
    <xf numFmtId="1" fontId="41" fillId="25" borderId="0" xfId="33" applyNumberFormat="1" applyFont="1" applyFill="1" applyAlignment="1">
      <alignment vertical="center"/>
    </xf>
    <xf numFmtId="0" fontId="48" fillId="0" borderId="96" xfId="33" applyFont="1" applyBorder="1" applyAlignment="1">
      <alignment horizontal="right" vertical="center"/>
    </xf>
    <xf numFmtId="0" fontId="48" fillId="0" borderId="97" xfId="33" applyFont="1" applyBorder="1" applyAlignment="1">
      <alignment vertical="center"/>
    </xf>
    <xf numFmtId="0" fontId="49" fillId="0" borderId="97" xfId="33" applyFont="1" applyBorder="1" applyAlignment="1">
      <alignment vertical="center"/>
    </xf>
    <xf numFmtId="0" fontId="50" fillId="0" borderId="98" xfId="33" applyFont="1" applyBorder="1" applyAlignment="1">
      <alignment vertical="center"/>
    </xf>
    <xf numFmtId="0" fontId="49" fillId="0" borderId="103" xfId="33" applyFont="1" applyBorder="1" applyAlignment="1">
      <alignment horizontal="center" vertical="center"/>
    </xf>
    <xf numFmtId="0" fontId="49" fillId="0" borderId="64" xfId="33" applyFont="1" applyBorder="1" applyAlignment="1">
      <alignment vertical="center"/>
    </xf>
    <xf numFmtId="0" fontId="43" fillId="0" borderId="104" xfId="33" applyFont="1" applyBorder="1" applyAlignment="1">
      <alignment vertical="center"/>
    </xf>
    <xf numFmtId="0" fontId="43" fillId="0" borderId="67" xfId="33" applyFont="1" applyBorder="1" applyAlignment="1">
      <alignment vertical="center"/>
    </xf>
    <xf numFmtId="0" fontId="43" fillId="0" borderId="105" xfId="33" applyFont="1" applyBorder="1" applyAlignment="1">
      <alignment vertical="center"/>
    </xf>
    <xf numFmtId="0" fontId="49" fillId="0" borderId="110" xfId="33" applyFont="1" applyBorder="1" applyAlignment="1">
      <alignment horizontal="center" vertical="center"/>
    </xf>
    <xf numFmtId="0" fontId="49" fillId="0" borderId="69" xfId="33" applyFont="1" applyBorder="1" applyAlignment="1">
      <alignment vertical="center"/>
    </xf>
    <xf numFmtId="0" fontId="43" fillId="0" borderId="111" xfId="33" applyFont="1" applyBorder="1" applyAlignment="1">
      <alignment vertical="center"/>
    </xf>
    <xf numFmtId="0" fontId="50" fillId="0" borderId="114" xfId="33" applyFont="1" applyBorder="1" applyAlignment="1">
      <alignment vertical="center"/>
    </xf>
    <xf numFmtId="0" fontId="50" fillId="0" borderId="117" xfId="33" applyFont="1" applyBorder="1" applyAlignment="1">
      <alignment vertical="center"/>
    </xf>
    <xf numFmtId="0" fontId="48" fillId="0" borderId="90" xfId="33" applyFont="1" applyBorder="1" applyAlignment="1">
      <alignment vertical="center"/>
    </xf>
    <xf numFmtId="0" fontId="50" fillId="25" borderId="40" xfId="33" applyFont="1" applyFill="1" applyBorder="1" applyAlignment="1">
      <alignment vertical="center"/>
    </xf>
    <xf numFmtId="0" fontId="41" fillId="25" borderId="66" xfId="33" applyFont="1" applyFill="1" applyBorder="1" applyAlignment="1">
      <alignment vertical="center"/>
    </xf>
    <xf numFmtId="0" fontId="50" fillId="25" borderId="38" xfId="33" applyFont="1" applyFill="1" applyBorder="1" applyAlignment="1">
      <alignment vertical="center"/>
    </xf>
    <xf numFmtId="9" fontId="47" fillId="0" borderId="119" xfId="45" applyFont="1" applyFill="1" applyBorder="1" applyAlignment="1">
      <alignment vertical="center"/>
    </xf>
    <xf numFmtId="9" fontId="47" fillId="0" borderId="105" xfId="45" applyFont="1" applyFill="1" applyBorder="1" applyAlignment="1">
      <alignment vertical="center"/>
    </xf>
    <xf numFmtId="9" fontId="47" fillId="0" borderId="120" xfId="45" applyFont="1" applyFill="1" applyBorder="1" applyAlignment="1">
      <alignment vertical="center"/>
    </xf>
    <xf numFmtId="0" fontId="48" fillId="0" borderId="121" xfId="33" applyFont="1" applyBorder="1" applyAlignment="1">
      <alignment vertical="center"/>
    </xf>
    <xf numFmtId="0" fontId="49" fillId="0" borderId="121" xfId="33" applyFont="1" applyBorder="1" applyAlignment="1">
      <alignment vertical="center"/>
    </xf>
    <xf numFmtId="0" fontId="50" fillId="25" borderId="122" xfId="33" applyFont="1" applyFill="1" applyBorder="1" applyAlignment="1">
      <alignment vertical="center"/>
    </xf>
    <xf numFmtId="0" fontId="41" fillId="25" borderId="123" xfId="33" applyFont="1" applyFill="1" applyBorder="1" applyAlignment="1">
      <alignment vertical="center"/>
    </xf>
    <xf numFmtId="0" fontId="41" fillId="0" borderId="121" xfId="33" applyFont="1" applyBorder="1" applyAlignment="1">
      <alignment vertical="center"/>
    </xf>
    <xf numFmtId="0" fontId="49" fillId="0" borderId="125" xfId="33" applyFont="1" applyBorder="1" applyAlignment="1">
      <alignment vertical="center"/>
    </xf>
    <xf numFmtId="3" fontId="46" fillId="25" borderId="13" xfId="33" applyNumberFormat="1" applyFont="1" applyFill="1" applyBorder="1" applyAlignment="1">
      <alignment horizontal="left" vertical="center"/>
    </xf>
    <xf numFmtId="3" fontId="46" fillId="25" borderId="13" xfId="33" applyNumberFormat="1" applyFont="1" applyFill="1" applyBorder="1" applyAlignment="1">
      <alignment vertical="center"/>
    </xf>
    <xf numFmtId="0" fontId="53" fillId="25" borderId="38" xfId="33" applyFont="1" applyFill="1" applyBorder="1" applyAlignment="1">
      <alignment vertical="center"/>
    </xf>
    <xf numFmtId="0" fontId="54" fillId="0" borderId="0" xfId="43" applyFont="1"/>
    <xf numFmtId="9" fontId="55" fillId="37" borderId="126" xfId="45" applyFont="1" applyFill="1" applyBorder="1" applyAlignment="1">
      <alignment horizontal="center"/>
    </xf>
    <xf numFmtId="9" fontId="55" fillId="37" borderId="122" xfId="45" applyFont="1" applyFill="1" applyBorder="1" applyAlignment="1">
      <alignment horizontal="center"/>
    </xf>
    <xf numFmtId="9" fontId="55" fillId="37" borderId="17" xfId="45" applyFont="1" applyFill="1" applyBorder="1" applyAlignment="1">
      <alignment horizontal="right"/>
    </xf>
    <xf numFmtId="9" fontId="55" fillId="37" borderId="127" xfId="45" applyFont="1" applyFill="1" applyBorder="1" applyAlignment="1">
      <alignment horizontal="right"/>
    </xf>
    <xf numFmtId="9" fontId="55" fillId="35" borderId="126" xfId="45" applyFont="1" applyFill="1" applyBorder="1" applyAlignment="1">
      <alignment horizontal="right"/>
    </xf>
    <xf numFmtId="9" fontId="55" fillId="35" borderId="17" xfId="45" applyFont="1" applyFill="1" applyBorder="1" applyAlignment="1">
      <alignment horizontal="right"/>
    </xf>
    <xf numFmtId="9" fontId="55" fillId="35" borderId="127" xfId="45" applyFont="1" applyFill="1" applyBorder="1" applyAlignment="1">
      <alignment horizontal="right"/>
    </xf>
    <xf numFmtId="0" fontId="41" fillId="0" borderId="0" xfId="33" applyFont="1" applyAlignment="1">
      <alignment horizontal="center" vertical="center"/>
    </xf>
    <xf numFmtId="0" fontId="45" fillId="25" borderId="0" xfId="33" applyFont="1" applyFill="1" applyAlignment="1">
      <alignment horizontal="center" vertical="center"/>
    </xf>
    <xf numFmtId="0" fontId="56" fillId="25" borderId="0" xfId="33" applyFont="1" applyFill="1" applyAlignment="1">
      <alignment horizontal="center" vertical="center"/>
    </xf>
    <xf numFmtId="0" fontId="56" fillId="25" borderId="0" xfId="33" applyFont="1" applyFill="1" applyAlignment="1">
      <alignment horizontal="right" vertical="center"/>
    </xf>
    <xf numFmtId="0" fontId="43" fillId="25" borderId="0" xfId="33" applyFont="1" applyFill="1" applyAlignment="1">
      <alignment vertical="center"/>
    </xf>
    <xf numFmtId="0" fontId="55" fillId="0" borderId="0" xfId="43" applyFont="1"/>
    <xf numFmtId="0" fontId="41" fillId="0" borderId="123" xfId="33" applyFont="1" applyBorder="1" applyAlignment="1">
      <alignment vertical="center"/>
    </xf>
    <xf numFmtId="0" fontId="57" fillId="0" borderId="121" xfId="33" applyFont="1" applyBorder="1" applyAlignment="1">
      <alignment vertical="center"/>
    </xf>
    <xf numFmtId="0" fontId="58" fillId="25" borderId="65" xfId="33" applyFont="1" applyFill="1" applyBorder="1" applyAlignment="1">
      <alignment horizontal="center" vertical="center"/>
    </xf>
    <xf numFmtId="0" fontId="58" fillId="25" borderId="123" xfId="33" applyFont="1" applyFill="1" applyBorder="1" applyAlignment="1">
      <alignment horizontal="right" vertical="center"/>
    </xf>
    <xf numFmtId="0" fontId="58" fillId="25" borderId="123" xfId="33" applyFont="1" applyFill="1" applyBorder="1" applyAlignment="1">
      <alignment horizontal="left" vertical="center"/>
    </xf>
    <xf numFmtId="0" fontId="50" fillId="0" borderId="0" xfId="33" applyFont="1" applyAlignment="1">
      <alignment horizontal="center" vertical="center"/>
    </xf>
    <xf numFmtId="0" fontId="50" fillId="0" borderId="0" xfId="33" applyFont="1" applyAlignment="1">
      <alignment horizontal="right" vertical="center"/>
    </xf>
    <xf numFmtId="0" fontId="60" fillId="25" borderId="123" xfId="33" applyFont="1" applyFill="1" applyBorder="1" applyAlignment="1">
      <alignment vertical="center"/>
    </xf>
    <xf numFmtId="0" fontId="41" fillId="0" borderId="18" xfId="33" applyFont="1" applyBorder="1" applyAlignment="1">
      <alignment horizontal="center" vertical="center"/>
    </xf>
    <xf numFmtId="0" fontId="56" fillId="25" borderId="14" xfId="33" applyFont="1" applyFill="1" applyBorder="1" applyAlignment="1">
      <alignment horizontal="center" vertical="center"/>
    </xf>
    <xf numFmtId="0" fontId="56" fillId="25" borderId="10" xfId="33" applyFont="1" applyFill="1" applyBorder="1" applyAlignment="1">
      <alignment horizontal="center" vertical="center"/>
    </xf>
    <xf numFmtId="0" fontId="56" fillId="25" borderId="39" xfId="33" applyFont="1" applyFill="1" applyBorder="1" applyAlignment="1">
      <alignment horizontal="center" vertical="center"/>
    </xf>
    <xf numFmtId="0" fontId="56" fillId="25" borderId="13" xfId="33" applyFont="1" applyFill="1" applyBorder="1" applyAlignment="1">
      <alignment horizontal="center" vertical="center"/>
    </xf>
    <xf numFmtId="0" fontId="45" fillId="25" borderId="18" xfId="33" applyFont="1" applyFill="1" applyBorder="1" applyAlignment="1">
      <alignment horizontal="center" vertical="center"/>
    </xf>
    <xf numFmtId="0" fontId="43" fillId="25" borderId="18" xfId="33" applyFont="1" applyFill="1" applyBorder="1" applyAlignment="1">
      <alignment horizontal="left" vertical="center"/>
    </xf>
    <xf numFmtId="1" fontId="45" fillId="0" borderId="18" xfId="33" applyNumberFormat="1" applyFont="1" applyBorder="1" applyAlignment="1">
      <alignment horizontal="center" vertical="center"/>
    </xf>
    <xf numFmtId="1" fontId="45" fillId="34" borderId="16" xfId="33" applyNumberFormat="1" applyFont="1" applyFill="1" applyBorder="1" applyAlignment="1">
      <alignment vertical="center"/>
    </xf>
    <xf numFmtId="1" fontId="45" fillId="34" borderId="18" xfId="33" applyNumberFormat="1" applyFont="1" applyFill="1" applyBorder="1" applyAlignment="1">
      <alignment vertical="center"/>
    </xf>
    <xf numFmtId="1" fontId="45" fillId="34" borderId="18" xfId="33" applyNumberFormat="1" applyFont="1" applyFill="1" applyBorder="1" applyAlignment="1">
      <alignment horizontal="left" vertical="center"/>
    </xf>
    <xf numFmtId="1" fontId="45" fillId="0" borderId="16" xfId="33" applyNumberFormat="1" applyFont="1" applyBorder="1" applyAlignment="1">
      <alignment horizontal="center" vertical="center"/>
    </xf>
    <xf numFmtId="9" fontId="55" fillId="37" borderId="137" xfId="45" applyFont="1" applyFill="1" applyBorder="1" applyAlignment="1">
      <alignment horizontal="right"/>
    </xf>
    <xf numFmtId="9" fontId="55" fillId="37" borderId="138" xfId="45" applyFont="1" applyFill="1" applyBorder="1" applyAlignment="1">
      <alignment horizontal="right"/>
    </xf>
    <xf numFmtId="9" fontId="55" fillId="35" borderId="139" xfId="45" applyFont="1" applyFill="1" applyBorder="1" applyAlignment="1">
      <alignment horizontal="right"/>
    </xf>
    <xf numFmtId="9" fontId="55" fillId="35" borderId="137" xfId="45" applyFont="1" applyFill="1" applyBorder="1" applyAlignment="1">
      <alignment horizontal="right"/>
    </xf>
    <xf numFmtId="9" fontId="55" fillId="35" borderId="138" xfId="45" applyFont="1" applyFill="1" applyBorder="1" applyAlignment="1">
      <alignment horizontal="right"/>
    </xf>
    <xf numFmtId="0" fontId="45" fillId="25" borderId="68" xfId="33" applyFont="1" applyFill="1" applyBorder="1" applyAlignment="1">
      <alignment horizontal="center" vertical="center"/>
    </xf>
    <xf numFmtId="0" fontId="45" fillId="25" borderId="140" xfId="33" applyFont="1" applyFill="1" applyBorder="1" applyAlignment="1">
      <alignment horizontal="center" vertical="center"/>
    </xf>
    <xf numFmtId="0" fontId="41" fillId="0" borderId="68" xfId="33" applyFont="1" applyBorder="1" applyAlignment="1">
      <alignment vertical="center"/>
    </xf>
    <xf numFmtId="0" fontId="45" fillId="25" borderId="143" xfId="33" applyFont="1" applyFill="1" applyBorder="1" applyAlignment="1">
      <alignment horizontal="center" vertical="center"/>
    </xf>
    <xf numFmtId="0" fontId="45" fillId="25" borderId="82" xfId="33" applyFont="1" applyFill="1" applyBorder="1" applyAlignment="1">
      <alignment horizontal="center" vertical="center"/>
    </xf>
    <xf numFmtId="0" fontId="61" fillId="25" borderId="68" xfId="33" applyFont="1" applyFill="1" applyBorder="1" applyAlignment="1">
      <alignment horizontal="center" vertical="center"/>
    </xf>
    <xf numFmtId="0" fontId="61" fillId="25" borderId="140" xfId="33" applyFont="1" applyFill="1" applyBorder="1" applyAlignment="1">
      <alignment horizontal="right" vertical="center"/>
    </xf>
    <xf numFmtId="0" fontId="46" fillId="25" borderId="123" xfId="33" applyFont="1" applyFill="1" applyBorder="1" applyAlignment="1">
      <alignment horizontal="left" vertical="center"/>
    </xf>
    <xf numFmtId="9" fontId="55" fillId="0" borderId="0" xfId="45" applyFont="1" applyFill="1" applyBorder="1" applyAlignment="1">
      <alignment horizontal="center"/>
    </xf>
    <xf numFmtId="0" fontId="41" fillId="0" borderId="144" xfId="33" applyFont="1" applyBorder="1" applyAlignment="1">
      <alignment horizontal="center" vertical="center"/>
    </xf>
    <xf numFmtId="0" fontId="41" fillId="40" borderId="144" xfId="33" applyFont="1" applyFill="1" applyBorder="1" applyAlignment="1">
      <alignment horizontal="center" vertical="center"/>
    </xf>
    <xf numFmtId="0" fontId="41" fillId="41" borderId="144" xfId="33" applyFont="1" applyFill="1" applyBorder="1" applyAlignment="1">
      <alignment horizontal="center" vertical="center"/>
    </xf>
    <xf numFmtId="0" fontId="57" fillId="0" borderId="123" xfId="33" applyFont="1" applyBorder="1" applyAlignment="1">
      <alignment vertical="center"/>
    </xf>
    <xf numFmtId="0" fontId="61" fillId="0" borderId="68" xfId="33" applyFont="1" applyBorder="1" applyAlignment="1">
      <alignment horizontal="center" vertical="center"/>
    </xf>
    <xf numFmtId="0" fontId="53" fillId="0" borderId="140" xfId="33" applyFont="1" applyBorder="1" applyAlignment="1">
      <alignment horizontal="right" vertical="center"/>
    </xf>
    <xf numFmtId="0" fontId="60" fillId="0" borderId="123" xfId="33" applyFont="1" applyBorder="1" applyAlignment="1">
      <alignment vertical="center"/>
    </xf>
    <xf numFmtId="0" fontId="55" fillId="37" borderId="9" xfId="43" applyFont="1" applyFill="1" applyBorder="1"/>
    <xf numFmtId="0" fontId="62" fillId="0" borderId="0" xfId="43" applyFont="1" applyAlignment="1">
      <alignment horizontal="center" vertical="center"/>
    </xf>
    <xf numFmtId="0" fontId="41" fillId="0" borderId="145" xfId="33" applyFont="1" applyBorder="1" applyAlignment="1">
      <alignment horizontal="center" vertical="center"/>
    </xf>
    <xf numFmtId="0" fontId="61" fillId="0" borderId="65" xfId="33" applyFont="1" applyBorder="1" applyAlignment="1">
      <alignment horizontal="center" vertical="center"/>
    </xf>
    <xf numFmtId="0" fontId="53" fillId="0" borderId="123" xfId="33" applyFont="1" applyBorder="1" applyAlignment="1">
      <alignment horizontal="right" vertical="center"/>
    </xf>
    <xf numFmtId="0" fontId="58" fillId="0" borderId="121" xfId="33" applyFont="1" applyBorder="1" applyAlignment="1">
      <alignment vertical="center"/>
    </xf>
    <xf numFmtId="0" fontId="45" fillId="0" borderId="121" xfId="33" applyFont="1" applyBorder="1" applyAlignment="1">
      <alignment horizontal="center" vertical="center"/>
    </xf>
    <xf numFmtId="0" fontId="45" fillId="0" borderId="65" xfId="33" applyFont="1" applyBorder="1" applyAlignment="1">
      <alignment horizontal="center" vertical="center"/>
    </xf>
    <xf numFmtId="0" fontId="45" fillId="0" borderId="0" xfId="33" applyFont="1" applyAlignment="1">
      <alignment horizontal="center" vertical="center"/>
    </xf>
    <xf numFmtId="170" fontId="55" fillId="37" borderId="9" xfId="44" applyNumberFormat="1" applyFont="1" applyFill="1" applyBorder="1"/>
    <xf numFmtId="0" fontId="45" fillId="0" borderId="123" xfId="33" applyFont="1" applyBorder="1" applyAlignment="1">
      <alignment horizontal="center" vertical="center"/>
    </xf>
    <xf numFmtId="0" fontId="63" fillId="0" borderId="123" xfId="33" applyFont="1" applyBorder="1" applyAlignment="1">
      <alignment horizontal="center" vertical="center"/>
    </xf>
    <xf numFmtId="0" fontId="44" fillId="0" borderId="121" xfId="33" applyFont="1" applyBorder="1" applyAlignment="1">
      <alignment vertical="center"/>
    </xf>
    <xf numFmtId="0" fontId="44" fillId="0" borderId="65" xfId="33" applyFont="1" applyBorder="1" applyAlignment="1">
      <alignment vertical="center"/>
    </xf>
    <xf numFmtId="0" fontId="44" fillId="0" borderId="0" xfId="33" applyFont="1" applyAlignment="1">
      <alignment vertical="center"/>
    </xf>
    <xf numFmtId="0" fontId="44" fillId="0" borderId="123" xfId="33" applyFont="1" applyBorder="1" applyAlignment="1">
      <alignment vertical="center"/>
    </xf>
    <xf numFmtId="0" fontId="55" fillId="0" borderId="0" xfId="43" applyFont="1" applyAlignment="1">
      <alignment horizontal="center" vertical="center" wrapText="1"/>
    </xf>
    <xf numFmtId="0" fontId="41" fillId="0" borderId="146" xfId="33" applyFont="1" applyBorder="1" applyAlignment="1">
      <alignment horizontal="center" vertical="center"/>
    </xf>
    <xf numFmtId="0" fontId="41" fillId="0" borderId="147" xfId="33" applyFont="1" applyBorder="1" applyAlignment="1">
      <alignment horizontal="center" vertical="center"/>
    </xf>
    <xf numFmtId="0" fontId="41" fillId="0" borderId="146" xfId="33" applyFont="1" applyBorder="1" applyAlignment="1">
      <alignment vertical="center"/>
    </xf>
    <xf numFmtId="0" fontId="64" fillId="0" borderId="146" xfId="33" applyFont="1" applyBorder="1" applyAlignment="1">
      <alignment vertical="center"/>
    </xf>
    <xf numFmtId="2" fontId="41" fillId="25" borderId="0" xfId="33" applyNumberFormat="1" applyFont="1" applyFill="1" applyAlignment="1">
      <alignment vertical="center"/>
    </xf>
    <xf numFmtId="9" fontId="41" fillId="25" borderId="0" xfId="42" applyFont="1" applyFill="1" applyAlignment="1">
      <alignment vertical="center"/>
    </xf>
    <xf numFmtId="171" fontId="41" fillId="25" borderId="0" xfId="42" applyNumberFormat="1" applyFont="1" applyFill="1" applyAlignment="1">
      <alignment vertical="center"/>
    </xf>
    <xf numFmtId="1" fontId="41" fillId="0" borderId="85" xfId="33" applyNumberFormat="1" applyFont="1" applyFill="1" applyBorder="1" applyAlignment="1">
      <alignment vertical="center"/>
    </xf>
    <xf numFmtId="1" fontId="41" fillId="0" borderId="120" xfId="33" applyNumberFormat="1" applyFont="1" applyFill="1" applyBorder="1" applyAlignment="1">
      <alignment vertical="center"/>
    </xf>
    <xf numFmtId="1" fontId="41" fillId="0" borderId="83" xfId="33" applyNumberFormat="1" applyFont="1" applyFill="1" applyBorder="1" applyAlignment="1">
      <alignment vertical="center"/>
    </xf>
    <xf numFmtId="1" fontId="41" fillId="0" borderId="84" xfId="33" applyNumberFormat="1" applyFont="1" applyFill="1" applyBorder="1" applyAlignment="1">
      <alignment vertical="center"/>
    </xf>
    <xf numFmtId="0" fontId="41" fillId="0" borderId="85" xfId="33" applyFont="1" applyFill="1" applyBorder="1" applyAlignment="1">
      <alignment vertical="center"/>
    </xf>
    <xf numFmtId="0" fontId="41" fillId="0" borderId="84" xfId="33" applyFont="1" applyFill="1" applyBorder="1" applyAlignment="1">
      <alignment vertical="center"/>
    </xf>
    <xf numFmtId="0" fontId="41" fillId="0" borderId="83" xfId="33" applyFont="1" applyFill="1" applyBorder="1" applyAlignment="1">
      <alignment vertical="center"/>
    </xf>
    <xf numFmtId="1" fontId="52" fillId="0" borderId="85" xfId="33" applyNumberFormat="1" applyFont="1" applyFill="1" applyBorder="1" applyAlignment="1">
      <alignment vertical="center"/>
    </xf>
    <xf numFmtId="1" fontId="52" fillId="0" borderId="84" xfId="33" applyNumberFormat="1" applyFont="1" applyFill="1" applyBorder="1" applyAlignment="1">
      <alignment vertical="center"/>
    </xf>
    <xf numFmtId="3" fontId="19" fillId="25" borderId="122"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1" fillId="0" borderId="122" xfId="0" applyFont="1" applyFill="1" applyBorder="1" applyAlignment="1">
      <alignment horizontal="center" vertical="center"/>
    </xf>
    <xf numFmtId="9" fontId="25" fillId="0" borderId="122" xfId="42" applyFont="1" applyFill="1" applyBorder="1" applyAlignment="1">
      <alignment horizontal="center" vertical="center"/>
    </xf>
    <xf numFmtId="43" fontId="18" fillId="0" borderId="148" xfId="0" applyNumberFormat="1" applyFont="1" applyFill="1" applyBorder="1" applyAlignment="1">
      <alignment horizontal="center" vertical="center"/>
    </xf>
    <xf numFmtId="0" fontId="18" fillId="0" borderId="122" xfId="0" applyFont="1" applyFill="1" applyBorder="1" applyAlignment="1">
      <alignment horizontal="center" vertical="center"/>
    </xf>
    <xf numFmtId="0" fontId="29" fillId="0" borderId="122" xfId="0" applyFont="1" applyFill="1" applyBorder="1" applyAlignment="1">
      <alignment horizontal="center" vertical="center"/>
    </xf>
    <xf numFmtId="0" fontId="36" fillId="0" borderId="122" xfId="0" applyFont="1" applyFill="1" applyBorder="1" applyAlignment="1">
      <alignment horizontal="center" vertical="center"/>
    </xf>
    <xf numFmtId="0" fontId="37" fillId="0" borderId="122" xfId="0" applyFont="1" applyFill="1" applyBorder="1" applyAlignment="1">
      <alignment horizontal="center" vertical="center"/>
    </xf>
    <xf numFmtId="43" fontId="18" fillId="0" borderId="0" xfId="0" applyNumberFormat="1" applyFont="1"/>
    <xf numFmtId="0" fontId="27" fillId="28" borderId="148" xfId="0" applyFont="1" applyFill="1" applyBorder="1" applyAlignment="1">
      <alignment horizontal="center" vertical="center"/>
    </xf>
    <xf numFmtId="9" fontId="25" fillId="28" borderId="149" xfId="42" applyFont="1" applyFill="1" applyBorder="1" applyAlignment="1">
      <alignment horizontal="center" vertical="center"/>
    </xf>
    <xf numFmtId="0" fontId="27" fillId="28" borderId="37" xfId="0" applyFont="1" applyFill="1" applyBorder="1" applyAlignment="1">
      <alignment horizontal="center" vertical="center" wrapText="1"/>
    </xf>
    <xf numFmtId="0" fontId="41" fillId="0" borderId="118" xfId="33" applyFont="1" applyBorder="1" applyAlignment="1">
      <alignment vertical="center"/>
    </xf>
    <xf numFmtId="9" fontId="52" fillId="0" borderId="150" xfId="45" applyFont="1" applyFill="1" applyBorder="1" applyAlignment="1">
      <alignment vertical="center"/>
    </xf>
    <xf numFmtId="9" fontId="52" fillId="0" borderId="151" xfId="45" applyFont="1" applyFill="1" applyBorder="1" applyAlignment="1">
      <alignment vertical="center"/>
    </xf>
    <xf numFmtId="9" fontId="52" fillId="0" borderId="152" xfId="45" applyFont="1" applyFill="1" applyBorder="1" applyAlignment="1">
      <alignment vertical="center"/>
    </xf>
    <xf numFmtId="0" fontId="41" fillId="0" borderId="150" xfId="33" applyFont="1" applyFill="1" applyBorder="1" applyAlignment="1">
      <alignment vertical="center"/>
    </xf>
    <xf numFmtId="0" fontId="41" fillId="0" borderId="151" xfId="33" applyFont="1" applyFill="1" applyBorder="1" applyAlignment="1">
      <alignment vertical="center"/>
    </xf>
    <xf numFmtId="0" fontId="41" fillId="0" borderId="152" xfId="33" applyFont="1" applyFill="1" applyBorder="1" applyAlignment="1">
      <alignment vertical="center"/>
    </xf>
    <xf numFmtId="9" fontId="55" fillId="35" borderId="75" xfId="45" applyFont="1" applyFill="1" applyBorder="1" applyAlignment="1">
      <alignment horizontal="right"/>
    </xf>
    <xf numFmtId="9" fontId="55" fillId="35" borderId="141" xfId="45" applyFont="1" applyFill="1" applyBorder="1" applyAlignment="1">
      <alignment horizontal="right"/>
    </xf>
    <xf numFmtId="9" fontId="55" fillId="35" borderId="73" xfId="45" applyFont="1" applyFill="1" applyBorder="1" applyAlignment="1">
      <alignment horizontal="right"/>
    </xf>
    <xf numFmtId="9" fontId="55" fillId="37" borderId="75" xfId="45" applyFont="1" applyFill="1" applyBorder="1" applyAlignment="1">
      <alignment horizontal="right"/>
    </xf>
    <xf numFmtId="9" fontId="55" fillId="37" borderId="141" xfId="45" applyFont="1" applyFill="1" applyBorder="1" applyAlignment="1">
      <alignment horizontal="right"/>
    </xf>
    <xf numFmtId="9" fontId="55" fillId="37" borderId="153" xfId="45" applyFont="1" applyFill="1" applyBorder="1" applyAlignment="1">
      <alignment horizontal="center"/>
    </xf>
    <xf numFmtId="9" fontId="55" fillId="37" borderId="73" xfId="45" applyFont="1" applyFill="1" applyBorder="1" applyAlignment="1">
      <alignment horizontal="center"/>
    </xf>
    <xf numFmtId="9" fontId="47" fillId="0" borderId="154" xfId="45" applyFont="1" applyFill="1" applyBorder="1" applyAlignment="1">
      <alignment vertical="center"/>
    </xf>
    <xf numFmtId="9" fontId="47" fillId="0" borderId="155" xfId="45" applyFont="1" applyFill="1" applyBorder="1" applyAlignment="1">
      <alignment vertical="center"/>
    </xf>
    <xf numFmtId="9" fontId="47" fillId="0" borderId="156" xfId="45" applyFont="1" applyFill="1" applyBorder="1" applyAlignment="1">
      <alignment vertical="center"/>
    </xf>
    <xf numFmtId="0" fontId="41" fillId="0" borderId="154" xfId="33" applyFont="1" applyFill="1" applyBorder="1" applyAlignment="1">
      <alignment vertical="center"/>
    </xf>
    <xf numFmtId="0" fontId="41" fillId="0" borderId="157" xfId="33" applyFont="1" applyFill="1" applyBorder="1" applyAlignment="1">
      <alignment vertical="center"/>
    </xf>
    <xf numFmtId="0" fontId="41" fillId="0" borderId="156" xfId="33" applyFont="1" applyFill="1" applyBorder="1" applyAlignment="1">
      <alignment vertical="center"/>
    </xf>
    <xf numFmtId="9" fontId="47" fillId="0" borderId="157" xfId="45" applyFont="1" applyFill="1" applyBorder="1" applyAlignment="1">
      <alignment vertical="center"/>
    </xf>
    <xf numFmtId="0" fontId="41" fillId="0" borderId="154" xfId="33" applyFont="1" applyBorder="1" applyAlignment="1">
      <alignment vertical="center"/>
    </xf>
    <xf numFmtId="0" fontId="41" fillId="0" borderId="157" xfId="33" applyFont="1" applyBorder="1" applyAlignment="1">
      <alignment vertical="center"/>
    </xf>
    <xf numFmtId="0" fontId="41" fillId="0" borderId="156" xfId="33" applyFont="1" applyBorder="1" applyAlignment="1">
      <alignment vertical="center"/>
    </xf>
    <xf numFmtId="1" fontId="52" fillId="0" borderId="150" xfId="33" applyNumberFormat="1" applyFont="1" applyFill="1" applyBorder="1" applyAlignment="1">
      <alignment vertical="center"/>
    </xf>
    <xf numFmtId="1" fontId="52" fillId="0" borderId="152" xfId="33" applyNumberFormat="1" applyFont="1" applyFill="1" applyBorder="1" applyAlignment="1">
      <alignment vertical="center"/>
    </xf>
    <xf numFmtId="9" fontId="47" fillId="0" borderId="150" xfId="45" applyFont="1" applyFill="1" applyBorder="1" applyAlignment="1">
      <alignment vertical="center"/>
    </xf>
    <xf numFmtId="9" fontId="47" fillId="0" borderId="151" xfId="45" applyFont="1" applyFill="1" applyBorder="1" applyAlignment="1">
      <alignment vertical="center"/>
    </xf>
    <xf numFmtId="9" fontId="47" fillId="0" borderId="152" xfId="45" applyFont="1" applyFill="1" applyBorder="1" applyAlignment="1">
      <alignment vertical="center"/>
    </xf>
    <xf numFmtId="0" fontId="41" fillId="0" borderId="158" xfId="33" applyFont="1" applyFill="1" applyBorder="1" applyAlignment="1">
      <alignment vertical="center"/>
    </xf>
    <xf numFmtId="0" fontId="41" fillId="0" borderId="158" xfId="33" applyFont="1" applyBorder="1" applyAlignment="1">
      <alignment vertical="center"/>
    </xf>
    <xf numFmtId="0" fontId="54" fillId="35" borderId="75" xfId="43" applyFont="1" applyFill="1" applyBorder="1" applyAlignment="1">
      <alignment horizontal="center"/>
    </xf>
    <xf numFmtId="0" fontId="54" fillId="35" borderId="142" xfId="43" applyFont="1" applyFill="1" applyBorder="1" applyAlignment="1">
      <alignment horizontal="center"/>
    </xf>
    <xf numFmtId="0" fontId="54" fillId="35" borderId="141" xfId="43" applyFont="1" applyFill="1" applyBorder="1" applyAlignment="1">
      <alignment horizontal="center"/>
    </xf>
    <xf numFmtId="0" fontId="54" fillId="35" borderId="73" xfId="43" applyFont="1" applyFill="1" applyBorder="1" applyAlignment="1">
      <alignment horizontal="center"/>
    </xf>
    <xf numFmtId="0" fontId="55" fillId="37" borderId="73" xfId="43" applyFont="1" applyFill="1" applyBorder="1" applyAlignment="1"/>
    <xf numFmtId="0" fontId="54" fillId="0" borderId="0" xfId="43" applyFont="1" applyAlignment="1">
      <alignment horizontal="center"/>
    </xf>
    <xf numFmtId="0" fontId="55" fillId="37" borderId="75" xfId="43" applyFont="1" applyFill="1" applyBorder="1" applyAlignment="1">
      <alignment horizontal="center"/>
    </xf>
    <xf numFmtId="0" fontId="55" fillId="37" borderId="142" xfId="43" applyFont="1" applyFill="1" applyBorder="1" applyAlignment="1">
      <alignment horizontal="center"/>
    </xf>
    <xf numFmtId="0" fontId="55" fillId="37" borderId="141" xfId="43" applyFont="1" applyFill="1" applyBorder="1" applyAlignment="1">
      <alignment horizontal="center"/>
    </xf>
    <xf numFmtId="9" fontId="18" fillId="0" borderId="9" xfId="42" applyFont="1" applyFill="1" applyBorder="1"/>
    <xf numFmtId="9" fontId="44" fillId="0" borderId="124" xfId="45" applyFont="1" applyFill="1" applyBorder="1" applyAlignment="1">
      <alignment vertical="center"/>
    </xf>
    <xf numFmtId="9" fontId="44" fillId="0" borderId="85" xfId="45" applyFont="1" applyFill="1" applyBorder="1" applyAlignment="1">
      <alignment vertical="center"/>
    </xf>
    <xf numFmtId="9" fontId="44" fillId="0" borderId="84" xfId="45" applyFont="1" applyFill="1" applyBorder="1" applyAlignment="1">
      <alignment vertical="center"/>
    </xf>
    <xf numFmtId="9" fontId="44" fillId="0" borderId="83" xfId="45" applyFont="1" applyFill="1" applyBorder="1" applyAlignment="1">
      <alignment vertical="center"/>
    </xf>
    <xf numFmtId="0" fontId="50" fillId="0" borderId="15" xfId="33" applyFont="1" applyBorder="1" applyAlignment="1">
      <alignment vertical="center"/>
    </xf>
    <xf numFmtId="0" fontId="49" fillId="0" borderId="158" xfId="33" applyFont="1" applyBorder="1" applyAlignment="1">
      <alignment vertical="center"/>
    </xf>
    <xf numFmtId="1" fontId="48" fillId="0" borderId="160" xfId="33" applyNumberFormat="1" applyFont="1" applyBorder="1" applyAlignment="1">
      <alignment vertical="center"/>
    </xf>
    <xf numFmtId="1" fontId="48" fillId="0" borderId="159" xfId="33" applyNumberFormat="1" applyFont="1" applyBorder="1" applyAlignment="1">
      <alignment vertical="center"/>
    </xf>
    <xf numFmtId="9" fontId="47" fillId="0" borderId="121" xfId="45" applyFont="1" applyFill="1" applyBorder="1" applyAlignment="1">
      <alignment vertical="center"/>
    </xf>
    <xf numFmtId="1" fontId="41" fillId="0" borderId="121" xfId="33" applyNumberFormat="1" applyFont="1" applyFill="1" applyBorder="1" applyAlignment="1">
      <alignment vertical="center"/>
    </xf>
    <xf numFmtId="1" fontId="52" fillId="0" borderId="121" xfId="33" applyNumberFormat="1" applyFont="1" applyFill="1" applyBorder="1" applyAlignment="1">
      <alignment vertical="center"/>
    </xf>
    <xf numFmtId="1" fontId="52" fillId="0" borderId="150" xfId="33" applyNumberFormat="1" applyFont="1" applyBorder="1" applyAlignment="1">
      <alignment vertical="center"/>
    </xf>
    <xf numFmtId="1" fontId="52" fillId="0" borderId="151" xfId="33" applyNumberFormat="1" applyFont="1" applyBorder="1" applyAlignment="1">
      <alignment vertical="center"/>
    </xf>
    <xf numFmtId="1" fontId="52" fillId="0" borderId="152" xfId="33" applyNumberFormat="1" applyFont="1" applyBorder="1" applyAlignment="1">
      <alignment vertical="center"/>
    </xf>
    <xf numFmtId="1" fontId="41" fillId="0" borderId="121" xfId="33" applyNumberFormat="1" applyFont="1" applyBorder="1" applyAlignment="1">
      <alignment vertical="center"/>
    </xf>
    <xf numFmtId="1" fontId="52" fillId="43" borderId="151" xfId="33" applyNumberFormat="1" applyFont="1" applyFill="1" applyBorder="1" applyAlignment="1">
      <alignment vertical="center"/>
    </xf>
    <xf numFmtId="1" fontId="52" fillId="43" borderId="83" xfId="33" applyNumberFormat="1" applyFont="1" applyFill="1" applyBorder="1" applyAlignment="1">
      <alignment vertical="center"/>
    </xf>
    <xf numFmtId="4" fontId="40" fillId="24" borderId="9" xfId="0" applyNumberFormat="1" applyFont="1" applyFill="1" applyBorder="1"/>
    <xf numFmtId="3" fontId="40" fillId="25" borderId="9" xfId="0" applyNumberFormat="1" applyFont="1" applyFill="1" applyBorder="1"/>
    <xf numFmtId="4" fontId="65" fillId="24" borderId="9" xfId="0" applyNumberFormat="1" applyFont="1" applyFill="1" applyBorder="1"/>
    <xf numFmtId="4" fontId="40" fillId="25" borderId="9" xfId="0" applyNumberFormat="1" applyFont="1" applyFill="1" applyBorder="1"/>
    <xf numFmtId="164" fontId="40" fillId="28" borderId="9" xfId="41" applyNumberFormat="1" applyFont="1" applyFill="1" applyBorder="1"/>
    <xf numFmtId="0" fontId="40" fillId="0" borderId="0" xfId="0" applyFont="1" applyFill="1"/>
    <xf numFmtId="0" fontId="40" fillId="24" borderId="0" xfId="0" applyFont="1" applyFill="1"/>
    <xf numFmtId="4" fontId="40" fillId="36" borderId="0" xfId="0" applyNumberFormat="1" applyFont="1" applyFill="1"/>
    <xf numFmtId="4" fontId="40" fillId="37" borderId="0" xfId="0" applyNumberFormat="1" applyFont="1" applyFill="1"/>
    <xf numFmtId="43" fontId="18" fillId="0" borderId="0" xfId="0" applyNumberFormat="1" applyFont="1" applyFill="1"/>
    <xf numFmtId="2" fontId="26" fillId="27" borderId="0" xfId="41" applyNumberFormat="1" applyFont="1" applyFill="1" applyAlignment="1">
      <alignment vertical="center"/>
    </xf>
    <xf numFmtId="0" fontId="40" fillId="34" borderId="9" xfId="0" applyFont="1" applyFill="1" applyBorder="1"/>
    <xf numFmtId="4" fontId="40" fillId="34" borderId="9" xfId="0" applyNumberFormat="1" applyFont="1" applyFill="1" applyBorder="1"/>
    <xf numFmtId="3" fontId="40" fillId="34" borderId="9" xfId="0" applyNumberFormat="1" applyFont="1" applyFill="1" applyBorder="1"/>
    <xf numFmtId="4" fontId="65" fillId="34" borderId="9" xfId="0" applyNumberFormat="1" applyFont="1" applyFill="1" applyBorder="1"/>
    <xf numFmtId="164" fontId="40" fillId="34" borderId="9" xfId="41" applyNumberFormat="1" applyFont="1" applyFill="1" applyBorder="1"/>
    <xf numFmtId="0" fontId="46" fillId="0" borderId="123" xfId="33" applyFont="1" applyBorder="1" applyAlignment="1">
      <alignment vertical="center"/>
    </xf>
    <xf numFmtId="0" fontId="43" fillId="0" borderId="0" xfId="33" applyFont="1" applyFill="1" applyBorder="1" applyAlignment="1">
      <alignment vertical="center"/>
    </xf>
    <xf numFmtId="0" fontId="41" fillId="0" borderId="72" xfId="33" applyFont="1" applyFill="1" applyBorder="1" applyAlignment="1">
      <alignment vertical="center"/>
    </xf>
    <xf numFmtId="3" fontId="45" fillId="0" borderId="0" xfId="33" applyNumberFormat="1" applyFont="1" applyFill="1" applyBorder="1" applyAlignment="1">
      <alignment horizontal="center" vertical="center"/>
    </xf>
    <xf numFmtId="0" fontId="41" fillId="0" borderId="121" xfId="33" applyFont="1" applyFill="1" applyBorder="1" applyAlignment="1">
      <alignment vertical="center"/>
    </xf>
    <xf numFmtId="0" fontId="46" fillId="0" borderId="123" xfId="33" applyFont="1" applyFill="1" applyBorder="1" applyAlignment="1">
      <alignment vertical="center"/>
    </xf>
    <xf numFmtId="0" fontId="41" fillId="0" borderId="65" xfId="33" applyFont="1" applyFill="1" applyBorder="1" applyAlignment="1">
      <alignment vertical="center"/>
    </xf>
    <xf numFmtId="0" fontId="41" fillId="0" borderId="123" xfId="33" applyFont="1" applyFill="1" applyBorder="1" applyAlignment="1">
      <alignment vertical="center"/>
    </xf>
    <xf numFmtId="0" fontId="44" fillId="0" borderId="0" xfId="33" applyFont="1" applyFill="1" applyAlignment="1">
      <alignment horizontal="center" vertical="center"/>
    </xf>
    <xf numFmtId="0" fontId="41" fillId="0" borderId="71" xfId="33" applyFont="1" applyFill="1" applyBorder="1" applyAlignment="1">
      <alignment vertical="center"/>
    </xf>
    <xf numFmtId="0" fontId="41" fillId="0" borderId="0" xfId="33" applyFont="1" applyFill="1" applyAlignment="1">
      <alignment vertical="center"/>
    </xf>
    <xf numFmtId="0" fontId="43" fillId="44" borderId="15" xfId="33" applyFont="1" applyFill="1" applyBorder="1" applyAlignment="1">
      <alignment vertical="center"/>
    </xf>
    <xf numFmtId="0" fontId="43" fillId="44" borderId="16" xfId="33" applyFont="1" applyFill="1" applyBorder="1" applyAlignment="1">
      <alignment vertical="center"/>
    </xf>
    <xf numFmtId="0" fontId="43" fillId="43" borderId="15" xfId="33" applyFont="1" applyFill="1" applyBorder="1" applyAlignment="1">
      <alignment vertical="center"/>
    </xf>
    <xf numFmtId="4" fontId="43" fillId="43" borderId="16" xfId="33" applyNumberFormat="1" applyFont="1" applyFill="1" applyBorder="1" applyAlignment="1">
      <alignment vertical="center"/>
    </xf>
    <xf numFmtId="0" fontId="43" fillId="31" borderId="15" xfId="33" applyFont="1" applyFill="1" applyBorder="1" applyAlignment="1">
      <alignment vertical="center"/>
    </xf>
    <xf numFmtId="0" fontId="43" fillId="31" borderId="16" xfId="33" applyFont="1" applyFill="1" applyBorder="1" applyAlignment="1">
      <alignment vertical="center"/>
    </xf>
    <xf numFmtId="0" fontId="43" fillId="36" borderId="15" xfId="33" applyFont="1" applyFill="1" applyBorder="1" applyAlignment="1">
      <alignment vertical="center"/>
    </xf>
    <xf numFmtId="0" fontId="43" fillId="36" borderId="16" xfId="33" applyFont="1" applyFill="1" applyBorder="1" applyAlignment="1">
      <alignment vertical="center"/>
    </xf>
    <xf numFmtId="0" fontId="43" fillId="43" borderId="15" xfId="33" applyFont="1" applyFill="1" applyBorder="1" applyAlignment="1">
      <alignment vertical="center" wrapText="1"/>
    </xf>
    <xf numFmtId="0" fontId="49" fillId="42" borderId="97" xfId="33" applyFont="1" applyFill="1" applyBorder="1" applyAlignment="1">
      <alignment vertical="center"/>
    </xf>
    <xf numFmtId="2" fontId="48" fillId="0" borderId="160" xfId="33" applyNumberFormat="1" applyFont="1" applyBorder="1" applyAlignment="1">
      <alignment vertical="center"/>
    </xf>
    <xf numFmtId="0" fontId="49" fillId="37" borderId="97" xfId="33" applyFont="1" applyFill="1" applyBorder="1" applyAlignment="1">
      <alignment vertical="center"/>
    </xf>
    <xf numFmtId="0" fontId="49" fillId="37" borderId="158" xfId="33" applyFont="1" applyFill="1" applyBorder="1" applyAlignment="1">
      <alignment vertical="center"/>
    </xf>
    <xf numFmtId="0" fontId="49" fillId="42" borderId="158" xfId="33" applyFont="1" applyFill="1" applyBorder="1" applyAlignment="1">
      <alignment vertical="center"/>
    </xf>
    <xf numFmtId="1" fontId="48" fillId="42" borderId="159" xfId="33" applyNumberFormat="1" applyFont="1" applyFill="1" applyBorder="1" applyAlignment="1">
      <alignment horizontal="center" vertical="center"/>
    </xf>
    <xf numFmtId="0" fontId="66" fillId="0" borderId="97" xfId="33" applyFont="1" applyBorder="1" applyAlignment="1">
      <alignment vertical="center"/>
    </xf>
    <xf numFmtId="0" fontId="67" fillId="0" borderId="97" xfId="33" applyFont="1" applyBorder="1" applyAlignment="1">
      <alignment vertical="center"/>
    </xf>
    <xf numFmtId="0" fontId="68" fillId="0" borderId="97" xfId="33" applyFont="1" applyBorder="1" applyAlignment="1">
      <alignment vertical="center"/>
    </xf>
    <xf numFmtId="0" fontId="69" fillId="0" borderId="97" xfId="33" applyFont="1" applyBorder="1" applyAlignment="1">
      <alignment vertical="center"/>
    </xf>
    <xf numFmtId="0" fontId="40" fillId="35" borderId="9" xfId="0" applyFont="1" applyFill="1" applyBorder="1"/>
    <xf numFmtId="4" fontId="40" fillId="35" borderId="9" xfId="0" applyNumberFormat="1" applyFont="1" applyFill="1" applyBorder="1"/>
    <xf numFmtId="3" fontId="40" fillId="35" borderId="9" xfId="0" applyNumberFormat="1" applyFont="1" applyFill="1" applyBorder="1"/>
    <xf numFmtId="4" fontId="65" fillId="35" borderId="9" xfId="0" applyNumberFormat="1" applyFont="1" applyFill="1" applyBorder="1"/>
    <xf numFmtId="164" fontId="40" fillId="35" borderId="9" xfId="41" applyNumberFormat="1" applyFont="1" applyFill="1" applyBorder="1"/>
    <xf numFmtId="0" fontId="40" fillId="35" borderId="0" xfId="0" applyFont="1" applyFill="1"/>
    <xf numFmtId="4" fontId="40" fillId="35" borderId="0" xfId="0" applyNumberFormat="1" applyFont="1" applyFill="1"/>
    <xf numFmtId="4" fontId="18" fillId="35" borderId="0" xfId="0" applyNumberFormat="1" applyFont="1" applyFill="1"/>
    <xf numFmtId="4" fontId="24" fillId="36" borderId="0" xfId="0" applyNumberFormat="1" applyFont="1" applyFill="1"/>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 fontId="45" fillId="33" borderId="95" xfId="33" applyNumberFormat="1" applyFont="1" applyFill="1" applyBorder="1" applyAlignment="1">
      <alignment horizontal="center" vertical="center" textRotation="90"/>
    </xf>
    <xf numFmtId="1" fontId="45" fillId="33" borderId="169" xfId="33" applyNumberFormat="1" applyFont="1" applyFill="1" applyBorder="1" applyAlignment="1">
      <alignment horizontal="center" vertical="center" textRotation="90"/>
    </xf>
    <xf numFmtId="1" fontId="45" fillId="33" borderId="93" xfId="33" applyNumberFormat="1" applyFont="1" applyFill="1" applyBorder="1" applyAlignment="1">
      <alignment horizontal="center" vertical="center" textRotation="90"/>
    </xf>
    <xf numFmtId="1" fontId="45" fillId="33" borderId="168" xfId="33" applyNumberFormat="1" applyFont="1" applyFill="1" applyBorder="1" applyAlignment="1">
      <alignment horizontal="center" vertical="center" textRotation="90"/>
    </xf>
    <xf numFmtId="1" fontId="45" fillId="33" borderId="94" xfId="33" applyNumberFormat="1" applyFont="1" applyFill="1" applyBorder="1" applyAlignment="1">
      <alignment horizontal="center" vertical="center" textRotation="90"/>
    </xf>
    <xf numFmtId="1" fontId="45" fillId="33" borderId="92" xfId="33" applyNumberFormat="1" applyFont="1" applyFill="1" applyBorder="1" applyAlignment="1">
      <alignment horizontal="center" vertical="center" textRotation="90"/>
    </xf>
    <xf numFmtId="1" fontId="45" fillId="33" borderId="134" xfId="33" applyNumberFormat="1" applyFont="1" applyFill="1" applyBorder="1" applyAlignment="1">
      <alignment horizontal="center" vertical="center" textRotation="90"/>
    </xf>
    <xf numFmtId="1" fontId="45" fillId="33" borderId="135" xfId="33" applyNumberFormat="1" applyFont="1" applyFill="1" applyBorder="1" applyAlignment="1">
      <alignment horizontal="center" vertical="center" textRotation="90"/>
    </xf>
    <xf numFmtId="1" fontId="45" fillId="26" borderId="134" xfId="33" applyNumberFormat="1" applyFont="1" applyFill="1" applyBorder="1" applyAlignment="1">
      <alignment horizontal="center" vertical="center" textRotation="90"/>
    </xf>
    <xf numFmtId="1" fontId="45" fillId="26" borderId="135" xfId="33" applyNumberFormat="1" applyFont="1" applyFill="1" applyBorder="1" applyAlignment="1">
      <alignment horizontal="center" vertical="center" textRotation="90"/>
    </xf>
    <xf numFmtId="1" fontId="45" fillId="26" borderId="15" xfId="33" applyNumberFormat="1" applyFont="1" applyFill="1" applyBorder="1" applyAlignment="1">
      <alignment horizontal="center" vertical="center"/>
    </xf>
    <xf numFmtId="1" fontId="45" fillId="26" borderId="135" xfId="33" applyNumberFormat="1" applyFont="1" applyFill="1" applyBorder="1" applyAlignment="1">
      <alignment horizontal="center" vertical="center"/>
    </xf>
    <xf numFmtId="1" fontId="48" fillId="42" borderId="165" xfId="33" applyNumberFormat="1" applyFont="1" applyFill="1" applyBorder="1" applyAlignment="1">
      <alignment horizontal="center" vertical="center"/>
    </xf>
    <xf numFmtId="1" fontId="48" fillId="42" borderId="166" xfId="33" applyNumberFormat="1" applyFont="1" applyFill="1" applyBorder="1" applyAlignment="1">
      <alignment horizontal="center" vertical="center"/>
    </xf>
    <xf numFmtId="1" fontId="48" fillId="42" borderId="167" xfId="33" applyNumberFormat="1" applyFont="1" applyFill="1" applyBorder="1" applyAlignment="1">
      <alignment horizontal="center" vertical="center"/>
    </xf>
    <xf numFmtId="1" fontId="45" fillId="26" borderId="16" xfId="33" applyNumberFormat="1" applyFont="1" applyFill="1" applyBorder="1" applyAlignment="1">
      <alignment horizontal="center" vertical="center" textRotation="90"/>
    </xf>
    <xf numFmtId="1" fontId="45" fillId="26" borderId="15" xfId="33" applyNumberFormat="1" applyFont="1" applyFill="1" applyBorder="1" applyAlignment="1">
      <alignment horizontal="center" vertical="center" textRotation="90"/>
    </xf>
    <xf numFmtId="1" fontId="45" fillId="26" borderId="18" xfId="33" applyNumberFormat="1" applyFont="1" applyFill="1" applyBorder="1" applyAlignment="1">
      <alignment horizontal="center" vertical="center" textRotation="90"/>
    </xf>
    <xf numFmtId="1" fontId="45" fillId="42" borderId="95" xfId="33" applyNumberFormat="1" applyFont="1" applyFill="1" applyBorder="1" applyAlignment="1">
      <alignment horizontal="center" vertical="center" textRotation="90"/>
    </xf>
    <xf numFmtId="1" fontId="45" fillId="42" borderId="93" xfId="33" applyNumberFormat="1" applyFont="1" applyFill="1" applyBorder="1" applyAlignment="1">
      <alignment horizontal="center" vertical="center" textRotation="90"/>
    </xf>
    <xf numFmtId="1" fontId="45" fillId="42" borderId="168" xfId="33" applyNumberFormat="1" applyFont="1" applyFill="1" applyBorder="1" applyAlignment="1">
      <alignment horizontal="center" vertical="center" textRotation="90"/>
    </xf>
    <xf numFmtId="1" fontId="45" fillId="26" borderId="95" xfId="33" applyNumberFormat="1" applyFont="1" applyFill="1" applyBorder="1" applyAlignment="1">
      <alignment horizontal="center" vertical="center" textRotation="90"/>
    </xf>
    <xf numFmtId="1" fontId="45" fillId="26" borderId="169" xfId="33" applyNumberFormat="1" applyFont="1" applyFill="1" applyBorder="1" applyAlignment="1">
      <alignment horizontal="center" vertical="center" textRotation="90"/>
    </xf>
    <xf numFmtId="1" fontId="45" fillId="26" borderId="94" xfId="33" applyNumberFormat="1" applyFont="1" applyFill="1" applyBorder="1" applyAlignment="1">
      <alignment horizontal="center" vertical="center" textRotation="90"/>
    </xf>
    <xf numFmtId="1" fontId="45" fillId="26" borderId="93" xfId="33" applyNumberFormat="1" applyFont="1" applyFill="1" applyBorder="1" applyAlignment="1">
      <alignment horizontal="center" vertical="center" textRotation="90"/>
    </xf>
    <xf numFmtId="1" fontId="45" fillId="26" borderId="92" xfId="33" applyNumberFormat="1" applyFont="1" applyFill="1" applyBorder="1" applyAlignment="1">
      <alignment horizontal="center" vertical="center" textRotation="90"/>
    </xf>
    <xf numFmtId="1" fontId="45" fillId="26" borderId="168" xfId="33" applyNumberFormat="1" applyFont="1" applyFill="1" applyBorder="1" applyAlignment="1">
      <alignment horizontal="center" vertical="center" textRotation="90"/>
    </xf>
    <xf numFmtId="1" fontId="45" fillId="26" borderId="168" xfId="33" applyNumberFormat="1" applyFont="1" applyFill="1" applyBorder="1" applyAlignment="1">
      <alignment horizontal="center" vertical="center"/>
    </xf>
    <xf numFmtId="1" fontId="45" fillId="26" borderId="95" xfId="33" applyNumberFormat="1" applyFont="1" applyFill="1" applyBorder="1" applyAlignment="1">
      <alignment horizontal="center" vertical="center"/>
    </xf>
    <xf numFmtId="1" fontId="45" fillId="42" borderId="162" xfId="33" applyNumberFormat="1" applyFont="1" applyFill="1" applyBorder="1" applyAlignment="1">
      <alignment horizontal="center" vertical="center" textRotation="90"/>
    </xf>
    <xf numFmtId="1" fontId="45" fillId="42" borderId="170" xfId="33" applyNumberFormat="1" applyFont="1" applyFill="1" applyBorder="1" applyAlignment="1">
      <alignment horizontal="center" vertical="center" textRotation="90"/>
    </xf>
    <xf numFmtId="1" fontId="45" fillId="42" borderId="135" xfId="33" applyNumberFormat="1" applyFont="1" applyFill="1" applyBorder="1" applyAlignment="1">
      <alignment horizontal="center" vertical="center" textRotation="90"/>
    </xf>
    <xf numFmtId="1" fontId="45" fillId="42" borderId="134" xfId="33" applyNumberFormat="1" applyFont="1" applyFill="1" applyBorder="1" applyAlignment="1">
      <alignment horizontal="center" vertical="center" textRotation="90"/>
    </xf>
    <xf numFmtId="1" fontId="45" fillId="42" borderId="16" xfId="33" applyNumberFormat="1" applyFont="1" applyFill="1" applyBorder="1" applyAlignment="1">
      <alignment horizontal="center" vertical="center" textRotation="90"/>
    </xf>
    <xf numFmtId="1" fontId="45" fillId="42" borderId="161" xfId="33" applyNumberFormat="1" applyFont="1" applyFill="1" applyBorder="1" applyAlignment="1">
      <alignment horizontal="center" vertical="center" textRotation="90"/>
    </xf>
    <xf numFmtId="1" fontId="45" fillId="42" borderId="169" xfId="33" applyNumberFormat="1" applyFont="1" applyFill="1" applyBorder="1" applyAlignment="1">
      <alignment horizontal="center" vertical="center" textRotation="90"/>
    </xf>
    <xf numFmtId="1" fontId="45" fillId="42" borderId="94" xfId="33" applyNumberFormat="1" applyFont="1" applyFill="1" applyBorder="1" applyAlignment="1">
      <alignment horizontal="center" vertical="center" textRotation="90"/>
    </xf>
    <xf numFmtId="1" fontId="45" fillId="42" borderId="92" xfId="33" applyNumberFormat="1" applyFont="1" applyFill="1" applyBorder="1" applyAlignment="1">
      <alignment horizontal="center" vertical="center" textRotation="90"/>
    </xf>
    <xf numFmtId="3" fontId="45" fillId="0" borderId="79" xfId="33" applyNumberFormat="1" applyFont="1" applyFill="1" applyBorder="1" applyAlignment="1">
      <alignment horizontal="center" vertical="center" textRotation="90"/>
    </xf>
    <xf numFmtId="3" fontId="45" fillId="0" borderId="78" xfId="33" applyNumberFormat="1" applyFont="1" applyFill="1" applyBorder="1" applyAlignment="1">
      <alignment horizontal="center" vertical="center" textRotation="90"/>
    </xf>
    <xf numFmtId="3" fontId="45" fillId="0" borderId="164" xfId="33" applyNumberFormat="1" applyFont="1" applyFill="1" applyBorder="1" applyAlignment="1">
      <alignment horizontal="center" vertical="center" textRotation="90"/>
    </xf>
    <xf numFmtId="3" fontId="45" fillId="0" borderId="163" xfId="33" applyNumberFormat="1" applyFont="1" applyFill="1" applyBorder="1" applyAlignment="1">
      <alignment horizontal="center" vertical="center" textRotation="90"/>
    </xf>
    <xf numFmtId="0" fontId="45" fillId="34" borderId="100" xfId="33" applyFont="1" applyFill="1" applyBorder="1" applyAlignment="1">
      <alignment horizontal="center" vertical="center"/>
    </xf>
    <xf numFmtId="0" fontId="45" fillId="0" borderId="65" xfId="33" applyFont="1" applyBorder="1" applyAlignment="1">
      <alignment horizontal="center" vertical="center"/>
    </xf>
    <xf numFmtId="1" fontId="45" fillId="38" borderId="162" xfId="33" applyNumberFormat="1" applyFont="1" applyFill="1" applyBorder="1" applyAlignment="1">
      <alignment horizontal="center" vertical="center"/>
    </xf>
    <xf numFmtId="1" fontId="45" fillId="34" borderId="134" xfId="33" applyNumberFormat="1" applyFont="1" applyFill="1" applyBorder="1" applyAlignment="1">
      <alignment horizontal="center" vertical="center"/>
    </xf>
    <xf numFmtId="1" fontId="45" fillId="34" borderId="135" xfId="33" applyNumberFormat="1" applyFont="1" applyFill="1" applyBorder="1" applyAlignment="1">
      <alignment horizontal="center" vertical="center"/>
    </xf>
    <xf numFmtId="1" fontId="45" fillId="34" borderId="16" xfId="33" applyNumberFormat="1" applyFont="1" applyFill="1" applyBorder="1" applyAlignment="1">
      <alignment horizontal="center" vertical="center"/>
    </xf>
    <xf numFmtId="0" fontId="44" fillId="35" borderId="71" xfId="33" applyFont="1" applyFill="1" applyBorder="1" applyAlignment="1">
      <alignment horizontal="center" vertical="center"/>
    </xf>
    <xf numFmtId="0" fontId="44" fillId="35" borderId="65" xfId="33" applyFont="1" applyFill="1" applyBorder="1" applyAlignment="1">
      <alignment horizontal="center" vertical="center"/>
    </xf>
    <xf numFmtId="0" fontId="44" fillId="39" borderId="123" xfId="33" applyFont="1" applyFill="1" applyBorder="1" applyAlignment="1">
      <alignment horizontal="center" vertical="center"/>
    </xf>
    <xf numFmtId="0" fontId="59" fillId="0" borderId="71" xfId="33" applyFont="1" applyBorder="1" applyAlignment="1">
      <alignment horizontal="center" vertical="center"/>
    </xf>
    <xf numFmtId="0" fontId="59" fillId="0" borderId="65" xfId="33" applyFont="1" applyBorder="1" applyAlignment="1">
      <alignment horizontal="center" vertical="center"/>
    </xf>
    <xf numFmtId="1" fontId="45" fillId="26" borderId="162" xfId="33" applyNumberFormat="1" applyFont="1" applyFill="1" applyBorder="1" applyAlignment="1">
      <alignment horizontal="center" vertical="center"/>
    </xf>
    <xf numFmtId="1" fontId="45" fillId="26" borderId="134" xfId="33" applyNumberFormat="1" applyFont="1" applyFill="1" applyBorder="1" applyAlignment="1">
      <alignment horizontal="center" vertical="center"/>
    </xf>
    <xf numFmtId="1" fontId="45" fillId="26" borderId="16" xfId="33" applyNumberFormat="1" applyFont="1" applyFill="1" applyBorder="1" applyAlignment="1">
      <alignment horizontal="center" vertical="center"/>
    </xf>
    <xf numFmtId="1" fontId="45" fillId="34" borderId="161" xfId="33" applyNumberFormat="1" applyFont="1" applyFill="1" applyBorder="1" applyAlignment="1">
      <alignment horizontal="center" vertical="center"/>
    </xf>
    <xf numFmtId="1" fontId="45" fillId="34" borderId="162" xfId="33" applyNumberFormat="1" applyFont="1" applyFill="1" applyBorder="1" applyAlignment="1">
      <alignment horizontal="center" vertical="center"/>
    </xf>
    <xf numFmtId="1" fontId="45" fillId="26" borderId="161" xfId="33" applyNumberFormat="1" applyFont="1" applyFill="1" applyBorder="1" applyAlignment="1">
      <alignment horizontal="center" vertical="center"/>
    </xf>
    <xf numFmtId="1" fontId="45" fillId="26" borderId="170" xfId="33" applyNumberFormat="1" applyFont="1" applyFill="1" applyBorder="1" applyAlignment="1">
      <alignment horizontal="center" vertical="center"/>
    </xf>
    <xf numFmtId="1" fontId="45" fillId="26" borderId="94" xfId="33" applyNumberFormat="1" applyFont="1" applyFill="1" applyBorder="1" applyAlignment="1">
      <alignment horizontal="center" vertical="center"/>
    </xf>
    <xf numFmtId="1" fontId="45" fillId="26" borderId="93" xfId="33" applyNumberFormat="1" applyFont="1" applyFill="1" applyBorder="1" applyAlignment="1">
      <alignment horizontal="center" vertical="center"/>
    </xf>
    <xf numFmtId="1" fontId="45" fillId="26" borderId="92" xfId="33" applyNumberFormat="1" applyFont="1" applyFill="1" applyBorder="1" applyAlignment="1">
      <alignment horizontal="center" vertical="center"/>
    </xf>
    <xf numFmtId="1" fontId="45" fillId="26" borderId="169" xfId="33" applyNumberFormat="1" applyFont="1" applyFill="1" applyBorder="1" applyAlignment="1">
      <alignment horizontal="center" vertical="center"/>
    </xf>
    <xf numFmtId="9" fontId="45" fillId="34" borderId="46" xfId="45" applyFont="1" applyFill="1" applyBorder="1" applyAlignment="1">
      <alignment horizontal="center" vertical="center" textRotation="90"/>
    </xf>
    <xf numFmtId="9" fontId="45" fillId="34" borderId="79" xfId="45" applyFont="1" applyFill="1" applyBorder="1" applyAlignment="1">
      <alignment horizontal="center" vertical="center" textRotation="90"/>
    </xf>
    <xf numFmtId="9" fontId="45" fillId="34" borderId="78" xfId="45" applyFont="1" applyFill="1" applyBorder="1" applyAlignment="1">
      <alignment horizontal="center" vertical="center" textRotation="90"/>
    </xf>
    <xf numFmtId="9" fontId="45" fillId="34" borderId="77" xfId="45" applyFont="1" applyFill="1" applyBorder="1" applyAlignment="1">
      <alignment horizontal="center" vertical="center" textRotation="90"/>
    </xf>
    <xf numFmtId="1" fontId="44" fillId="0" borderId="75" xfId="33" applyNumberFormat="1" applyFont="1" applyBorder="1" applyAlignment="1">
      <alignment horizontal="center" vertical="center"/>
    </xf>
    <xf numFmtId="1" fontId="44" fillId="0" borderId="74" xfId="33" applyNumberFormat="1" applyFont="1" applyBorder="1" applyAlignment="1">
      <alignment horizontal="center" vertical="center"/>
    </xf>
    <xf numFmtId="1" fontId="44" fillId="0" borderId="73" xfId="33" applyNumberFormat="1" applyFont="1" applyBorder="1" applyAlignment="1">
      <alignment horizontal="center" vertical="center"/>
    </xf>
    <xf numFmtId="3" fontId="45" fillId="34" borderId="9" xfId="33" applyNumberFormat="1" applyFont="1" applyFill="1" applyBorder="1" applyAlignment="1">
      <alignment horizontal="center" vertical="center"/>
    </xf>
    <xf numFmtId="0" fontId="45" fillId="34" borderId="77" xfId="33" applyFont="1" applyFill="1" applyBorder="1" applyAlignment="1">
      <alignment horizontal="center" vertical="center"/>
    </xf>
    <xf numFmtId="0" fontId="45" fillId="34" borderId="46" xfId="33" applyFont="1" applyFill="1" applyBorder="1" applyAlignment="1">
      <alignment horizontal="center" vertical="center"/>
    </xf>
    <xf numFmtId="0" fontId="43" fillId="38" borderId="15" xfId="33" applyFont="1" applyFill="1" applyBorder="1" applyAlignment="1">
      <alignment vertical="center"/>
    </xf>
    <xf numFmtId="0" fontId="43" fillId="38" borderId="16" xfId="33" applyFont="1" applyFill="1" applyBorder="1" applyAlignment="1">
      <alignment vertical="center"/>
    </xf>
    <xf numFmtId="3" fontId="42" fillId="38" borderId="15" xfId="33" applyNumberFormat="1" applyFont="1" applyFill="1" applyBorder="1" applyAlignment="1">
      <alignment horizontal="center" vertical="center"/>
    </xf>
    <xf numFmtId="3" fontId="42" fillId="38" borderId="18" xfId="33" applyNumberFormat="1" applyFont="1" applyFill="1" applyBorder="1" applyAlignment="1">
      <alignment horizontal="center" vertical="center"/>
    </xf>
    <xf numFmtId="3" fontId="42" fillId="38" borderId="16" xfId="33" applyNumberFormat="1" applyFont="1" applyFill="1" applyBorder="1" applyAlignment="1">
      <alignment horizontal="center" vertical="center"/>
    </xf>
    <xf numFmtId="9" fontId="45" fillId="34" borderId="76" xfId="45" applyFont="1" applyFill="1" applyBorder="1" applyAlignment="1">
      <alignment horizontal="center" vertical="center" textRotation="90"/>
    </xf>
    <xf numFmtId="0" fontId="43" fillId="34" borderId="15" xfId="33" applyFont="1" applyFill="1" applyBorder="1" applyAlignment="1">
      <alignment vertical="center"/>
    </xf>
    <xf numFmtId="0" fontId="43" fillId="34" borderId="16" xfId="33" applyFont="1" applyFill="1" applyBorder="1" applyAlignment="1">
      <alignment vertical="center"/>
    </xf>
    <xf numFmtId="9" fontId="45" fillId="34" borderId="80" xfId="45" applyFont="1" applyFill="1" applyBorder="1" applyAlignment="1">
      <alignment horizontal="center" vertical="center" textRotation="90"/>
    </xf>
    <xf numFmtId="1" fontId="45" fillId="34" borderId="46" xfId="33" applyNumberFormat="1" applyFont="1" applyFill="1" applyBorder="1" applyAlignment="1">
      <alignment horizontal="center" vertical="center"/>
    </xf>
    <xf numFmtId="0" fontId="45" fillId="34" borderId="79" xfId="33" applyFont="1" applyFill="1" applyBorder="1" applyAlignment="1">
      <alignment horizontal="center" vertical="center"/>
    </xf>
    <xf numFmtId="0" fontId="45" fillId="34" borderId="78" xfId="33" applyFont="1" applyFill="1" applyBorder="1" applyAlignment="1">
      <alignment horizontal="center" vertical="center"/>
    </xf>
    <xf numFmtId="9" fontId="45" fillId="34" borderId="87" xfId="45" applyFont="1" applyFill="1" applyBorder="1" applyAlignment="1">
      <alignment horizontal="center" vertical="center"/>
    </xf>
    <xf numFmtId="9" fontId="45" fillId="34" borderId="88" xfId="45" applyFont="1" applyFill="1" applyBorder="1" applyAlignment="1">
      <alignment horizontal="center" vertical="center"/>
    </xf>
    <xf numFmtId="1" fontId="45" fillId="34" borderId="87" xfId="33" applyNumberFormat="1" applyFont="1" applyFill="1" applyBorder="1" applyAlignment="1">
      <alignment horizontal="center" vertical="center"/>
    </xf>
    <xf numFmtId="1" fontId="45" fillId="34" borderId="88" xfId="33" applyNumberFormat="1" applyFont="1" applyFill="1" applyBorder="1" applyAlignment="1">
      <alignment horizontal="center" vertical="center"/>
    </xf>
    <xf numFmtId="1" fontId="45" fillId="34" borderId="86" xfId="33" applyNumberFormat="1" applyFont="1" applyFill="1" applyBorder="1" applyAlignment="1">
      <alignment horizontal="center" vertical="center"/>
    </xf>
    <xf numFmtId="0" fontId="45" fillId="34" borderId="76" xfId="33" applyFont="1" applyFill="1" applyBorder="1" applyAlignment="1">
      <alignment horizontal="center" vertical="center"/>
    </xf>
    <xf numFmtId="0" fontId="43" fillId="36" borderId="15" xfId="33" applyFont="1" applyFill="1" applyBorder="1" applyAlignment="1">
      <alignment vertical="center"/>
    </xf>
    <xf numFmtId="0" fontId="43" fillId="36" borderId="16" xfId="33" applyFont="1" applyFill="1" applyBorder="1" applyAlignment="1">
      <alignment vertical="center"/>
    </xf>
    <xf numFmtId="1" fontId="45" fillId="34" borderId="80" xfId="33" applyNumberFormat="1" applyFont="1" applyFill="1" applyBorder="1" applyAlignment="1">
      <alignment horizontal="center" vertical="center"/>
    </xf>
    <xf numFmtId="1" fontId="45" fillId="38" borderId="95" xfId="33" applyNumberFormat="1" applyFont="1" applyFill="1" applyBorder="1" applyAlignment="1">
      <alignment horizontal="center" vertical="center"/>
    </xf>
    <xf numFmtId="1" fontId="45" fillId="34" borderId="93" xfId="33" applyNumberFormat="1" applyFont="1" applyFill="1" applyBorder="1" applyAlignment="1">
      <alignment horizontal="center" vertical="center"/>
    </xf>
    <xf numFmtId="1" fontId="45" fillId="34" borderId="94" xfId="33" applyNumberFormat="1" applyFont="1" applyFill="1" applyBorder="1" applyAlignment="1">
      <alignment horizontal="center" vertical="center"/>
    </xf>
    <xf numFmtId="1" fontId="45" fillId="34" borderId="92" xfId="33" applyNumberFormat="1" applyFont="1" applyFill="1" applyBorder="1" applyAlignment="1">
      <alignment horizontal="center" vertical="center"/>
    </xf>
    <xf numFmtId="1" fontId="45" fillId="38" borderId="102" xfId="33" applyNumberFormat="1" applyFont="1" applyFill="1" applyBorder="1" applyAlignment="1">
      <alignment horizontal="center" vertical="center"/>
    </xf>
    <xf numFmtId="1" fontId="45" fillId="34" borderId="95" xfId="33" applyNumberFormat="1" applyFont="1" applyFill="1" applyBorder="1" applyAlignment="1">
      <alignment horizontal="center" vertical="center"/>
    </xf>
    <xf numFmtId="1" fontId="45" fillId="34" borderId="100" xfId="33" applyNumberFormat="1" applyFont="1" applyFill="1" applyBorder="1" applyAlignment="1">
      <alignment horizontal="center" vertical="center"/>
    </xf>
    <xf numFmtId="1" fontId="45" fillId="34" borderId="101" xfId="33" applyNumberFormat="1" applyFont="1" applyFill="1" applyBorder="1" applyAlignment="1">
      <alignment horizontal="center" vertical="center"/>
    </xf>
    <xf numFmtId="1" fontId="45" fillId="34" borderId="99" xfId="33" applyNumberFormat="1" applyFont="1" applyFill="1" applyBorder="1" applyAlignment="1">
      <alignment horizontal="center" vertical="center"/>
    </xf>
    <xf numFmtId="1" fontId="51" fillId="38" borderId="102" xfId="33" applyNumberFormat="1" applyFont="1" applyFill="1" applyBorder="1" applyAlignment="1">
      <alignment horizontal="center" vertical="center"/>
    </xf>
    <xf numFmtId="1" fontId="51" fillId="34" borderId="100" xfId="33" applyNumberFormat="1" applyFont="1" applyFill="1" applyBorder="1" applyAlignment="1">
      <alignment horizontal="center" vertical="center"/>
    </xf>
    <xf numFmtId="1" fontId="51" fillId="34" borderId="101" xfId="33" applyNumberFormat="1" applyFont="1" applyFill="1" applyBorder="1" applyAlignment="1">
      <alignment horizontal="center" vertical="center"/>
    </xf>
    <xf numFmtId="1" fontId="45" fillId="38" borderId="109" xfId="33" applyNumberFormat="1" applyFont="1" applyFill="1" applyBorder="1" applyAlignment="1">
      <alignment horizontal="center" vertical="center"/>
    </xf>
    <xf numFmtId="1" fontId="45" fillId="34" borderId="107" xfId="33" applyNumberFormat="1" applyFont="1" applyFill="1" applyBorder="1" applyAlignment="1">
      <alignment horizontal="center" vertical="center"/>
    </xf>
    <xf numFmtId="1" fontId="45" fillId="34" borderId="108" xfId="33" applyNumberFormat="1" applyFont="1" applyFill="1" applyBorder="1" applyAlignment="1">
      <alignment horizontal="center" vertical="center"/>
    </xf>
    <xf numFmtId="1" fontId="45" fillId="34" borderId="106" xfId="33" applyNumberFormat="1" applyFont="1" applyFill="1" applyBorder="1" applyAlignment="1">
      <alignment horizontal="center" vertical="center"/>
    </xf>
    <xf numFmtId="1" fontId="51" fillId="38" borderId="109" xfId="33" applyNumberFormat="1" applyFont="1" applyFill="1" applyBorder="1" applyAlignment="1">
      <alignment horizontal="center" vertical="center"/>
    </xf>
    <xf numFmtId="0" fontId="49" fillId="0" borderId="116" xfId="33" applyFont="1" applyBorder="1" applyAlignment="1">
      <alignment horizontal="left" vertical="center" wrapText="1"/>
    </xf>
    <xf numFmtId="0" fontId="49" fillId="0" borderId="113" xfId="33" applyFont="1" applyBorder="1" applyAlignment="1">
      <alignment horizontal="left" vertical="center" wrapText="1"/>
    </xf>
    <xf numFmtId="0" fontId="45" fillId="0" borderId="115" xfId="33" applyFont="1" applyBorder="1" applyAlignment="1">
      <alignment vertical="center" wrapText="1"/>
    </xf>
    <xf numFmtId="0" fontId="45" fillId="0" borderId="39" xfId="33" applyFont="1" applyBorder="1" applyAlignment="1">
      <alignment vertical="center" wrapText="1"/>
    </xf>
    <xf numFmtId="0" fontId="45" fillId="0" borderId="112" xfId="33" applyFont="1" applyBorder="1" applyAlignment="1">
      <alignment vertical="center" wrapText="1"/>
    </xf>
    <xf numFmtId="0" fontId="45" fillId="0" borderId="14" xfId="33" applyFont="1" applyBorder="1" applyAlignment="1">
      <alignment vertical="center" wrapText="1"/>
    </xf>
    <xf numFmtId="1" fontId="45" fillId="38" borderId="93" xfId="33" applyNumberFormat="1" applyFont="1" applyFill="1" applyBorder="1" applyAlignment="1">
      <alignment horizontal="center" vertical="center"/>
    </xf>
    <xf numFmtId="1" fontId="45" fillId="38" borderId="94" xfId="33" applyNumberFormat="1" applyFont="1" applyFill="1" applyBorder="1" applyAlignment="1">
      <alignment horizontal="center" vertical="center"/>
    </xf>
    <xf numFmtId="1" fontId="45" fillId="30" borderId="102" xfId="33" applyNumberFormat="1" applyFont="1" applyFill="1" applyBorder="1" applyAlignment="1">
      <alignment horizontal="center" vertical="center"/>
    </xf>
    <xf numFmtId="1" fontId="45" fillId="38" borderId="100" xfId="33" applyNumberFormat="1" applyFont="1" applyFill="1" applyBorder="1" applyAlignment="1">
      <alignment horizontal="center" vertical="center"/>
    </xf>
    <xf numFmtId="1" fontId="45" fillId="38" borderId="101" xfId="33" applyNumberFormat="1" applyFont="1" applyFill="1" applyBorder="1" applyAlignment="1">
      <alignment horizontal="center" vertical="center"/>
    </xf>
    <xf numFmtId="1" fontId="45" fillId="34" borderId="102" xfId="33" applyNumberFormat="1" applyFont="1" applyFill="1" applyBorder="1" applyAlignment="1">
      <alignment horizontal="center" vertical="center"/>
    </xf>
    <xf numFmtId="1" fontId="45" fillId="0" borderId="134" xfId="33" applyNumberFormat="1" applyFont="1" applyBorder="1" applyAlignment="1">
      <alignment horizontal="center" vertical="center"/>
    </xf>
    <xf numFmtId="1" fontId="45" fillId="0" borderId="135" xfId="33" applyNumberFormat="1" applyFont="1" applyBorder="1" applyAlignment="1">
      <alignment horizontal="center" vertical="center"/>
    </xf>
    <xf numFmtId="0" fontId="55" fillId="35" borderId="133" xfId="43" applyFont="1" applyFill="1" applyBorder="1" applyAlignment="1">
      <alignment horizontal="center" wrapText="1"/>
    </xf>
    <xf numFmtId="0" fontId="55" fillId="35" borderId="132" xfId="43" applyFont="1" applyFill="1" applyBorder="1" applyAlignment="1">
      <alignment horizontal="center" wrapText="1"/>
    </xf>
    <xf numFmtId="0" fontId="55" fillId="35" borderId="131" xfId="43" applyFont="1" applyFill="1" applyBorder="1" applyAlignment="1">
      <alignment horizontal="center" wrapText="1"/>
    </xf>
    <xf numFmtId="0" fontId="55" fillId="35" borderId="130" xfId="43" applyFont="1" applyFill="1" applyBorder="1" applyAlignment="1">
      <alignment horizontal="center" wrapText="1"/>
    </xf>
    <xf numFmtId="0" fontId="55" fillId="35" borderId="129" xfId="43" applyFont="1" applyFill="1" applyBorder="1" applyAlignment="1">
      <alignment horizontal="center" wrapText="1"/>
    </xf>
    <xf numFmtId="0" fontId="55" fillId="35" borderId="128" xfId="43" applyFont="1" applyFill="1" applyBorder="1" applyAlignment="1">
      <alignment horizontal="center" wrapText="1"/>
    </xf>
    <xf numFmtId="1" fontId="45" fillId="0" borderId="18" xfId="33" applyNumberFormat="1" applyFont="1" applyBorder="1" applyAlignment="1">
      <alignment horizontal="center" vertical="center"/>
    </xf>
    <xf numFmtId="1" fontId="51" fillId="34" borderId="9" xfId="33" applyNumberFormat="1" applyFont="1" applyFill="1" applyBorder="1" applyAlignment="1">
      <alignment horizontal="center" vertical="center" wrapText="1"/>
    </xf>
    <xf numFmtId="1" fontId="45" fillId="0" borderId="9" xfId="33" applyNumberFormat="1" applyFont="1" applyBorder="1" applyAlignment="1">
      <alignment horizontal="center" vertical="center"/>
    </xf>
    <xf numFmtId="1" fontId="45" fillId="34" borderId="9" xfId="33" applyNumberFormat="1" applyFont="1" applyFill="1" applyBorder="1" applyAlignment="1">
      <alignment horizontal="center" vertical="center"/>
    </xf>
    <xf numFmtId="0" fontId="43" fillId="25" borderId="13" xfId="33" applyFont="1" applyFill="1" applyBorder="1" applyAlignment="1">
      <alignment horizontal="left" vertical="center"/>
    </xf>
    <xf numFmtId="0" fontId="43" fillId="25" borderId="10" xfId="33" applyFont="1" applyFill="1" applyBorder="1" applyAlignment="1">
      <alignment horizontal="left" vertical="center"/>
    </xf>
    <xf numFmtId="1" fontId="45" fillId="34" borderId="9" xfId="33" applyNumberFormat="1" applyFont="1" applyFill="1" applyBorder="1" applyAlignment="1">
      <alignment horizontal="center" vertical="center" wrapText="1"/>
    </xf>
    <xf numFmtId="0" fontId="43" fillId="25" borderId="13" xfId="33" applyFont="1" applyFill="1" applyBorder="1" applyAlignment="1">
      <alignment horizontal="left" vertical="center" wrapText="1"/>
    </xf>
    <xf numFmtId="0" fontId="43" fillId="25" borderId="0" xfId="33" applyFont="1" applyFill="1" applyAlignment="1">
      <alignment horizontal="left" vertical="center" wrapText="1"/>
    </xf>
    <xf numFmtId="0" fontId="43" fillId="25" borderId="10" xfId="33" applyFont="1" applyFill="1" applyBorder="1" applyAlignment="1">
      <alignment horizontal="left" vertical="center" wrapText="1"/>
    </xf>
    <xf numFmtId="0" fontId="45" fillId="0" borderId="9" xfId="33" applyFont="1" applyBorder="1" applyAlignment="1">
      <alignment horizontal="center" vertical="center"/>
    </xf>
    <xf numFmtId="0" fontId="43" fillId="42" borderId="123" xfId="33" applyFont="1" applyFill="1" applyBorder="1" applyAlignment="1">
      <alignment vertical="center"/>
    </xf>
    <xf numFmtId="0" fontId="43" fillId="42" borderId="71" xfId="33" applyFont="1" applyFill="1" applyBorder="1" applyAlignment="1">
      <alignment vertical="center"/>
    </xf>
    <xf numFmtId="170" fontId="55" fillId="37" borderId="9" xfId="43" applyNumberFormat="1" applyFont="1" applyFill="1" applyBorder="1" applyAlignment="1">
      <alignment horizontal="center" vertical="center" wrapText="1"/>
    </xf>
    <xf numFmtId="0" fontId="55" fillId="37" borderId="9" xfId="43" applyFont="1" applyFill="1" applyBorder="1" applyAlignment="1">
      <alignment horizontal="center" vertical="center" wrapText="1"/>
    </xf>
    <xf numFmtId="0" fontId="58" fillId="0" borderId="123" xfId="33" applyFont="1" applyBorder="1" applyAlignment="1">
      <alignment horizontal="left" vertical="center"/>
    </xf>
    <xf numFmtId="0" fontId="58" fillId="0" borderId="71" xfId="33" applyFont="1" applyBorder="1" applyAlignment="1">
      <alignment horizontal="left" vertical="center"/>
    </xf>
    <xf numFmtId="1" fontId="41" fillId="25" borderId="38" xfId="33" applyNumberFormat="1" applyFont="1" applyFill="1" applyBorder="1" applyAlignment="1">
      <alignment vertical="center" wrapText="1"/>
    </xf>
    <xf numFmtId="1" fontId="41" fillId="25" borderId="13" xfId="33" applyNumberFormat="1" applyFont="1" applyFill="1" applyBorder="1" applyAlignment="1">
      <alignment vertical="center" wrapText="1"/>
    </xf>
    <xf numFmtId="1" fontId="41" fillId="25" borderId="39" xfId="33" applyNumberFormat="1" applyFont="1" applyFill="1" applyBorder="1" applyAlignment="1">
      <alignment vertical="center" wrapText="1"/>
    </xf>
    <xf numFmtId="1" fontId="41" fillId="25" borderId="40" xfId="33" applyNumberFormat="1" applyFont="1" applyFill="1" applyBorder="1" applyAlignment="1">
      <alignment vertical="center" wrapText="1"/>
    </xf>
    <xf numFmtId="1" fontId="41" fillId="25" borderId="10" xfId="33" applyNumberFormat="1" applyFont="1" applyFill="1" applyBorder="1" applyAlignment="1">
      <alignment vertical="center" wrapText="1"/>
    </xf>
    <xf numFmtId="1" fontId="41" fillId="25" borderId="14" xfId="33" applyNumberFormat="1" applyFont="1" applyFill="1" applyBorder="1" applyAlignment="1">
      <alignment vertical="center" wrapText="1"/>
    </xf>
    <xf numFmtId="1" fontId="41" fillId="25" borderId="122" xfId="33" applyNumberFormat="1" applyFont="1" applyFill="1" applyBorder="1" applyAlignment="1">
      <alignment vertical="center" wrapText="1"/>
    </xf>
    <xf numFmtId="1" fontId="41" fillId="25" borderId="0" xfId="33" applyNumberFormat="1" applyFont="1" applyFill="1" applyBorder="1" applyAlignment="1">
      <alignment vertical="center" wrapText="1"/>
    </xf>
    <xf numFmtId="1" fontId="41" fillId="25" borderId="17" xfId="33" applyNumberFormat="1" applyFont="1" applyFill="1" applyBorder="1" applyAlignment="1">
      <alignment vertical="center" wrapText="1"/>
    </xf>
    <xf numFmtId="0" fontId="47" fillId="0" borderId="133" xfId="33" applyFont="1" applyBorder="1" applyAlignment="1">
      <alignment horizontal="center" vertical="center"/>
    </xf>
    <xf numFmtId="0" fontId="47" fillId="0" borderId="132" xfId="33" applyFont="1" applyBorder="1" applyAlignment="1">
      <alignment horizontal="center" vertical="center"/>
    </xf>
    <xf numFmtId="0" fontId="47" fillId="0" borderId="131" xfId="33" applyFont="1" applyBorder="1" applyAlignment="1">
      <alignment horizontal="center" vertical="center"/>
    </xf>
    <xf numFmtId="0" fontId="47" fillId="0" borderId="127" xfId="33" applyFont="1" applyBorder="1" applyAlignment="1">
      <alignment horizontal="center" vertical="center"/>
    </xf>
    <xf numFmtId="0" fontId="47" fillId="0" borderId="0" xfId="33" applyFont="1" applyBorder="1" applyAlignment="1">
      <alignment horizontal="center" vertical="center"/>
    </xf>
    <xf numFmtId="0" fontId="47" fillId="0" borderId="126" xfId="33" applyFont="1" applyBorder="1" applyAlignment="1">
      <alignment horizontal="center" vertical="center"/>
    </xf>
    <xf numFmtId="0" fontId="47" fillId="0" borderId="130" xfId="33" applyFont="1" applyBorder="1" applyAlignment="1">
      <alignment horizontal="center" vertical="center"/>
    </xf>
    <xf numFmtId="0" fontId="47" fillId="0" borderId="129" xfId="33" applyFont="1" applyBorder="1" applyAlignment="1">
      <alignment horizontal="center" vertical="center"/>
    </xf>
    <xf numFmtId="0" fontId="47" fillId="0" borderId="139" xfId="33" applyFont="1" applyBorder="1" applyAlignment="1">
      <alignment horizontal="center" vertical="center"/>
    </xf>
    <xf numFmtId="166" fontId="55" fillId="37" borderId="9" xfId="43" applyNumberFormat="1" applyFont="1" applyFill="1" applyBorder="1" applyAlignment="1">
      <alignment horizontal="center"/>
    </xf>
    <xf numFmtId="0" fontId="55" fillId="37" borderId="9" xfId="43" applyFont="1" applyFill="1" applyBorder="1" applyAlignment="1">
      <alignment horizontal="center"/>
    </xf>
    <xf numFmtId="9" fontId="55" fillId="0" borderId="0" xfId="45" applyFont="1" applyFill="1" applyBorder="1" applyAlignment="1">
      <alignment horizontal="center"/>
    </xf>
    <xf numFmtId="9" fontId="55" fillId="37" borderId="136" xfId="45" applyFont="1" applyFill="1" applyBorder="1" applyAlignment="1">
      <alignment horizontal="center"/>
    </xf>
    <xf numFmtId="9" fontId="55" fillId="37" borderId="128" xfId="45" applyFont="1" applyFill="1" applyBorder="1" applyAlignment="1">
      <alignment horizontal="center"/>
    </xf>
    <xf numFmtId="0" fontId="55" fillId="37" borderId="133" xfId="43" applyFont="1" applyFill="1" applyBorder="1" applyAlignment="1">
      <alignment horizontal="center" wrapText="1"/>
    </xf>
    <xf numFmtId="0" fontId="55" fillId="37" borderId="132" xfId="43" applyFont="1" applyFill="1" applyBorder="1" applyAlignment="1">
      <alignment horizontal="center" wrapText="1"/>
    </xf>
    <xf numFmtId="0" fontId="55" fillId="37" borderId="131" xfId="43" applyFont="1" applyFill="1" applyBorder="1" applyAlignment="1">
      <alignment horizontal="center" wrapText="1"/>
    </xf>
    <xf numFmtId="0" fontId="55" fillId="37" borderId="130" xfId="43" applyFont="1" applyFill="1" applyBorder="1" applyAlignment="1">
      <alignment horizontal="center" wrapText="1"/>
    </xf>
    <xf numFmtId="0" fontId="55" fillId="37" borderId="129" xfId="43" applyFont="1" applyFill="1" applyBorder="1" applyAlignment="1">
      <alignment horizontal="center" wrapText="1"/>
    </xf>
    <xf numFmtId="0" fontId="55" fillId="37" borderId="128" xfId="43" applyFont="1" applyFill="1" applyBorder="1" applyAlignment="1">
      <alignment horizontal="center" wrapText="1"/>
    </xf>
    <xf numFmtId="17" fontId="18" fillId="36" borderId="0" xfId="0" applyNumberFormat="1" applyFont="1" applyFill="1" applyAlignment="1">
      <alignment horizontal="center"/>
    </xf>
    <xf numFmtId="165" fontId="26" fillId="27" borderId="0" xfId="0" applyNumberFormat="1" applyFont="1" applyFill="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35"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CC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Geld</a:t>
            </a:r>
          </a:p>
        </c:rich>
      </c:tx>
      <c:overlay val="0"/>
    </c:title>
    <c:autoTitleDeleted val="0"/>
    <c:plotArea>
      <c:layout/>
      <c:lineChart>
        <c:grouping val="standard"/>
        <c:varyColors val="0"/>
        <c:ser>
          <c:idx val="1"/>
          <c:order val="0"/>
          <c:tx>
            <c:v>CHF mit Prgnose ZMT - aufsummiert</c:v>
          </c:tx>
          <c:spPr>
            <a:ln w="38100">
              <a:solidFill>
                <a:srgbClr val="00FF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Prognose!$F$52:$EC$52</c:f>
              <c:numCache>
                <c:formatCode>#,##0</c:formatCode>
                <c:ptCount val="128"/>
                <c:pt idx="0">
                  <c:v>0</c:v>
                </c:pt>
                <c:pt idx="2">
                  <c:v>9417.0152284263968</c:v>
                </c:pt>
                <c:pt idx="4">
                  <c:v>18834.030456852794</c:v>
                </c:pt>
                <c:pt idx="6">
                  <c:v>30212.923857868023</c:v>
                </c:pt>
                <c:pt idx="8">
                  <c:v>41591.817258883253</c:v>
                </c:pt>
                <c:pt idx="10">
                  <c:v>52970.710659898483</c:v>
                </c:pt>
                <c:pt idx="12">
                  <c:v>64349.604060913713</c:v>
                </c:pt>
                <c:pt idx="14">
                  <c:v>92796.837563451787</c:v>
                </c:pt>
                <c:pt idx="16">
                  <c:v>130072.52284263961</c:v>
                </c:pt>
                <c:pt idx="18">
                  <c:v>171271.96446700511</c:v>
                </c:pt>
                <c:pt idx="20">
                  <c:v>212471.40609137059</c:v>
                </c:pt>
                <c:pt idx="22">
                  <c:v>252886.09644670054</c:v>
                </c:pt>
                <c:pt idx="24">
                  <c:v>293300.78680203052</c:v>
                </c:pt>
                <c:pt idx="26">
                  <c:v>333715.47715736047</c:v>
                </c:pt>
                <c:pt idx="28">
                  <c:v>374130.16751269042</c:v>
                </c:pt>
                <c:pt idx="30">
                  <c:v>414544.85786802036</c:v>
                </c:pt>
                <c:pt idx="32">
                  <c:v>454959.54822335031</c:v>
                </c:pt>
                <c:pt idx="34">
                  <c:v>490469.54314720817</c:v>
                </c:pt>
                <c:pt idx="36">
                  <c:v>523232.90862944169</c:v>
                </c:pt>
                <c:pt idx="38">
                  <c:v>568356.1065989848</c:v>
                </c:pt>
                <c:pt idx="40">
                  <c:v>625250.57360406092</c:v>
                </c:pt>
                <c:pt idx="42">
                  <c:v>682145.04060913704</c:v>
                </c:pt>
                <c:pt idx="44">
                  <c:v>740020.44670050754</c:v>
                </c:pt>
                <c:pt idx="46">
                  <c:v>797895.85279187816</c:v>
                </c:pt>
                <c:pt idx="48">
                  <c:v>855771.25888324878</c:v>
                </c:pt>
                <c:pt idx="50">
                  <c:v>912665.7258883249</c:v>
                </c:pt>
                <c:pt idx="52">
                  <c:v>969560.19289340102</c:v>
                </c:pt>
                <c:pt idx="54">
                  <c:v>1026454.6598984771</c:v>
                </c:pt>
                <c:pt idx="56">
                  <c:v>1083349.1269035533</c:v>
                </c:pt>
                <c:pt idx="58">
                  <c:v>1137300.7766497461</c:v>
                </c:pt>
                <c:pt idx="60">
                  <c:v>1178696.4060913704</c:v>
                </c:pt>
                <c:pt idx="62">
                  <c:v>1213225.4619289339</c:v>
                </c:pt>
                <c:pt idx="64">
                  <c:v>1254424.9035532994</c:v>
                </c:pt>
                <c:pt idx="66">
                  <c:v>1301509.9796954314</c:v>
                </c:pt>
                <c:pt idx="68">
                  <c:v>1348595.0558375635</c:v>
                </c:pt>
                <c:pt idx="70">
                  <c:v>1395680.1319796955</c:v>
                </c:pt>
                <c:pt idx="72">
                  <c:v>1442765.2081218276</c:v>
                </c:pt>
                <c:pt idx="74">
                  <c:v>1485926.5279187819</c:v>
                </c:pt>
                <c:pt idx="76">
                  <c:v>1528303.0964467006</c:v>
                </c:pt>
                <c:pt idx="78">
                  <c:v>1570679.6649746194</c:v>
                </c:pt>
                <c:pt idx="80">
                  <c:v>1613056.2335025382</c:v>
                </c:pt>
                <c:pt idx="82">
                  <c:v>1651509.0456852792</c:v>
                </c:pt>
                <c:pt idx="84">
                  <c:v>1686234.2893401014</c:v>
                </c:pt>
                <c:pt idx="86">
                  <c:v>1723706.1624365482</c:v>
                </c:pt>
                <c:pt idx="88">
                  <c:v>1766867.4822335024</c:v>
                </c:pt>
                <c:pt idx="90">
                  <c:v>1811990.6802030455</c:v>
                </c:pt>
                <c:pt idx="92">
                  <c:v>1857113.8781725885</c:v>
                </c:pt>
                <c:pt idx="94">
                  <c:v>1902237.0761421316</c:v>
                </c:pt>
                <c:pt idx="96">
                  <c:v>1947360.2741116746</c:v>
                </c:pt>
                <c:pt idx="98">
                  <c:v>1991698.7208121822</c:v>
                </c:pt>
                <c:pt idx="100">
                  <c:v>2036037.1675126897</c:v>
                </c:pt>
                <c:pt idx="102">
                  <c:v>2078413.7360406085</c:v>
                </c:pt>
                <c:pt idx="104">
                  <c:v>2120790.3045685273</c:v>
                </c:pt>
                <c:pt idx="106">
                  <c:v>2157281.2385786795</c:v>
                </c:pt>
                <c:pt idx="108">
                  <c:v>2190240.7918781717</c:v>
                </c:pt>
                <c:pt idx="110">
                  <c:v>2197892.116751268</c:v>
                </c:pt>
                <c:pt idx="112">
                  <c:v>2205543.4416243643</c:v>
                </c:pt>
                <c:pt idx="114">
                  <c:v>2211429.0761421309</c:v>
                </c:pt>
                <c:pt idx="116">
                  <c:v>2222023.2182741105</c:v>
                </c:pt>
                <c:pt idx="118">
                  <c:v>2232617.36040609</c:v>
                </c:pt>
                <c:pt idx="120">
                  <c:v>2241641.9999999986</c:v>
                </c:pt>
                <c:pt idx="122">
                  <c:v>2241641.9999999986</c:v>
                </c:pt>
                <c:pt idx="124">
                  <c:v>2241641.9999999986</c:v>
                </c:pt>
                <c:pt idx="126">
                  <c:v>2241641.9999999986</c:v>
                </c:pt>
              </c:numCache>
            </c:numRef>
          </c:val>
          <c:smooth val="0"/>
          <c:extLst>
            <c:ext xmlns:c16="http://schemas.microsoft.com/office/drawing/2014/chart" uri="{C3380CC4-5D6E-409C-BE32-E72D297353CC}">
              <c16:uniqueId val="{00000000-8AE0-4513-AF9F-E2DD1E4F098E}"/>
            </c:ext>
          </c:extLst>
        </c:ser>
        <c:ser>
          <c:idx val="0"/>
          <c:order val="1"/>
          <c:tx>
            <c:v>CHF gem. LM - ausummiert</c:v>
          </c:tx>
          <c:spPr>
            <a:ln w="38100">
              <a:solidFill>
                <a:srgbClr val="00FFFF"/>
              </a:solidFill>
              <a:prstDash val="sysDash"/>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Prognose!$F$54:$EC$54</c:f>
              <c:numCache>
                <c:formatCode>#,##0</c:formatCode>
                <c:ptCount val="128"/>
                <c:pt idx="0">
                  <c:v>36240</c:v>
                </c:pt>
                <c:pt idx="2">
                  <c:v>48299</c:v>
                </c:pt>
                <c:pt idx="4">
                  <c:v>56973.5</c:v>
                </c:pt>
                <c:pt idx="6">
                  <c:v>69367.5</c:v>
                </c:pt>
                <c:pt idx="8">
                  <c:v>85282</c:v>
                </c:pt>
                <c:pt idx="10">
                  <c:v>105936.75</c:v>
                </c:pt>
                <c:pt idx="12">
                  <c:v>119302.75</c:v>
                </c:pt>
                <c:pt idx="14">
                  <c:v>147330.25</c:v>
                </c:pt>
                <c:pt idx="16">
                  <c:v>147330.25</c:v>
                </c:pt>
                <c:pt idx="18">
                  <c:v>147330.25</c:v>
                </c:pt>
                <c:pt idx="20">
                  <c:v>147330.25</c:v>
                </c:pt>
                <c:pt idx="22">
                  <c:v>147330.25</c:v>
                </c:pt>
                <c:pt idx="24">
                  <c:v>147330.25</c:v>
                </c:pt>
                <c:pt idx="26">
                  <c:v>147330.25</c:v>
                </c:pt>
                <c:pt idx="28">
                  <c:v>147330.25</c:v>
                </c:pt>
                <c:pt idx="30">
                  <c:v>147330.25</c:v>
                </c:pt>
                <c:pt idx="32">
                  <c:v>147330.25</c:v>
                </c:pt>
                <c:pt idx="34">
                  <c:v>147330.25</c:v>
                </c:pt>
                <c:pt idx="36">
                  <c:v>147330.25</c:v>
                </c:pt>
                <c:pt idx="38">
                  <c:v>147330.25</c:v>
                </c:pt>
                <c:pt idx="40">
                  <c:v>147330.25</c:v>
                </c:pt>
                <c:pt idx="42">
                  <c:v>147330.25</c:v>
                </c:pt>
                <c:pt idx="44">
                  <c:v>147330.25</c:v>
                </c:pt>
                <c:pt idx="46">
                  <c:v>147330.25</c:v>
                </c:pt>
                <c:pt idx="48">
                  <c:v>147330.25</c:v>
                </c:pt>
                <c:pt idx="50">
                  <c:v>147330.25</c:v>
                </c:pt>
                <c:pt idx="52">
                  <c:v>147330.25</c:v>
                </c:pt>
                <c:pt idx="54">
                  <c:v>147330.25</c:v>
                </c:pt>
                <c:pt idx="56">
                  <c:v>147330.25</c:v>
                </c:pt>
                <c:pt idx="58">
                  <c:v>147330.25</c:v>
                </c:pt>
                <c:pt idx="60">
                  <c:v>147330.25</c:v>
                </c:pt>
                <c:pt idx="62">
                  <c:v>147330.25</c:v>
                </c:pt>
                <c:pt idx="64">
                  <c:v>147330.25</c:v>
                </c:pt>
                <c:pt idx="66">
                  <c:v>147330.25</c:v>
                </c:pt>
                <c:pt idx="68">
                  <c:v>147330.25</c:v>
                </c:pt>
                <c:pt idx="70">
                  <c:v>147330.25</c:v>
                </c:pt>
                <c:pt idx="72">
                  <c:v>147330.25</c:v>
                </c:pt>
                <c:pt idx="74">
                  <c:v>147330.25</c:v>
                </c:pt>
                <c:pt idx="76">
                  <c:v>147330.25</c:v>
                </c:pt>
                <c:pt idx="78">
                  <c:v>147330.25</c:v>
                </c:pt>
                <c:pt idx="80">
                  <c:v>147330.25</c:v>
                </c:pt>
                <c:pt idx="82">
                  <c:v>147330.25</c:v>
                </c:pt>
                <c:pt idx="84">
                  <c:v>147330.25</c:v>
                </c:pt>
                <c:pt idx="86">
                  <c:v>147330.25</c:v>
                </c:pt>
                <c:pt idx="88">
                  <c:v>147330.25</c:v>
                </c:pt>
                <c:pt idx="90">
                  <c:v>147330.25</c:v>
                </c:pt>
                <c:pt idx="92">
                  <c:v>147330.25</c:v>
                </c:pt>
                <c:pt idx="94">
                  <c:v>147330.25</c:v>
                </c:pt>
                <c:pt idx="96">
                  <c:v>147330.25</c:v>
                </c:pt>
                <c:pt idx="98">
                  <c:v>147330.25</c:v>
                </c:pt>
                <c:pt idx="100">
                  <c:v>147330.25</c:v>
                </c:pt>
                <c:pt idx="102">
                  <c:v>147330.25</c:v>
                </c:pt>
                <c:pt idx="104">
                  <c:v>147330.25</c:v>
                </c:pt>
                <c:pt idx="106">
                  <c:v>147330.25</c:v>
                </c:pt>
                <c:pt idx="108">
                  <c:v>147330.25</c:v>
                </c:pt>
                <c:pt idx="110">
                  <c:v>147330.25</c:v>
                </c:pt>
                <c:pt idx="112">
                  <c:v>147330.25</c:v>
                </c:pt>
                <c:pt idx="114">
                  <c:v>147330.25</c:v>
                </c:pt>
                <c:pt idx="116">
                  <c:v>147330.25</c:v>
                </c:pt>
                <c:pt idx="118">
                  <c:v>147330.25</c:v>
                </c:pt>
                <c:pt idx="120">
                  <c:v>147330.25</c:v>
                </c:pt>
                <c:pt idx="122">
                  <c:v>147330.25</c:v>
                </c:pt>
                <c:pt idx="124">
                  <c:v>147330.25</c:v>
                </c:pt>
                <c:pt idx="126">
                  <c:v>147330.25</c:v>
                </c:pt>
              </c:numCache>
            </c:numRef>
          </c:val>
          <c:smooth val="0"/>
          <c:extLst>
            <c:ext xmlns:c16="http://schemas.microsoft.com/office/drawing/2014/chart" uri="{C3380CC4-5D6E-409C-BE32-E72D297353CC}">
              <c16:uniqueId val="{00000001-8AE0-4513-AF9F-E2DD1E4F098E}"/>
            </c:ext>
          </c:extLst>
        </c:ser>
        <c:ser>
          <c:idx val="2"/>
          <c:order val="2"/>
          <c:tx>
            <c:v>AeBo - CHF mit Prognose -  aufsummiert</c:v>
          </c:tx>
          <c:spPr>
            <a:ln>
              <a:solidFill>
                <a:srgbClr val="FF0000"/>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Prognose!$F$63:$EC$63</c:f>
              <c:numCache>
                <c:formatCode>0</c:formatCode>
                <c:ptCount val="128"/>
                <c:pt idx="0">
                  <c:v>0</c:v>
                </c:pt>
                <c:pt idx="2">
                  <c:v>1569.5025380710661</c:v>
                </c:pt>
                <c:pt idx="4">
                  <c:v>3139.0050761421321</c:v>
                </c:pt>
                <c:pt idx="6">
                  <c:v>4708.5076142131984</c:v>
                </c:pt>
                <c:pt idx="8">
                  <c:v>6278.0101522842642</c:v>
                </c:pt>
                <c:pt idx="10">
                  <c:v>7847.5126903553301</c:v>
                </c:pt>
                <c:pt idx="12">
                  <c:v>9417.0152284263968</c:v>
                </c:pt>
                <c:pt idx="14">
                  <c:v>18517.111675126907</c:v>
                </c:pt>
                <c:pt idx="16">
                  <c:v>34532.828680203049</c:v>
                </c:pt>
                <c:pt idx="18">
                  <c:v>54472.302030456856</c:v>
                </c:pt>
                <c:pt idx="20">
                  <c:v>74411.775380710664</c:v>
                </c:pt>
                <c:pt idx="22">
                  <c:v>93868.324873096455</c:v>
                </c:pt>
                <c:pt idx="24">
                  <c:v>113324.87436548225</c:v>
                </c:pt>
                <c:pt idx="26">
                  <c:v>132781.42385786804</c:v>
                </c:pt>
                <c:pt idx="28">
                  <c:v>152237.97335025383</c:v>
                </c:pt>
                <c:pt idx="30">
                  <c:v>171694.52284263962</c:v>
                </c:pt>
                <c:pt idx="32">
                  <c:v>191151.07233502541</c:v>
                </c:pt>
                <c:pt idx="34">
                  <c:v>205702.92639593911</c:v>
                </c:pt>
                <c:pt idx="36">
                  <c:v>217760.93147208125</c:v>
                </c:pt>
                <c:pt idx="38">
                  <c:v>234630.06548223353</c:v>
                </c:pt>
                <c:pt idx="40">
                  <c:v>256884.55507614216</c:v>
                </c:pt>
                <c:pt idx="42">
                  <c:v>279139.04467005079</c:v>
                </c:pt>
                <c:pt idx="44">
                  <c:v>301393.53426395945</c:v>
                </c:pt>
                <c:pt idx="46">
                  <c:v>323648.0238578681</c:v>
                </c:pt>
                <c:pt idx="48">
                  <c:v>345902.51345177676</c:v>
                </c:pt>
                <c:pt idx="50">
                  <c:v>368157.00304568541</c:v>
                </c:pt>
                <c:pt idx="52">
                  <c:v>390411.49263959407</c:v>
                </c:pt>
                <c:pt idx="54">
                  <c:v>412665.98223350273</c:v>
                </c:pt>
                <c:pt idx="56">
                  <c:v>434920.47182741138</c:v>
                </c:pt>
                <c:pt idx="58">
                  <c:v>454232.14416243677</c:v>
                </c:pt>
                <c:pt idx="60">
                  <c:v>466979.07030456874</c:v>
                </c:pt>
                <c:pt idx="62">
                  <c:v>476037.66548223374</c:v>
                </c:pt>
                <c:pt idx="64">
                  <c:v>485824.41928934032</c:v>
                </c:pt>
                <c:pt idx="66">
                  <c:v>497023.72538071091</c:v>
                </c:pt>
                <c:pt idx="68">
                  <c:v>508223.03147208149</c:v>
                </c:pt>
                <c:pt idx="70">
                  <c:v>519422.33756345208</c:v>
                </c:pt>
                <c:pt idx="72">
                  <c:v>530621.6436548226</c:v>
                </c:pt>
                <c:pt idx="74">
                  <c:v>537897.19340101548</c:v>
                </c:pt>
                <c:pt idx="76">
                  <c:v>544689.8192893404</c:v>
                </c:pt>
                <c:pt idx="78">
                  <c:v>551482.44517766533</c:v>
                </c:pt>
                <c:pt idx="80">
                  <c:v>558275.07106599025</c:v>
                </c:pt>
                <c:pt idx="82">
                  <c:v>564822.4621827415</c:v>
                </c:pt>
                <c:pt idx="84">
                  <c:v>570416.07868020341</c:v>
                </c:pt>
                <c:pt idx="86">
                  <c:v>576492.6190355334</c:v>
                </c:pt>
                <c:pt idx="88">
                  <c:v>583297.31802030501</c:v>
                </c:pt>
                <c:pt idx="90">
                  <c:v>590572.86776649789</c:v>
                </c:pt>
                <c:pt idx="92">
                  <c:v>597848.41751269076</c:v>
                </c:pt>
                <c:pt idx="94">
                  <c:v>605123.96725888364</c:v>
                </c:pt>
                <c:pt idx="96">
                  <c:v>612399.51700507652</c:v>
                </c:pt>
                <c:pt idx="98">
                  <c:v>619192.14289340144</c:v>
                </c:pt>
                <c:pt idx="100">
                  <c:v>625984.76878172636</c:v>
                </c:pt>
                <c:pt idx="102">
                  <c:v>632777.39467005129</c:v>
                </c:pt>
                <c:pt idx="104">
                  <c:v>639570.02055837621</c:v>
                </c:pt>
                <c:pt idx="106">
                  <c:v>646068.36472081277</c:v>
                </c:pt>
                <c:pt idx="108">
                  <c:v>650828.18299492449</c:v>
                </c:pt>
                <c:pt idx="110">
                  <c:v>651612.93426395999</c:v>
                </c:pt>
                <c:pt idx="112">
                  <c:v>652397.6855329955</c:v>
                </c:pt>
                <c:pt idx="114">
                  <c:v>653182.43680203101</c:v>
                </c:pt>
                <c:pt idx="116">
                  <c:v>658373.86827411223</c:v>
                </c:pt>
                <c:pt idx="118">
                  <c:v>663565.29974619346</c:v>
                </c:pt>
                <c:pt idx="120">
                  <c:v>668756.73121827468</c:v>
                </c:pt>
                <c:pt idx="122">
                  <c:v>668756.73121827468</c:v>
                </c:pt>
                <c:pt idx="124">
                  <c:v>668756.73121827468</c:v>
                </c:pt>
                <c:pt idx="126">
                  <c:v>668756.73121827468</c:v>
                </c:pt>
              </c:numCache>
            </c:numRef>
          </c:val>
          <c:smooth val="0"/>
          <c:extLst>
            <c:ext xmlns:c16="http://schemas.microsoft.com/office/drawing/2014/chart" uri="{C3380CC4-5D6E-409C-BE32-E72D297353CC}">
              <c16:uniqueId val="{00000086-8AE0-4513-AF9F-E2DD1E4F098E}"/>
            </c:ext>
          </c:extLst>
        </c:ser>
        <c:ser>
          <c:idx val="3"/>
          <c:order val="3"/>
          <c:tx>
            <c:v>AeBo - CHF gem. LM -  aufsummiert</c:v>
          </c:tx>
          <c:spPr>
            <a:ln>
              <a:solidFill>
                <a:srgbClr val="FF0000"/>
              </a:solidFill>
              <a:prstDash val="dash"/>
            </a:ln>
          </c:spPr>
          <c:marker>
            <c:symbol val="none"/>
          </c:marker>
          <c:val>
            <c:numRef>
              <c:f>Prognose!$F$64:$EC$64</c:f>
              <c:numCache>
                <c:formatCode>0</c:formatCode>
                <c:ptCount val="128"/>
                <c:pt idx="0">
                  <c:v>12038.5</c:v>
                </c:pt>
                <c:pt idx="2">
                  <c:v>15763.5</c:v>
                </c:pt>
                <c:pt idx="4">
                  <c:v>17063.5</c:v>
                </c:pt>
                <c:pt idx="6">
                  <c:v>18193.5</c:v>
                </c:pt>
                <c:pt idx="8">
                  <c:v>20433.5</c:v>
                </c:pt>
                <c:pt idx="10">
                  <c:v>22216.5</c:v>
                </c:pt>
                <c:pt idx="12">
                  <c:v>27834.5</c:v>
                </c:pt>
                <c:pt idx="14">
                  <c:v>35730.5</c:v>
                </c:pt>
                <c:pt idx="16">
                  <c:v>35730.5</c:v>
                </c:pt>
                <c:pt idx="18">
                  <c:v>35730.5</c:v>
                </c:pt>
                <c:pt idx="20">
                  <c:v>35730.5</c:v>
                </c:pt>
                <c:pt idx="22">
                  <c:v>35730.5</c:v>
                </c:pt>
                <c:pt idx="24">
                  <c:v>35730.5</c:v>
                </c:pt>
                <c:pt idx="26">
                  <c:v>35730.5</c:v>
                </c:pt>
                <c:pt idx="28">
                  <c:v>35730.5</c:v>
                </c:pt>
                <c:pt idx="30">
                  <c:v>35730.5</c:v>
                </c:pt>
                <c:pt idx="32">
                  <c:v>35730.5</c:v>
                </c:pt>
                <c:pt idx="34">
                  <c:v>35730.5</c:v>
                </c:pt>
                <c:pt idx="36">
                  <c:v>35730.5</c:v>
                </c:pt>
                <c:pt idx="38">
                  <c:v>35730.5</c:v>
                </c:pt>
                <c:pt idx="40">
                  <c:v>35730.5</c:v>
                </c:pt>
                <c:pt idx="42">
                  <c:v>35730.5</c:v>
                </c:pt>
                <c:pt idx="44">
                  <c:v>35730.5</c:v>
                </c:pt>
                <c:pt idx="46">
                  <c:v>35730.5</c:v>
                </c:pt>
                <c:pt idx="48">
                  <c:v>35730.5</c:v>
                </c:pt>
                <c:pt idx="50">
                  <c:v>35730.5</c:v>
                </c:pt>
                <c:pt idx="52">
                  <c:v>35730.5</c:v>
                </c:pt>
                <c:pt idx="54">
                  <c:v>35730.5</c:v>
                </c:pt>
                <c:pt idx="56">
                  <c:v>35730.5</c:v>
                </c:pt>
                <c:pt idx="58">
                  <c:v>35730.5</c:v>
                </c:pt>
                <c:pt idx="60">
                  <c:v>35730.5</c:v>
                </c:pt>
                <c:pt idx="62">
                  <c:v>35730.5</c:v>
                </c:pt>
                <c:pt idx="64">
                  <c:v>35730.5</c:v>
                </c:pt>
                <c:pt idx="66">
                  <c:v>35730.5</c:v>
                </c:pt>
                <c:pt idx="68">
                  <c:v>35730.5</c:v>
                </c:pt>
                <c:pt idx="70">
                  <c:v>35730.5</c:v>
                </c:pt>
                <c:pt idx="72">
                  <c:v>35730.5</c:v>
                </c:pt>
                <c:pt idx="74">
                  <c:v>35730.5</c:v>
                </c:pt>
                <c:pt idx="76">
                  <c:v>35730.5</c:v>
                </c:pt>
                <c:pt idx="78">
                  <c:v>35730.5</c:v>
                </c:pt>
                <c:pt idx="80">
                  <c:v>35730.5</c:v>
                </c:pt>
                <c:pt idx="82">
                  <c:v>35730.5</c:v>
                </c:pt>
                <c:pt idx="84">
                  <c:v>35730.5</c:v>
                </c:pt>
                <c:pt idx="86">
                  <c:v>35730.5</c:v>
                </c:pt>
                <c:pt idx="88">
                  <c:v>35730.5</c:v>
                </c:pt>
                <c:pt idx="90">
                  <c:v>35730.5</c:v>
                </c:pt>
                <c:pt idx="92">
                  <c:v>35730.5</c:v>
                </c:pt>
                <c:pt idx="94">
                  <c:v>35730.5</c:v>
                </c:pt>
                <c:pt idx="96">
                  <c:v>35730.5</c:v>
                </c:pt>
                <c:pt idx="98">
                  <c:v>35730.5</c:v>
                </c:pt>
                <c:pt idx="100">
                  <c:v>35730.5</c:v>
                </c:pt>
                <c:pt idx="102">
                  <c:v>35730.5</c:v>
                </c:pt>
                <c:pt idx="104">
                  <c:v>35730.5</c:v>
                </c:pt>
                <c:pt idx="106">
                  <c:v>35730.5</c:v>
                </c:pt>
                <c:pt idx="108">
                  <c:v>35730.5</c:v>
                </c:pt>
                <c:pt idx="110">
                  <c:v>35730.5</c:v>
                </c:pt>
                <c:pt idx="112">
                  <c:v>35730.5</c:v>
                </c:pt>
                <c:pt idx="114">
                  <c:v>35730.5</c:v>
                </c:pt>
                <c:pt idx="116">
                  <c:v>35730.5</c:v>
                </c:pt>
                <c:pt idx="118">
                  <c:v>35730.5</c:v>
                </c:pt>
                <c:pt idx="120">
                  <c:v>35730.5</c:v>
                </c:pt>
                <c:pt idx="122">
                  <c:v>35730.5</c:v>
                </c:pt>
                <c:pt idx="124">
                  <c:v>35730.5</c:v>
                </c:pt>
                <c:pt idx="126">
                  <c:v>35730.5</c:v>
                </c:pt>
              </c:numCache>
            </c:numRef>
          </c:val>
          <c:smooth val="0"/>
          <c:extLst>
            <c:ext xmlns:c16="http://schemas.microsoft.com/office/drawing/2014/chart" uri="{C3380CC4-5D6E-409C-BE32-E72D297353CC}">
              <c16:uniqueId val="{00000104-8AE0-4513-AF9F-E2DD1E4F098E}"/>
            </c:ext>
          </c:extLst>
        </c:ser>
        <c:ser>
          <c:idx val="4"/>
          <c:order val="4"/>
          <c:tx>
            <c:v>JS-SB - CHF mit Prognose -  aufsummiert</c:v>
          </c:tx>
          <c:spPr>
            <a:ln>
              <a:solidFill>
                <a:schemeClr val="tx2">
                  <a:lumMod val="60000"/>
                  <a:lumOff val="40000"/>
                </a:schemeClr>
              </a:solidFill>
            </a:ln>
          </c:spPr>
          <c:marker>
            <c:symbol val="none"/>
          </c:marker>
          <c:val>
            <c:numRef>
              <c:f>Prognose!$F$72:$EC$72</c:f>
              <c:numCache>
                <c:formatCode>0</c:formatCode>
                <c:ptCount val="128"/>
                <c:pt idx="0">
                  <c:v>0</c:v>
                </c:pt>
                <c:pt idx="2">
                  <c:v>7847.5126903553301</c:v>
                </c:pt>
                <c:pt idx="4">
                  <c:v>15695.02538071066</c:v>
                </c:pt>
                <c:pt idx="6">
                  <c:v>25504.416243654821</c:v>
                </c:pt>
                <c:pt idx="8">
                  <c:v>35313.807106598986</c:v>
                </c:pt>
                <c:pt idx="10">
                  <c:v>45123.197969543151</c:v>
                </c:pt>
                <c:pt idx="12">
                  <c:v>54932.588832487316</c:v>
                </c:pt>
                <c:pt idx="14">
                  <c:v>68650.644670050766</c:v>
                </c:pt>
                <c:pt idx="16">
                  <c:v>84281.53172588833</c:v>
                </c:pt>
                <c:pt idx="18">
                  <c:v>99912.418781725893</c:v>
                </c:pt>
                <c:pt idx="20">
                  <c:v>115543.30583756346</c:v>
                </c:pt>
                <c:pt idx="22">
                  <c:v>131113.82741116753</c:v>
                </c:pt>
                <c:pt idx="24">
                  <c:v>146684.34898477158</c:v>
                </c:pt>
                <c:pt idx="26">
                  <c:v>162254.87055837564</c:v>
                </c:pt>
                <c:pt idx="28">
                  <c:v>177825.39213197969</c:v>
                </c:pt>
                <c:pt idx="30">
                  <c:v>193395.91370558375</c:v>
                </c:pt>
                <c:pt idx="32">
                  <c:v>208966.4352791878</c:v>
                </c:pt>
                <c:pt idx="34">
                  <c:v>224536.95685279186</c:v>
                </c:pt>
                <c:pt idx="36">
                  <c:v>240096.15989847714</c:v>
                </c:pt>
                <c:pt idx="38">
                  <c:v>256757.03299492385</c:v>
                </c:pt>
                <c:pt idx="40">
                  <c:v>278077.36675126903</c:v>
                </c:pt>
                <c:pt idx="42">
                  <c:v>299397.70050761418</c:v>
                </c:pt>
                <c:pt idx="44">
                  <c:v>320718.03426395939</c:v>
                </c:pt>
                <c:pt idx="46">
                  <c:v>342038.3680203046</c:v>
                </c:pt>
                <c:pt idx="48">
                  <c:v>363358.7017766498</c:v>
                </c:pt>
                <c:pt idx="50">
                  <c:v>384679.03553299501</c:v>
                </c:pt>
                <c:pt idx="52">
                  <c:v>405999.36928934022</c:v>
                </c:pt>
                <c:pt idx="54">
                  <c:v>427319.70304568543</c:v>
                </c:pt>
                <c:pt idx="56">
                  <c:v>448640.03680203063</c:v>
                </c:pt>
                <c:pt idx="58">
                  <c:v>469960.37055837584</c:v>
                </c:pt>
                <c:pt idx="60">
                  <c:v>487492.77030456875</c:v>
                </c:pt>
                <c:pt idx="62">
                  <c:v>505025.17005076166</c:v>
                </c:pt>
                <c:pt idx="64">
                  <c:v>528258.33502538095</c:v>
                </c:pt>
                <c:pt idx="66">
                  <c:v>551491.50000000023</c:v>
                </c:pt>
                <c:pt idx="68">
                  <c:v>574724.66497461952</c:v>
                </c:pt>
                <c:pt idx="70">
                  <c:v>597957.8299492388</c:v>
                </c:pt>
                <c:pt idx="72">
                  <c:v>621190.99492385809</c:v>
                </c:pt>
                <c:pt idx="74">
                  <c:v>644424.15989847737</c:v>
                </c:pt>
                <c:pt idx="76">
                  <c:v>667596.95939086319</c:v>
                </c:pt>
                <c:pt idx="78">
                  <c:v>690769.75888324901</c:v>
                </c:pt>
                <c:pt idx="80">
                  <c:v>713942.55837563484</c:v>
                </c:pt>
                <c:pt idx="82">
                  <c:v>733436.83629441657</c:v>
                </c:pt>
                <c:pt idx="84">
                  <c:v>751889.80964467034</c:v>
                </c:pt>
                <c:pt idx="86">
                  <c:v>770403.14847715769</c:v>
                </c:pt>
                <c:pt idx="88">
                  <c:v>793636.31345177698</c:v>
                </c:pt>
                <c:pt idx="90">
                  <c:v>816869.47842639626</c:v>
                </c:pt>
                <c:pt idx="92">
                  <c:v>840102.64340101555</c:v>
                </c:pt>
                <c:pt idx="94">
                  <c:v>863335.80837563484</c:v>
                </c:pt>
                <c:pt idx="96">
                  <c:v>886568.97335025412</c:v>
                </c:pt>
                <c:pt idx="98">
                  <c:v>909741.77284263994</c:v>
                </c:pt>
                <c:pt idx="100">
                  <c:v>932914.57233502576</c:v>
                </c:pt>
                <c:pt idx="102">
                  <c:v>956087.37182741158</c:v>
                </c:pt>
                <c:pt idx="104">
                  <c:v>979260.1713197974</c:v>
                </c:pt>
                <c:pt idx="106">
                  <c:v>996841.61802030506</c:v>
                </c:pt>
                <c:pt idx="108">
                  <c:v>1014362.6992385791</c:v>
                </c:pt>
                <c:pt idx="110">
                  <c:v>1021229.2728426401</c:v>
                </c:pt>
                <c:pt idx="112">
                  <c:v>1028095.846446701</c:v>
                </c:pt>
                <c:pt idx="114">
                  <c:v>1033196.7296954319</c:v>
                </c:pt>
                <c:pt idx="116">
                  <c:v>1038357.9784263964</c:v>
                </c:pt>
                <c:pt idx="118">
                  <c:v>1043519.2271573609</c:v>
                </c:pt>
                <c:pt idx="120">
                  <c:v>1047110.9733502542</c:v>
                </c:pt>
                <c:pt idx="122">
                  <c:v>1047110.9733502542</c:v>
                </c:pt>
                <c:pt idx="124">
                  <c:v>1047110.9733502542</c:v>
                </c:pt>
                <c:pt idx="126">
                  <c:v>1047110.9733502542</c:v>
                </c:pt>
              </c:numCache>
            </c:numRef>
          </c:val>
          <c:smooth val="0"/>
          <c:extLst>
            <c:ext xmlns:c16="http://schemas.microsoft.com/office/drawing/2014/chart" uri="{C3380CC4-5D6E-409C-BE32-E72D297353CC}">
              <c16:uniqueId val="{00000105-8AE0-4513-AF9F-E2DD1E4F098E}"/>
            </c:ext>
          </c:extLst>
        </c:ser>
        <c:ser>
          <c:idx val="5"/>
          <c:order val="5"/>
          <c:tx>
            <c:v>JS-SBM - CHF gem. LM -  aufsummiert</c:v>
          </c:tx>
          <c:spPr>
            <a:ln>
              <a:solidFill>
                <a:schemeClr val="tx2">
                  <a:lumMod val="60000"/>
                  <a:lumOff val="40000"/>
                </a:schemeClr>
              </a:solidFill>
              <a:prstDash val="dash"/>
            </a:ln>
          </c:spPr>
          <c:marker>
            <c:symbol val="none"/>
          </c:marker>
          <c:val>
            <c:numRef>
              <c:f>Prognose!$F$73:$EC$73</c:f>
              <c:numCache>
                <c:formatCode>0</c:formatCode>
                <c:ptCount val="128"/>
                <c:pt idx="0">
                  <c:v>17947.75</c:v>
                </c:pt>
                <c:pt idx="2">
                  <c:v>25927.75</c:v>
                </c:pt>
                <c:pt idx="4">
                  <c:v>33095.75</c:v>
                </c:pt>
                <c:pt idx="6">
                  <c:v>42103.75</c:v>
                </c:pt>
                <c:pt idx="8">
                  <c:v>53090.25</c:v>
                </c:pt>
                <c:pt idx="10">
                  <c:v>70187.55</c:v>
                </c:pt>
                <c:pt idx="12">
                  <c:v>77109.05</c:v>
                </c:pt>
                <c:pt idx="14">
                  <c:v>94908.05</c:v>
                </c:pt>
                <c:pt idx="16">
                  <c:v>94908.05</c:v>
                </c:pt>
                <c:pt idx="18">
                  <c:v>94908.05</c:v>
                </c:pt>
                <c:pt idx="20">
                  <c:v>94908.05</c:v>
                </c:pt>
                <c:pt idx="22">
                  <c:v>94908.05</c:v>
                </c:pt>
                <c:pt idx="24">
                  <c:v>94908.05</c:v>
                </c:pt>
                <c:pt idx="26">
                  <c:v>94908.05</c:v>
                </c:pt>
                <c:pt idx="28">
                  <c:v>94908.05</c:v>
                </c:pt>
                <c:pt idx="30">
                  <c:v>94908.05</c:v>
                </c:pt>
                <c:pt idx="32">
                  <c:v>94908.05</c:v>
                </c:pt>
                <c:pt idx="34">
                  <c:v>94908.05</c:v>
                </c:pt>
                <c:pt idx="36">
                  <c:v>94908.05</c:v>
                </c:pt>
                <c:pt idx="38">
                  <c:v>94908.05</c:v>
                </c:pt>
                <c:pt idx="40">
                  <c:v>94908.05</c:v>
                </c:pt>
                <c:pt idx="42">
                  <c:v>94908.05</c:v>
                </c:pt>
                <c:pt idx="44">
                  <c:v>94908.05</c:v>
                </c:pt>
                <c:pt idx="46">
                  <c:v>94908.05</c:v>
                </c:pt>
                <c:pt idx="48">
                  <c:v>94908.05</c:v>
                </c:pt>
                <c:pt idx="50">
                  <c:v>94908.05</c:v>
                </c:pt>
                <c:pt idx="52">
                  <c:v>94908.05</c:v>
                </c:pt>
                <c:pt idx="54">
                  <c:v>94908.05</c:v>
                </c:pt>
                <c:pt idx="56">
                  <c:v>94908.05</c:v>
                </c:pt>
                <c:pt idx="58">
                  <c:v>94908.05</c:v>
                </c:pt>
                <c:pt idx="60">
                  <c:v>94908.05</c:v>
                </c:pt>
                <c:pt idx="62">
                  <c:v>94908.05</c:v>
                </c:pt>
                <c:pt idx="64">
                  <c:v>94908.05</c:v>
                </c:pt>
                <c:pt idx="66">
                  <c:v>94908.05</c:v>
                </c:pt>
                <c:pt idx="68">
                  <c:v>94908.05</c:v>
                </c:pt>
                <c:pt idx="70">
                  <c:v>94908.05</c:v>
                </c:pt>
                <c:pt idx="72">
                  <c:v>94908.05</c:v>
                </c:pt>
                <c:pt idx="74">
                  <c:v>94908.05</c:v>
                </c:pt>
                <c:pt idx="76">
                  <c:v>94908.05</c:v>
                </c:pt>
                <c:pt idx="78">
                  <c:v>94908.05</c:v>
                </c:pt>
                <c:pt idx="80">
                  <c:v>94908.05</c:v>
                </c:pt>
                <c:pt idx="82">
                  <c:v>94908.05</c:v>
                </c:pt>
                <c:pt idx="84">
                  <c:v>94908.05</c:v>
                </c:pt>
                <c:pt idx="86">
                  <c:v>94908.05</c:v>
                </c:pt>
                <c:pt idx="88">
                  <c:v>94908.05</c:v>
                </c:pt>
                <c:pt idx="90">
                  <c:v>94908.05</c:v>
                </c:pt>
                <c:pt idx="92">
                  <c:v>94908.05</c:v>
                </c:pt>
                <c:pt idx="94">
                  <c:v>94908.05</c:v>
                </c:pt>
                <c:pt idx="96">
                  <c:v>94908.05</c:v>
                </c:pt>
                <c:pt idx="98">
                  <c:v>94908.05</c:v>
                </c:pt>
                <c:pt idx="100">
                  <c:v>94908.05</c:v>
                </c:pt>
                <c:pt idx="102">
                  <c:v>94908.05</c:v>
                </c:pt>
                <c:pt idx="104">
                  <c:v>94908.05</c:v>
                </c:pt>
                <c:pt idx="106">
                  <c:v>94908.05</c:v>
                </c:pt>
                <c:pt idx="108">
                  <c:v>94908.05</c:v>
                </c:pt>
                <c:pt idx="110">
                  <c:v>94908.05</c:v>
                </c:pt>
                <c:pt idx="112">
                  <c:v>94908.05</c:v>
                </c:pt>
                <c:pt idx="114">
                  <c:v>94908.05</c:v>
                </c:pt>
                <c:pt idx="116">
                  <c:v>94908.05</c:v>
                </c:pt>
                <c:pt idx="118">
                  <c:v>94908.05</c:v>
                </c:pt>
                <c:pt idx="120">
                  <c:v>94908.05</c:v>
                </c:pt>
                <c:pt idx="122">
                  <c:v>94908.05</c:v>
                </c:pt>
                <c:pt idx="124">
                  <c:v>94908.05</c:v>
                </c:pt>
                <c:pt idx="126">
                  <c:v>94908.05</c:v>
                </c:pt>
              </c:numCache>
            </c:numRef>
          </c:val>
          <c:smooth val="0"/>
          <c:extLst>
            <c:ext xmlns:c16="http://schemas.microsoft.com/office/drawing/2014/chart" uri="{C3380CC4-5D6E-409C-BE32-E72D297353CC}">
              <c16:uniqueId val="{00000182-8AE0-4513-AF9F-E2DD1E4F098E}"/>
            </c:ext>
          </c:extLst>
        </c:ser>
        <c:ser>
          <c:idx val="6"/>
          <c:order val="6"/>
          <c:tx>
            <c:v>JS-ITB - CHF gem. LM -  aufsummiert</c:v>
          </c:tx>
          <c:spPr>
            <a:ln>
              <a:solidFill>
                <a:srgbClr val="00B050"/>
              </a:solidFill>
              <a:prstDash val="dash"/>
            </a:ln>
          </c:spPr>
          <c:marker>
            <c:symbol val="none"/>
          </c:marker>
          <c:val>
            <c:numRef>
              <c:f>Prognose!$F$80:$EC$80</c:f>
              <c:numCache>
                <c:formatCode>0</c:formatCode>
                <c:ptCount val="128"/>
                <c:pt idx="0">
                  <c:v>4960</c:v>
                </c:pt>
                <c:pt idx="2">
                  <c:v>5314</c:v>
                </c:pt>
                <c:pt idx="4">
                  <c:v>5491</c:v>
                </c:pt>
                <c:pt idx="6">
                  <c:v>7747</c:v>
                </c:pt>
                <c:pt idx="8">
                  <c:v>10435</c:v>
                </c:pt>
                <c:pt idx="10">
                  <c:v>12161</c:v>
                </c:pt>
                <c:pt idx="12">
                  <c:v>13351</c:v>
                </c:pt>
                <c:pt idx="14">
                  <c:v>16027.5</c:v>
                </c:pt>
                <c:pt idx="16">
                  <c:v>16027.5</c:v>
                </c:pt>
                <c:pt idx="18">
                  <c:v>16027.5</c:v>
                </c:pt>
                <c:pt idx="20">
                  <c:v>16027.5</c:v>
                </c:pt>
                <c:pt idx="22">
                  <c:v>16027.5</c:v>
                </c:pt>
                <c:pt idx="24">
                  <c:v>16027.5</c:v>
                </c:pt>
                <c:pt idx="26">
                  <c:v>16027.5</c:v>
                </c:pt>
                <c:pt idx="28">
                  <c:v>16027.5</c:v>
                </c:pt>
                <c:pt idx="30">
                  <c:v>16027.5</c:v>
                </c:pt>
                <c:pt idx="32">
                  <c:v>16027.5</c:v>
                </c:pt>
                <c:pt idx="34">
                  <c:v>16027.5</c:v>
                </c:pt>
                <c:pt idx="36">
                  <c:v>16027.5</c:v>
                </c:pt>
                <c:pt idx="38">
                  <c:v>16027.5</c:v>
                </c:pt>
                <c:pt idx="40">
                  <c:v>16027.5</c:v>
                </c:pt>
                <c:pt idx="42">
                  <c:v>16027.5</c:v>
                </c:pt>
                <c:pt idx="44">
                  <c:v>16027.5</c:v>
                </c:pt>
                <c:pt idx="46">
                  <c:v>16027.5</c:v>
                </c:pt>
                <c:pt idx="48">
                  <c:v>16027.5</c:v>
                </c:pt>
                <c:pt idx="50">
                  <c:v>16027.5</c:v>
                </c:pt>
                <c:pt idx="52">
                  <c:v>16027.5</c:v>
                </c:pt>
                <c:pt idx="54">
                  <c:v>16027.5</c:v>
                </c:pt>
                <c:pt idx="56">
                  <c:v>16027.5</c:v>
                </c:pt>
                <c:pt idx="58">
                  <c:v>16027.5</c:v>
                </c:pt>
                <c:pt idx="60">
                  <c:v>16027.5</c:v>
                </c:pt>
                <c:pt idx="62">
                  <c:v>16027.5</c:v>
                </c:pt>
                <c:pt idx="64">
                  <c:v>16027.5</c:v>
                </c:pt>
                <c:pt idx="66">
                  <c:v>16027.5</c:v>
                </c:pt>
                <c:pt idx="68">
                  <c:v>16027.5</c:v>
                </c:pt>
                <c:pt idx="70">
                  <c:v>16027.5</c:v>
                </c:pt>
                <c:pt idx="72">
                  <c:v>16027.5</c:v>
                </c:pt>
                <c:pt idx="74">
                  <c:v>16027.5</c:v>
                </c:pt>
                <c:pt idx="76">
                  <c:v>16027.5</c:v>
                </c:pt>
                <c:pt idx="78">
                  <c:v>16027.5</c:v>
                </c:pt>
                <c:pt idx="80">
                  <c:v>16027.5</c:v>
                </c:pt>
                <c:pt idx="82">
                  <c:v>16027.5</c:v>
                </c:pt>
                <c:pt idx="84">
                  <c:v>16027.5</c:v>
                </c:pt>
                <c:pt idx="86">
                  <c:v>16027.5</c:v>
                </c:pt>
                <c:pt idx="88">
                  <c:v>16027.5</c:v>
                </c:pt>
                <c:pt idx="90">
                  <c:v>16027.5</c:v>
                </c:pt>
                <c:pt idx="92">
                  <c:v>16027.5</c:v>
                </c:pt>
                <c:pt idx="94">
                  <c:v>16027.5</c:v>
                </c:pt>
                <c:pt idx="96">
                  <c:v>16027.5</c:v>
                </c:pt>
                <c:pt idx="98">
                  <c:v>16027.5</c:v>
                </c:pt>
                <c:pt idx="100">
                  <c:v>16027.5</c:v>
                </c:pt>
                <c:pt idx="102">
                  <c:v>16027.5</c:v>
                </c:pt>
                <c:pt idx="104">
                  <c:v>16027.5</c:v>
                </c:pt>
                <c:pt idx="106">
                  <c:v>16027.5</c:v>
                </c:pt>
                <c:pt idx="108">
                  <c:v>16027.5</c:v>
                </c:pt>
                <c:pt idx="110">
                  <c:v>16027.5</c:v>
                </c:pt>
                <c:pt idx="112">
                  <c:v>16027.5</c:v>
                </c:pt>
                <c:pt idx="114">
                  <c:v>16027.5</c:v>
                </c:pt>
                <c:pt idx="116">
                  <c:v>16027.5</c:v>
                </c:pt>
                <c:pt idx="118">
                  <c:v>16027.5</c:v>
                </c:pt>
                <c:pt idx="120">
                  <c:v>16027.5</c:v>
                </c:pt>
                <c:pt idx="122">
                  <c:v>16027.5</c:v>
                </c:pt>
                <c:pt idx="124">
                  <c:v>16027.5</c:v>
                </c:pt>
                <c:pt idx="126">
                  <c:v>16027.5</c:v>
                </c:pt>
              </c:numCache>
            </c:numRef>
          </c:val>
          <c:smooth val="0"/>
          <c:extLst>
            <c:ext xmlns:c16="http://schemas.microsoft.com/office/drawing/2014/chart" uri="{C3380CC4-5D6E-409C-BE32-E72D297353CC}">
              <c16:uniqueId val="{00000278-8AE0-4513-AF9F-E2DD1E4F098E}"/>
            </c:ext>
          </c:extLst>
        </c:ser>
        <c:ser>
          <c:idx val="7"/>
          <c:order val="7"/>
          <c:tx>
            <c:v>JS-ITB - CHF mit Prognose -  aufsummiert</c:v>
          </c:tx>
          <c:spPr>
            <a:ln>
              <a:solidFill>
                <a:schemeClr val="accent3">
                  <a:lumMod val="75000"/>
                </a:schemeClr>
              </a:solidFill>
            </a:ln>
          </c:spPr>
          <c:marker>
            <c:symbol val="none"/>
          </c:marker>
          <c:val>
            <c:numRef>
              <c:f>Prognose!$F$79:$EC$79</c:f>
              <c:numCache>
                <c:formatCode>0</c:formatCode>
                <c:ptCount val="128"/>
                <c:pt idx="0">
                  <c:v>0</c:v>
                </c:pt>
                <c:pt idx="2">
                  <c:v>0</c:v>
                </c:pt>
                <c:pt idx="4">
                  <c:v>0</c:v>
                </c:pt>
                <c:pt idx="6">
                  <c:v>0</c:v>
                </c:pt>
                <c:pt idx="8">
                  <c:v>0</c:v>
                </c:pt>
                <c:pt idx="10">
                  <c:v>0</c:v>
                </c:pt>
                <c:pt idx="12">
                  <c:v>0</c:v>
                </c:pt>
                <c:pt idx="14">
                  <c:v>2324.0710659898477</c:v>
                </c:pt>
                <c:pt idx="16">
                  <c:v>4648.1421319796955</c:v>
                </c:pt>
                <c:pt idx="18">
                  <c:v>6972.2131979695432</c:v>
                </c:pt>
                <c:pt idx="20">
                  <c:v>9296.284263959391</c:v>
                </c:pt>
                <c:pt idx="22">
                  <c:v>11499.624365482234</c:v>
                </c:pt>
                <c:pt idx="24">
                  <c:v>13702.964467005077</c:v>
                </c:pt>
                <c:pt idx="26">
                  <c:v>15906.304568527919</c:v>
                </c:pt>
                <c:pt idx="28">
                  <c:v>18109.644670050762</c:v>
                </c:pt>
                <c:pt idx="30">
                  <c:v>20312.984771573603</c:v>
                </c:pt>
                <c:pt idx="32">
                  <c:v>22516.324873096444</c:v>
                </c:pt>
                <c:pt idx="34">
                  <c:v>24719.664974619285</c:v>
                </c:pt>
                <c:pt idx="36">
                  <c:v>26802.274111675124</c:v>
                </c:pt>
                <c:pt idx="38">
                  <c:v>35090.454822335021</c:v>
                </c:pt>
                <c:pt idx="40">
                  <c:v>44516.524873096445</c:v>
                </c:pt>
                <c:pt idx="42">
                  <c:v>53942.594923857869</c:v>
                </c:pt>
                <c:pt idx="44">
                  <c:v>63761.040609137053</c:v>
                </c:pt>
                <c:pt idx="46">
                  <c:v>73579.486294416245</c:v>
                </c:pt>
                <c:pt idx="48">
                  <c:v>83397.931979695437</c:v>
                </c:pt>
                <c:pt idx="50">
                  <c:v>92824.002030456861</c:v>
                </c:pt>
                <c:pt idx="52">
                  <c:v>102250.07208121828</c:v>
                </c:pt>
                <c:pt idx="54">
                  <c:v>111676.14213197971</c:v>
                </c:pt>
                <c:pt idx="56">
                  <c:v>121102.21218274113</c:v>
                </c:pt>
                <c:pt idx="58">
                  <c:v>130528.28223350256</c:v>
                </c:pt>
                <c:pt idx="60">
                  <c:v>139048.87005076144</c:v>
                </c:pt>
                <c:pt idx="62">
                  <c:v>146745.46903553302</c:v>
                </c:pt>
                <c:pt idx="64">
                  <c:v>154562.79898477159</c:v>
                </c:pt>
                <c:pt idx="66">
                  <c:v>166853.21116751272</c:v>
                </c:pt>
                <c:pt idx="68">
                  <c:v>179143.62335025385</c:v>
                </c:pt>
                <c:pt idx="70">
                  <c:v>191434.03553299498</c:v>
                </c:pt>
                <c:pt idx="72">
                  <c:v>203724.44771573611</c:v>
                </c:pt>
                <c:pt idx="74">
                  <c:v>216014.85989847724</c:v>
                </c:pt>
                <c:pt idx="76">
                  <c:v>228184.54111675135</c:v>
                </c:pt>
                <c:pt idx="78">
                  <c:v>240354.22233502546</c:v>
                </c:pt>
                <c:pt idx="80">
                  <c:v>252523.90355329958</c:v>
                </c:pt>
                <c:pt idx="82">
                  <c:v>264693.58477157366</c:v>
                </c:pt>
                <c:pt idx="84">
                  <c:v>275251.50761421327</c:v>
                </c:pt>
                <c:pt idx="86">
                  <c:v>286714.91269035538</c:v>
                </c:pt>
                <c:pt idx="88">
                  <c:v>298299.04873096454</c:v>
                </c:pt>
                <c:pt idx="90">
                  <c:v>311374.2121827412</c:v>
                </c:pt>
                <c:pt idx="92">
                  <c:v>324449.37563451787</c:v>
                </c:pt>
                <c:pt idx="94">
                  <c:v>337524.53908629454</c:v>
                </c:pt>
                <c:pt idx="96">
                  <c:v>350599.7025380712</c:v>
                </c:pt>
                <c:pt idx="98">
                  <c:v>363554.13502538082</c:v>
                </c:pt>
                <c:pt idx="100">
                  <c:v>376508.56751269044</c:v>
                </c:pt>
                <c:pt idx="102">
                  <c:v>388678.24873096455</c:v>
                </c:pt>
                <c:pt idx="104">
                  <c:v>400847.92994923866</c:v>
                </c:pt>
                <c:pt idx="106">
                  <c:v>413017.61116751278</c:v>
                </c:pt>
                <c:pt idx="108">
                  <c:v>423575.53401015239</c:v>
                </c:pt>
                <c:pt idx="110">
                  <c:v>423575.53401015239</c:v>
                </c:pt>
                <c:pt idx="112">
                  <c:v>423575.53401015239</c:v>
                </c:pt>
                <c:pt idx="114">
                  <c:v>423575.53401015239</c:v>
                </c:pt>
                <c:pt idx="116">
                  <c:v>423696.26497461938</c:v>
                </c:pt>
                <c:pt idx="118">
                  <c:v>423816.99593908637</c:v>
                </c:pt>
                <c:pt idx="120">
                  <c:v>423937.72690355335</c:v>
                </c:pt>
                <c:pt idx="122">
                  <c:v>423937.72690355335</c:v>
                </c:pt>
                <c:pt idx="124">
                  <c:v>423937.72690355335</c:v>
                </c:pt>
                <c:pt idx="126">
                  <c:v>423937.72690355335</c:v>
                </c:pt>
              </c:numCache>
            </c:numRef>
          </c:val>
          <c:smooth val="0"/>
          <c:extLst>
            <c:ext xmlns:c16="http://schemas.microsoft.com/office/drawing/2014/chart" uri="{C3380CC4-5D6E-409C-BE32-E72D297353CC}">
              <c16:uniqueId val="{00000279-8AE0-4513-AF9F-E2DD1E4F098E}"/>
            </c:ext>
          </c:extLst>
        </c:ser>
        <c:ser>
          <c:idx val="8"/>
          <c:order val="8"/>
          <c:tx>
            <c:v>PNP - CHF mit Prognose -  aufsummiert</c:v>
          </c:tx>
          <c:spPr>
            <a:ln>
              <a:solidFill>
                <a:srgbClr val="FFC000"/>
              </a:solidFill>
            </a:ln>
          </c:spPr>
          <c:marker>
            <c:symbol val="none"/>
          </c:marker>
          <c:val>
            <c:numRef>
              <c:f>Prognose!$F$86:$EC$86</c:f>
              <c:numCache>
                <c:formatCode>0</c:formatCode>
                <c:ptCount val="128"/>
                <c:pt idx="0">
                  <c:v>0</c:v>
                </c:pt>
                <c:pt idx="2">
                  <c:v>0</c:v>
                </c:pt>
                <c:pt idx="4">
                  <c:v>0</c:v>
                </c:pt>
                <c:pt idx="6">
                  <c:v>0</c:v>
                </c:pt>
                <c:pt idx="8">
                  <c:v>0</c:v>
                </c:pt>
                <c:pt idx="10">
                  <c:v>0</c:v>
                </c:pt>
                <c:pt idx="12">
                  <c:v>0</c:v>
                </c:pt>
                <c:pt idx="14">
                  <c:v>3305.0101522842642</c:v>
                </c:pt>
                <c:pt idx="16">
                  <c:v>6610.0203045685284</c:v>
                </c:pt>
                <c:pt idx="18">
                  <c:v>9915.0304568527936</c:v>
                </c:pt>
                <c:pt idx="20">
                  <c:v>13220.040609137057</c:v>
                </c:pt>
                <c:pt idx="22">
                  <c:v>16404.319796954314</c:v>
                </c:pt>
                <c:pt idx="24">
                  <c:v>19588.598984771572</c:v>
                </c:pt>
                <c:pt idx="26">
                  <c:v>22772.878172588829</c:v>
                </c:pt>
                <c:pt idx="28">
                  <c:v>25957.157360406087</c:v>
                </c:pt>
                <c:pt idx="30">
                  <c:v>29141.436548223344</c:v>
                </c:pt>
                <c:pt idx="32">
                  <c:v>32325.715736040602</c:v>
                </c:pt>
                <c:pt idx="34">
                  <c:v>35509.994923857863</c:v>
                </c:pt>
                <c:pt idx="36">
                  <c:v>38573.543147208118</c:v>
                </c:pt>
                <c:pt idx="38">
                  <c:v>41878.553299492385</c:v>
                </c:pt>
                <c:pt idx="40">
                  <c:v>45772.126903553297</c:v>
                </c:pt>
                <c:pt idx="42">
                  <c:v>49665.700507614209</c:v>
                </c:pt>
                <c:pt idx="44">
                  <c:v>54147.837563451772</c:v>
                </c:pt>
                <c:pt idx="46">
                  <c:v>58629.974619289336</c:v>
                </c:pt>
                <c:pt idx="48">
                  <c:v>63112.1116751269</c:v>
                </c:pt>
                <c:pt idx="50">
                  <c:v>67005.685279187819</c:v>
                </c:pt>
                <c:pt idx="52">
                  <c:v>70899.258883248738</c:v>
                </c:pt>
                <c:pt idx="54">
                  <c:v>74792.832487309657</c:v>
                </c:pt>
                <c:pt idx="56">
                  <c:v>78686.406091370576</c:v>
                </c:pt>
                <c:pt idx="58">
                  <c:v>82579.979695431495</c:v>
                </c:pt>
                <c:pt idx="60">
                  <c:v>85175.695431472108</c:v>
                </c:pt>
                <c:pt idx="62">
                  <c:v>85417.157360406112</c:v>
                </c:pt>
                <c:pt idx="64">
                  <c:v>85779.350253807133</c:v>
                </c:pt>
                <c:pt idx="66">
                  <c:v>86141.543147208155</c:v>
                </c:pt>
                <c:pt idx="68">
                  <c:v>86503.736040609176</c:v>
                </c:pt>
                <c:pt idx="70">
                  <c:v>86865.928934010197</c:v>
                </c:pt>
                <c:pt idx="72">
                  <c:v>87228.121827411218</c:v>
                </c:pt>
                <c:pt idx="74">
                  <c:v>87590.314720812239</c:v>
                </c:pt>
                <c:pt idx="76">
                  <c:v>87831.776649746243</c:v>
                </c:pt>
                <c:pt idx="78">
                  <c:v>88073.238578680248</c:v>
                </c:pt>
                <c:pt idx="80">
                  <c:v>88314.700507614252</c:v>
                </c:pt>
                <c:pt idx="82">
                  <c:v>88556.162436548257</c:v>
                </c:pt>
                <c:pt idx="84">
                  <c:v>88676.893401015259</c:v>
                </c:pt>
                <c:pt idx="86">
                  <c:v>90095.482233502567</c:v>
                </c:pt>
                <c:pt idx="88">
                  <c:v>91634.802030456878</c:v>
                </c:pt>
                <c:pt idx="90">
                  <c:v>93174.121827411189</c:v>
                </c:pt>
                <c:pt idx="92">
                  <c:v>94713.4416243655</c:v>
                </c:pt>
                <c:pt idx="94">
                  <c:v>96252.76142131981</c:v>
                </c:pt>
                <c:pt idx="96">
                  <c:v>97792.081218274121</c:v>
                </c:pt>
                <c:pt idx="98">
                  <c:v>99210.67005076143</c:v>
                </c:pt>
                <c:pt idx="100">
                  <c:v>100629.25888324874</c:v>
                </c:pt>
                <c:pt idx="102">
                  <c:v>100870.72081218274</c:v>
                </c:pt>
                <c:pt idx="104">
                  <c:v>101112.18274111675</c:v>
                </c:pt>
                <c:pt idx="106">
                  <c:v>101353.64467005075</c:v>
                </c:pt>
                <c:pt idx="108">
                  <c:v>101474.37563451775</c:v>
                </c:pt>
                <c:pt idx="110">
                  <c:v>101474.37563451775</c:v>
                </c:pt>
                <c:pt idx="112">
                  <c:v>101474.37563451775</c:v>
                </c:pt>
                <c:pt idx="114">
                  <c:v>101474.37563451775</c:v>
                </c:pt>
                <c:pt idx="116">
                  <c:v>101595.10659898476</c:v>
                </c:pt>
                <c:pt idx="118">
                  <c:v>101715.83756345176</c:v>
                </c:pt>
                <c:pt idx="120">
                  <c:v>101836.56852791876</c:v>
                </c:pt>
                <c:pt idx="122">
                  <c:v>101836.56852791876</c:v>
                </c:pt>
                <c:pt idx="124">
                  <c:v>101836.56852791876</c:v>
                </c:pt>
                <c:pt idx="126">
                  <c:v>101836.56852791876</c:v>
                </c:pt>
              </c:numCache>
            </c:numRef>
          </c:val>
          <c:smooth val="0"/>
          <c:extLst>
            <c:ext xmlns:c16="http://schemas.microsoft.com/office/drawing/2014/chart" uri="{C3380CC4-5D6E-409C-BE32-E72D297353CC}">
              <c16:uniqueId val="{0000027A-8AE0-4513-AF9F-E2DD1E4F098E}"/>
            </c:ext>
          </c:extLst>
        </c:ser>
        <c:ser>
          <c:idx val="9"/>
          <c:order val="9"/>
          <c:tx>
            <c:v>PNP - CHF gem. LM -  aufsummiert</c:v>
          </c:tx>
          <c:spPr>
            <a:ln>
              <a:solidFill>
                <a:srgbClr val="FFC000"/>
              </a:solidFill>
              <a:prstDash val="dash"/>
            </a:ln>
          </c:spPr>
          <c:marker>
            <c:symbol val="none"/>
          </c:marker>
          <c:val>
            <c:numRef>
              <c:f>Prognose!$F$87:$EC$87</c:f>
              <c:numCache>
                <c:formatCode>0</c:formatCode>
                <c:ptCount val="128"/>
                <c:pt idx="0">
                  <c:v>0</c:v>
                </c:pt>
                <c:pt idx="2">
                  <c:v>0</c:v>
                </c:pt>
                <c:pt idx="4">
                  <c:v>29.5</c:v>
                </c:pt>
                <c:pt idx="6">
                  <c:v>29.5</c:v>
                </c:pt>
                <c:pt idx="8">
                  <c:v>29.5</c:v>
                </c:pt>
                <c:pt idx="10">
                  <c:v>29.5</c:v>
                </c:pt>
                <c:pt idx="12">
                  <c:v>88.5</c:v>
                </c:pt>
                <c:pt idx="14">
                  <c:v>388</c:v>
                </c:pt>
                <c:pt idx="16">
                  <c:v>388</c:v>
                </c:pt>
                <c:pt idx="18">
                  <c:v>388</c:v>
                </c:pt>
                <c:pt idx="20">
                  <c:v>388</c:v>
                </c:pt>
                <c:pt idx="22">
                  <c:v>388</c:v>
                </c:pt>
                <c:pt idx="24">
                  <c:v>388</c:v>
                </c:pt>
                <c:pt idx="26">
                  <c:v>388</c:v>
                </c:pt>
                <c:pt idx="28">
                  <c:v>388</c:v>
                </c:pt>
                <c:pt idx="30">
                  <c:v>388</c:v>
                </c:pt>
                <c:pt idx="32">
                  <c:v>388</c:v>
                </c:pt>
                <c:pt idx="34">
                  <c:v>388</c:v>
                </c:pt>
                <c:pt idx="36">
                  <c:v>388</c:v>
                </c:pt>
                <c:pt idx="38">
                  <c:v>388</c:v>
                </c:pt>
                <c:pt idx="40">
                  <c:v>388</c:v>
                </c:pt>
                <c:pt idx="42">
                  <c:v>388</c:v>
                </c:pt>
                <c:pt idx="44">
                  <c:v>388</c:v>
                </c:pt>
                <c:pt idx="46">
                  <c:v>388</c:v>
                </c:pt>
                <c:pt idx="48">
                  <c:v>388</c:v>
                </c:pt>
                <c:pt idx="50">
                  <c:v>388</c:v>
                </c:pt>
                <c:pt idx="52">
                  <c:v>388</c:v>
                </c:pt>
                <c:pt idx="54">
                  <c:v>388</c:v>
                </c:pt>
                <c:pt idx="56">
                  <c:v>388</c:v>
                </c:pt>
                <c:pt idx="58">
                  <c:v>388</c:v>
                </c:pt>
                <c:pt idx="60">
                  <c:v>388</c:v>
                </c:pt>
                <c:pt idx="62">
                  <c:v>388</c:v>
                </c:pt>
                <c:pt idx="64">
                  <c:v>388</c:v>
                </c:pt>
                <c:pt idx="66">
                  <c:v>388</c:v>
                </c:pt>
                <c:pt idx="68">
                  <c:v>388</c:v>
                </c:pt>
                <c:pt idx="70">
                  <c:v>388</c:v>
                </c:pt>
                <c:pt idx="72">
                  <c:v>388</c:v>
                </c:pt>
                <c:pt idx="74">
                  <c:v>388</c:v>
                </c:pt>
                <c:pt idx="76">
                  <c:v>388</c:v>
                </c:pt>
                <c:pt idx="78">
                  <c:v>388</c:v>
                </c:pt>
                <c:pt idx="80">
                  <c:v>388</c:v>
                </c:pt>
                <c:pt idx="82">
                  <c:v>388</c:v>
                </c:pt>
                <c:pt idx="84">
                  <c:v>388</c:v>
                </c:pt>
                <c:pt idx="86">
                  <c:v>388</c:v>
                </c:pt>
                <c:pt idx="88">
                  <c:v>388</c:v>
                </c:pt>
                <c:pt idx="90">
                  <c:v>388</c:v>
                </c:pt>
                <c:pt idx="92">
                  <c:v>388</c:v>
                </c:pt>
                <c:pt idx="94">
                  <c:v>388</c:v>
                </c:pt>
                <c:pt idx="96">
                  <c:v>388</c:v>
                </c:pt>
                <c:pt idx="98">
                  <c:v>388</c:v>
                </c:pt>
                <c:pt idx="100">
                  <c:v>388</c:v>
                </c:pt>
                <c:pt idx="102">
                  <c:v>388</c:v>
                </c:pt>
                <c:pt idx="104">
                  <c:v>388</c:v>
                </c:pt>
                <c:pt idx="106">
                  <c:v>388</c:v>
                </c:pt>
                <c:pt idx="108">
                  <c:v>388</c:v>
                </c:pt>
                <c:pt idx="110">
                  <c:v>388</c:v>
                </c:pt>
                <c:pt idx="112">
                  <c:v>388</c:v>
                </c:pt>
                <c:pt idx="114">
                  <c:v>388</c:v>
                </c:pt>
                <c:pt idx="116">
                  <c:v>388</c:v>
                </c:pt>
                <c:pt idx="118">
                  <c:v>388</c:v>
                </c:pt>
                <c:pt idx="120">
                  <c:v>388</c:v>
                </c:pt>
                <c:pt idx="122">
                  <c:v>388</c:v>
                </c:pt>
                <c:pt idx="124">
                  <c:v>388</c:v>
                </c:pt>
                <c:pt idx="126">
                  <c:v>388</c:v>
                </c:pt>
              </c:numCache>
            </c:numRef>
          </c:val>
          <c:smooth val="0"/>
          <c:extLst>
            <c:ext xmlns:c16="http://schemas.microsoft.com/office/drawing/2014/chart" uri="{C3380CC4-5D6E-409C-BE32-E72D297353CC}">
              <c16:uniqueId val="{0000027B-8AE0-4513-AF9F-E2DD1E4F098E}"/>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min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Stunden</a:t>
            </a:r>
          </a:p>
        </c:rich>
      </c:tx>
      <c:overlay val="0"/>
    </c:title>
    <c:autoTitleDeleted val="0"/>
    <c:plotArea>
      <c:layout/>
      <c:lineChart>
        <c:grouping val="standard"/>
        <c:varyColors val="0"/>
        <c:ser>
          <c:idx val="1"/>
          <c:order val="0"/>
          <c:tx>
            <c:v>Stunden aufsummiert - Prgnose</c:v>
          </c:tx>
          <c:spPr>
            <a:ln w="38100">
              <a:solidFill>
                <a:schemeClr val="accent6">
                  <a:lumMod val="60000"/>
                  <a:lumOff val="40000"/>
                </a:schemeClr>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Prognose!$F$48:$EC$48</c:f>
              <c:numCache>
                <c:formatCode>#,##0</c:formatCode>
                <c:ptCount val="128"/>
                <c:pt idx="0">
                  <c:v>0</c:v>
                </c:pt>
                <c:pt idx="2">
                  <c:v>96</c:v>
                </c:pt>
                <c:pt idx="4">
                  <c:v>192</c:v>
                </c:pt>
                <c:pt idx="6">
                  <c:v>308</c:v>
                </c:pt>
                <c:pt idx="8">
                  <c:v>424</c:v>
                </c:pt>
                <c:pt idx="10">
                  <c:v>540</c:v>
                </c:pt>
                <c:pt idx="12">
                  <c:v>656</c:v>
                </c:pt>
                <c:pt idx="14">
                  <c:v>946</c:v>
                </c:pt>
                <c:pt idx="16">
                  <c:v>1326</c:v>
                </c:pt>
                <c:pt idx="18">
                  <c:v>1746</c:v>
                </c:pt>
                <c:pt idx="20">
                  <c:v>2166</c:v>
                </c:pt>
                <c:pt idx="22">
                  <c:v>2578</c:v>
                </c:pt>
                <c:pt idx="24">
                  <c:v>2990</c:v>
                </c:pt>
                <c:pt idx="26">
                  <c:v>3402</c:v>
                </c:pt>
                <c:pt idx="28">
                  <c:v>3814</c:v>
                </c:pt>
                <c:pt idx="30">
                  <c:v>4226</c:v>
                </c:pt>
                <c:pt idx="32">
                  <c:v>4638</c:v>
                </c:pt>
                <c:pt idx="34">
                  <c:v>5000</c:v>
                </c:pt>
                <c:pt idx="36">
                  <c:v>5334</c:v>
                </c:pt>
                <c:pt idx="38">
                  <c:v>5794</c:v>
                </c:pt>
                <c:pt idx="40">
                  <c:v>6374</c:v>
                </c:pt>
                <c:pt idx="42">
                  <c:v>6954</c:v>
                </c:pt>
                <c:pt idx="44">
                  <c:v>7544</c:v>
                </c:pt>
                <c:pt idx="46">
                  <c:v>8134</c:v>
                </c:pt>
                <c:pt idx="48">
                  <c:v>8724</c:v>
                </c:pt>
                <c:pt idx="50">
                  <c:v>9304</c:v>
                </c:pt>
                <c:pt idx="52">
                  <c:v>9884</c:v>
                </c:pt>
                <c:pt idx="54">
                  <c:v>10464</c:v>
                </c:pt>
                <c:pt idx="56">
                  <c:v>11044</c:v>
                </c:pt>
                <c:pt idx="58">
                  <c:v>11594</c:v>
                </c:pt>
                <c:pt idx="60">
                  <c:v>12016</c:v>
                </c:pt>
                <c:pt idx="62">
                  <c:v>12368</c:v>
                </c:pt>
                <c:pt idx="64">
                  <c:v>12788</c:v>
                </c:pt>
                <c:pt idx="66">
                  <c:v>13268</c:v>
                </c:pt>
                <c:pt idx="68">
                  <c:v>13748</c:v>
                </c:pt>
                <c:pt idx="70">
                  <c:v>14228</c:v>
                </c:pt>
                <c:pt idx="72">
                  <c:v>14708</c:v>
                </c:pt>
                <c:pt idx="74">
                  <c:v>15148</c:v>
                </c:pt>
                <c:pt idx="76">
                  <c:v>15580</c:v>
                </c:pt>
                <c:pt idx="78">
                  <c:v>16012</c:v>
                </c:pt>
                <c:pt idx="80">
                  <c:v>16444</c:v>
                </c:pt>
                <c:pt idx="82">
                  <c:v>16836</c:v>
                </c:pt>
                <c:pt idx="84">
                  <c:v>17190</c:v>
                </c:pt>
                <c:pt idx="86">
                  <c:v>17572</c:v>
                </c:pt>
                <c:pt idx="88">
                  <c:v>18012</c:v>
                </c:pt>
                <c:pt idx="90">
                  <c:v>18472</c:v>
                </c:pt>
                <c:pt idx="92">
                  <c:v>18932</c:v>
                </c:pt>
                <c:pt idx="94">
                  <c:v>19392</c:v>
                </c:pt>
                <c:pt idx="96">
                  <c:v>19852</c:v>
                </c:pt>
                <c:pt idx="98">
                  <c:v>20304</c:v>
                </c:pt>
                <c:pt idx="100">
                  <c:v>20756</c:v>
                </c:pt>
                <c:pt idx="102">
                  <c:v>21188</c:v>
                </c:pt>
                <c:pt idx="104">
                  <c:v>21620</c:v>
                </c:pt>
                <c:pt idx="106">
                  <c:v>21992</c:v>
                </c:pt>
                <c:pt idx="108">
                  <c:v>22328</c:v>
                </c:pt>
                <c:pt idx="110">
                  <c:v>22406</c:v>
                </c:pt>
                <c:pt idx="112">
                  <c:v>22484</c:v>
                </c:pt>
                <c:pt idx="114">
                  <c:v>22544</c:v>
                </c:pt>
                <c:pt idx="116">
                  <c:v>22652</c:v>
                </c:pt>
                <c:pt idx="118">
                  <c:v>22760</c:v>
                </c:pt>
                <c:pt idx="120">
                  <c:v>22852</c:v>
                </c:pt>
                <c:pt idx="122">
                  <c:v>22852</c:v>
                </c:pt>
                <c:pt idx="124">
                  <c:v>22852</c:v>
                </c:pt>
                <c:pt idx="126">
                  <c:v>22852</c:v>
                </c:pt>
              </c:numCache>
            </c:numRef>
          </c:val>
          <c:smooth val="0"/>
          <c:extLst>
            <c:ext xmlns:c16="http://schemas.microsoft.com/office/drawing/2014/chart" uri="{C3380CC4-5D6E-409C-BE32-E72D297353CC}">
              <c16:uniqueId val="{00000000-04E1-4A68-8764-540564866F06}"/>
            </c:ext>
          </c:extLst>
        </c:ser>
        <c:ser>
          <c:idx val="0"/>
          <c:order val="1"/>
          <c:tx>
            <c:v>Stunden gem. LM - ausummiert</c:v>
          </c:tx>
          <c:spPr>
            <a:ln w="38100">
              <a:solidFill>
                <a:srgbClr val="FFCC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Prognose!$F$50:$EC$50</c:f>
              <c:numCache>
                <c:formatCode>#,##0</c:formatCode>
                <c:ptCount val="128"/>
                <c:pt idx="0">
                  <c:v>330.5</c:v>
                </c:pt>
                <c:pt idx="2">
                  <c:v>450.5</c:v>
                </c:pt>
                <c:pt idx="4">
                  <c:v>540.25</c:v>
                </c:pt>
                <c:pt idx="6">
                  <c:v>667.5</c:v>
                </c:pt>
                <c:pt idx="8">
                  <c:v>826.25</c:v>
                </c:pt>
                <c:pt idx="10">
                  <c:v>1044.75</c:v>
                </c:pt>
                <c:pt idx="12">
                  <c:v>1173.75</c:v>
                </c:pt>
                <c:pt idx="14">
                  <c:v>1415</c:v>
                </c:pt>
                <c:pt idx="16">
                  <c:v>1415</c:v>
                </c:pt>
                <c:pt idx="18">
                  <c:v>1415</c:v>
                </c:pt>
                <c:pt idx="20">
                  <c:v>1415</c:v>
                </c:pt>
                <c:pt idx="22">
                  <c:v>1415</c:v>
                </c:pt>
                <c:pt idx="24">
                  <c:v>1415</c:v>
                </c:pt>
                <c:pt idx="26">
                  <c:v>1415</c:v>
                </c:pt>
                <c:pt idx="28">
                  <c:v>1415</c:v>
                </c:pt>
                <c:pt idx="30">
                  <c:v>1415</c:v>
                </c:pt>
                <c:pt idx="32">
                  <c:v>1415</c:v>
                </c:pt>
                <c:pt idx="34">
                  <c:v>1415</c:v>
                </c:pt>
                <c:pt idx="36">
                  <c:v>1415</c:v>
                </c:pt>
                <c:pt idx="38">
                  <c:v>1415</c:v>
                </c:pt>
                <c:pt idx="40">
                  <c:v>1415</c:v>
                </c:pt>
                <c:pt idx="42">
                  <c:v>1415</c:v>
                </c:pt>
                <c:pt idx="44">
                  <c:v>1415</c:v>
                </c:pt>
                <c:pt idx="46">
                  <c:v>1415</c:v>
                </c:pt>
                <c:pt idx="48">
                  <c:v>1415</c:v>
                </c:pt>
                <c:pt idx="50">
                  <c:v>1415</c:v>
                </c:pt>
                <c:pt idx="52">
                  <c:v>1415</c:v>
                </c:pt>
                <c:pt idx="54">
                  <c:v>1415</c:v>
                </c:pt>
                <c:pt idx="56">
                  <c:v>1415</c:v>
                </c:pt>
                <c:pt idx="58">
                  <c:v>1415</c:v>
                </c:pt>
                <c:pt idx="60">
                  <c:v>1415</c:v>
                </c:pt>
                <c:pt idx="62">
                  <c:v>1415</c:v>
                </c:pt>
                <c:pt idx="64">
                  <c:v>1415</c:v>
                </c:pt>
                <c:pt idx="66">
                  <c:v>1415</c:v>
                </c:pt>
                <c:pt idx="68">
                  <c:v>1415</c:v>
                </c:pt>
                <c:pt idx="70">
                  <c:v>1415</c:v>
                </c:pt>
                <c:pt idx="72">
                  <c:v>1415</c:v>
                </c:pt>
                <c:pt idx="74">
                  <c:v>1415</c:v>
                </c:pt>
                <c:pt idx="76">
                  <c:v>1415</c:v>
                </c:pt>
                <c:pt idx="78">
                  <c:v>1415</c:v>
                </c:pt>
                <c:pt idx="80">
                  <c:v>1415</c:v>
                </c:pt>
                <c:pt idx="82">
                  <c:v>1415</c:v>
                </c:pt>
                <c:pt idx="84">
                  <c:v>1415</c:v>
                </c:pt>
                <c:pt idx="86">
                  <c:v>1415</c:v>
                </c:pt>
                <c:pt idx="88">
                  <c:v>1415</c:v>
                </c:pt>
                <c:pt idx="90">
                  <c:v>1415</c:v>
                </c:pt>
                <c:pt idx="92">
                  <c:v>1415</c:v>
                </c:pt>
                <c:pt idx="94">
                  <c:v>1415</c:v>
                </c:pt>
                <c:pt idx="96">
                  <c:v>1415</c:v>
                </c:pt>
                <c:pt idx="98">
                  <c:v>1415</c:v>
                </c:pt>
                <c:pt idx="100">
                  <c:v>1415</c:v>
                </c:pt>
                <c:pt idx="102">
                  <c:v>1415</c:v>
                </c:pt>
                <c:pt idx="104">
                  <c:v>1415</c:v>
                </c:pt>
                <c:pt idx="106">
                  <c:v>1415</c:v>
                </c:pt>
                <c:pt idx="108">
                  <c:v>1415</c:v>
                </c:pt>
                <c:pt idx="110">
                  <c:v>1415</c:v>
                </c:pt>
                <c:pt idx="112">
                  <c:v>1415</c:v>
                </c:pt>
                <c:pt idx="114">
                  <c:v>1415</c:v>
                </c:pt>
                <c:pt idx="116">
                  <c:v>1415</c:v>
                </c:pt>
                <c:pt idx="118">
                  <c:v>1415</c:v>
                </c:pt>
                <c:pt idx="120">
                  <c:v>1415</c:v>
                </c:pt>
                <c:pt idx="122">
                  <c:v>1415</c:v>
                </c:pt>
                <c:pt idx="124">
                  <c:v>1415</c:v>
                </c:pt>
                <c:pt idx="126">
                  <c:v>1415</c:v>
                </c:pt>
              </c:numCache>
            </c:numRef>
          </c:val>
          <c:smooth val="0"/>
          <c:extLst>
            <c:ext xmlns:c16="http://schemas.microsoft.com/office/drawing/2014/chart" uri="{C3380CC4-5D6E-409C-BE32-E72D297353CC}">
              <c16:uniqueId val="{00000001-04E1-4A68-8764-540564866F06}"/>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197827</xdr:colOff>
      <xdr:row>150</xdr:row>
      <xdr:rowOff>25977</xdr:rowOff>
    </xdr:from>
    <xdr:to>
      <xdr:col>132</xdr:col>
      <xdr:colOff>8659</xdr:colOff>
      <xdr:row>318</xdr:row>
      <xdr:rowOff>27213</xdr:rowOff>
    </xdr:to>
    <xdr:graphicFrame macro="">
      <xdr:nvGraphicFramePr>
        <xdr:cNvPr id="2" name="Diagramm 1">
          <a:extLst>
            <a:ext uri="{FF2B5EF4-FFF2-40B4-BE49-F238E27FC236}">
              <a16:creationId xmlns:a16="http://schemas.microsoft.com/office/drawing/2014/main" id="{385ED929-A41E-4690-87EC-3E9182D1E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334284</xdr:colOff>
      <xdr:row>94</xdr:row>
      <xdr:rowOff>17318</xdr:rowOff>
    </xdr:from>
    <xdr:to>
      <xdr:col>133</xdr:col>
      <xdr:colOff>34637</xdr:colOff>
      <xdr:row>150</xdr:row>
      <xdr:rowOff>51709</xdr:rowOff>
    </xdr:to>
    <xdr:graphicFrame macro="">
      <xdr:nvGraphicFramePr>
        <xdr:cNvPr id="3" name="Diagramm 2">
          <a:extLst>
            <a:ext uri="{FF2B5EF4-FFF2-40B4-BE49-F238E27FC236}">
              <a16:creationId xmlns:a16="http://schemas.microsoft.com/office/drawing/2014/main" id="{809EE2CC-3263-4FCB-B816-F09396529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E351"/>
  <sheetViews>
    <sheetView showGridLines="0" showZeros="0" topLeftCell="B1" zoomScaleNormal="100" zoomScaleSheetLayoutView="80" workbookViewId="0">
      <selection activeCell="O74" sqref="O74"/>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522" t="s">
        <v>264</v>
      </c>
      <c r="B1" s="522"/>
      <c r="C1" s="522"/>
      <c r="D1" s="522"/>
      <c r="E1" s="522"/>
      <c r="F1" s="522"/>
      <c r="G1" s="522"/>
      <c r="H1" s="522"/>
      <c r="I1" s="522"/>
      <c r="J1" s="522"/>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522"/>
      <c r="B2" s="522"/>
      <c r="C2" s="522"/>
      <c r="D2" s="522"/>
      <c r="E2" s="522"/>
      <c r="F2" s="522"/>
      <c r="G2" s="522"/>
      <c r="H2" s="522"/>
      <c r="I2" s="522"/>
      <c r="J2" s="522"/>
      <c r="L2" s="1" t="s">
        <v>149</v>
      </c>
      <c r="N2" s="210">
        <f>S2-60</f>
        <v>44571</v>
      </c>
      <c r="R2" s="138" t="s">
        <v>38</v>
      </c>
      <c r="S2" s="246">
        <v>44631</v>
      </c>
      <c r="T2" s="246"/>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5"/>
      <c r="B4" s="86"/>
      <c r="C4" s="86"/>
      <c r="D4" s="86"/>
      <c r="E4" s="86"/>
      <c r="F4" s="86"/>
      <c r="G4" s="525" t="s">
        <v>79</v>
      </c>
      <c r="H4" s="526"/>
      <c r="I4" s="527"/>
      <c r="J4" s="525" t="s">
        <v>46</v>
      </c>
      <c r="K4" s="526"/>
      <c r="L4" s="526"/>
      <c r="M4" s="526"/>
      <c r="N4" s="526"/>
      <c r="O4" s="526"/>
      <c r="P4" s="526"/>
      <c r="Q4" s="526"/>
      <c r="R4" s="526"/>
      <c r="S4" s="527"/>
      <c r="T4" s="397"/>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7" t="s">
        <v>70</v>
      </c>
      <c r="B5" s="88" t="s">
        <v>65</v>
      </c>
      <c r="C5" s="523" t="s">
        <v>68</v>
      </c>
      <c r="D5" s="524"/>
      <c r="E5" s="88" t="s">
        <v>67</v>
      </c>
      <c r="F5" s="89" t="s">
        <v>66</v>
      </c>
      <c r="G5" s="90" t="s">
        <v>43</v>
      </c>
      <c r="H5" s="91" t="s">
        <v>44</v>
      </c>
      <c r="I5" s="92" t="s">
        <v>45</v>
      </c>
      <c r="J5" s="189" t="s">
        <v>338</v>
      </c>
      <c r="K5" s="190" t="s">
        <v>342</v>
      </c>
      <c r="L5" s="191" t="s">
        <v>47</v>
      </c>
      <c r="M5" s="191" t="s">
        <v>48</v>
      </c>
      <c r="N5" s="191" t="s">
        <v>49</v>
      </c>
      <c r="O5" s="191" t="s">
        <v>50</v>
      </c>
      <c r="P5" s="191" t="s">
        <v>51</v>
      </c>
      <c r="Q5" s="191" t="s">
        <v>52</v>
      </c>
      <c r="R5" s="191" t="s">
        <v>53</v>
      </c>
      <c r="S5" s="91" t="s">
        <v>47</v>
      </c>
      <c r="T5" s="398"/>
      <c r="Z5" s="10"/>
      <c r="AA5" s="537"/>
      <c r="AB5" s="537"/>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7" t="s">
        <v>71</v>
      </c>
      <c r="B6" s="88" t="s">
        <v>69</v>
      </c>
      <c r="C6" s="523"/>
      <c r="D6" s="524"/>
      <c r="E6" s="88"/>
      <c r="F6" s="89"/>
      <c r="G6" s="90"/>
      <c r="H6" s="91"/>
      <c r="I6" s="92"/>
      <c r="J6" s="192">
        <v>1</v>
      </c>
      <c r="K6" s="193">
        <v>1</v>
      </c>
      <c r="L6" s="191"/>
      <c r="M6" s="191"/>
      <c r="N6" s="230"/>
      <c r="O6" s="191"/>
      <c r="P6" s="191"/>
      <c r="Q6" s="191"/>
      <c r="R6" s="406"/>
      <c r="S6" s="407" t="s">
        <v>339</v>
      </c>
      <c r="T6" s="399"/>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3"/>
      <c r="B7" s="96"/>
      <c r="C7" s="96" t="s">
        <v>74</v>
      </c>
      <c r="D7" s="96" t="s">
        <v>75</v>
      </c>
      <c r="E7" s="96" t="s">
        <v>42</v>
      </c>
      <c r="F7" s="98" t="s">
        <v>41</v>
      </c>
      <c r="G7" s="99" t="s">
        <v>41</v>
      </c>
      <c r="H7" s="94" t="s">
        <v>41</v>
      </c>
      <c r="I7" s="95" t="s">
        <v>41</v>
      </c>
      <c r="J7" s="194" t="s">
        <v>54</v>
      </c>
      <c r="K7" s="195" t="s">
        <v>54</v>
      </c>
      <c r="L7" s="196" t="s">
        <v>44</v>
      </c>
      <c r="M7" s="196" t="s">
        <v>45</v>
      </c>
      <c r="N7" s="242" t="s">
        <v>43</v>
      </c>
      <c r="O7" s="196" t="s">
        <v>44</v>
      </c>
      <c r="P7" s="196" t="s">
        <v>45</v>
      </c>
      <c r="Q7" s="196" t="s">
        <v>43</v>
      </c>
      <c r="R7" s="196" t="s">
        <v>43</v>
      </c>
      <c r="S7" s="197"/>
      <c r="T7" s="398"/>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0" t="s">
        <v>265</v>
      </c>
      <c r="B8" s="43"/>
      <c r="C8" s="43">
        <f>2241642</f>
        <v>2241642</v>
      </c>
      <c r="D8" s="43">
        <f t="shared" ref="D8" si="0">SUM(C8:C8)*1.08</f>
        <v>2420973.3600000003</v>
      </c>
      <c r="E8" s="244">
        <f>C8/F8</f>
        <v>98.093908629441628</v>
      </c>
      <c r="F8" s="245">
        <f>6352+16500</f>
        <v>22852</v>
      </c>
      <c r="G8" s="229">
        <f>R8+Q8+N8+(($J$8+K8+S8)/(L8+M8+N8+O8+P8+Q8+R8)*(R8+N8+Q8))</f>
        <v>8853.3137603844716</v>
      </c>
      <c r="H8" s="214">
        <f>L8+O8+(($J$8+K8+S8)/(L8+M8+N8+O8+P8+Q8+R8)*(L8+O8))</f>
        <v>6100.3452947776505</v>
      </c>
      <c r="I8" s="214">
        <f>M8+P8+(($S$8+K8+J8)/(L8+M8+N8+O8+P8+Q8+R8)*(M8+P8))</f>
        <v>7898.4197912094314</v>
      </c>
      <c r="J8" s="215">
        <f>Prognose!EN22</f>
        <v>5104.3639018867925</v>
      </c>
      <c r="K8" s="216">
        <f>Prognose!EK19</f>
        <v>904</v>
      </c>
      <c r="L8" s="218">
        <f>Prognose!EN24+Prognose!EN33</f>
        <v>3497.231182510885</v>
      </c>
      <c r="M8" s="218">
        <f>Prognose!EM30+Prognose!EM33</f>
        <v>3872.6</v>
      </c>
      <c r="N8" s="218">
        <f>Prognose!EM28</f>
        <v>592</v>
      </c>
      <c r="O8" s="218">
        <f>Prognose!EK33/8*4+Prognose!EK24</f>
        <v>482.80769230769232</v>
      </c>
      <c r="P8" s="218">
        <f>Prognose!EK30+Prognose!EK33/8*2</f>
        <v>1280.5538461538461</v>
      </c>
      <c r="Q8" s="218">
        <f>Prognose!EK26+Prognose!EK33/8*2</f>
        <v>4150.1538461538457</v>
      </c>
      <c r="R8" s="218">
        <f>Prognose!EL28+Prognose!EL33</f>
        <v>1034</v>
      </c>
      <c r="S8" s="219">
        <f>Prognose!EN40</f>
        <v>1934.3683773584905</v>
      </c>
      <c r="T8" s="400"/>
      <c r="U8" s="46">
        <f>SUM(J8:S8)</f>
        <v>22852.078846371547</v>
      </c>
      <c r="V8" s="46">
        <f>SUM(J8:S8)</f>
        <v>22852.078846371547</v>
      </c>
      <c r="W8" s="1"/>
      <c r="X8" s="1"/>
      <c r="Y8" s="3"/>
      <c r="Z8" s="23"/>
      <c r="AA8" s="538"/>
      <c r="AB8" s="538"/>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0"/>
      <c r="B9" s="43"/>
      <c r="C9" s="43">
        <f t="shared" ref="C9:C43" si="1">E9*F9</f>
        <v>0</v>
      </c>
      <c r="D9" s="43">
        <f t="shared" ref="D9" si="2">SUM(C9:C9)*1.08</f>
        <v>0</v>
      </c>
      <c r="E9" s="127"/>
      <c r="F9" s="233"/>
      <c r="G9" s="229"/>
      <c r="H9" s="214"/>
      <c r="I9" s="214"/>
      <c r="J9" s="217"/>
      <c r="K9" s="216"/>
      <c r="L9" s="211"/>
      <c r="M9" s="211"/>
      <c r="N9" s="218"/>
      <c r="O9" s="211"/>
      <c r="P9" s="211"/>
      <c r="Q9" s="218"/>
      <c r="R9" s="218"/>
      <c r="S9" s="219"/>
      <c r="T9" s="401"/>
      <c r="U9" s="46">
        <f>SUM(L9:R9)</f>
        <v>0</v>
      </c>
      <c r="V9" s="1"/>
      <c r="W9" s="1"/>
      <c r="X9" s="1"/>
      <c r="Y9" s="3"/>
      <c r="Z9" s="23"/>
      <c r="AA9" s="538"/>
      <c r="AB9" s="538"/>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0"/>
      <c r="B10" s="43"/>
      <c r="C10" s="43">
        <f t="shared" si="1"/>
        <v>0</v>
      </c>
      <c r="D10" s="43">
        <f t="shared" ref="D10:D43" si="3">SUM(C10:C10)*1.08</f>
        <v>0</v>
      </c>
      <c r="E10" s="127"/>
      <c r="F10" s="27"/>
      <c r="G10" s="37"/>
      <c r="H10" s="77"/>
      <c r="I10" s="78"/>
      <c r="J10" s="31"/>
      <c r="K10" s="32"/>
      <c r="L10" s="158"/>
      <c r="M10" s="158"/>
      <c r="N10" s="158"/>
      <c r="O10" s="158"/>
      <c r="P10" s="158"/>
      <c r="Q10" s="79"/>
      <c r="R10" s="79"/>
      <c r="S10" s="80"/>
      <c r="T10" s="402"/>
      <c r="U10" s="46">
        <f t="shared" ref="U10:U12" si="4">SUM(L10:R10)</f>
        <v>0</v>
      </c>
      <c r="V10" s="1"/>
      <c r="W10" s="1"/>
      <c r="X10" s="1"/>
      <c r="Y10" s="3"/>
      <c r="Z10" s="23"/>
      <c r="AA10" s="538"/>
      <c r="AB10" s="538"/>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0"/>
      <c r="B11" s="43"/>
      <c r="C11" s="43">
        <f t="shared" si="1"/>
        <v>0</v>
      </c>
      <c r="D11" s="43">
        <f t="shared" si="3"/>
        <v>0</v>
      </c>
      <c r="E11" s="127"/>
      <c r="F11" s="27"/>
      <c r="G11" s="37"/>
      <c r="H11" s="38"/>
      <c r="I11" s="39"/>
      <c r="J11" s="29"/>
      <c r="K11" s="30"/>
      <c r="L11" s="79"/>
      <c r="M11" s="79"/>
      <c r="N11" s="79"/>
      <c r="O11" s="79"/>
      <c r="P11" s="79"/>
      <c r="Q11" s="79"/>
      <c r="R11" s="79"/>
      <c r="S11" s="80"/>
      <c r="T11" s="401"/>
      <c r="U11" s="46">
        <f t="shared" si="4"/>
        <v>0</v>
      </c>
      <c r="V11" s="1"/>
      <c r="W11" s="1"/>
      <c r="X11" s="1"/>
      <c r="Y11" s="3"/>
      <c r="Z11" s="23"/>
      <c r="AA11" s="538"/>
      <c r="AB11" s="538"/>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0"/>
      <c r="B12" s="43"/>
      <c r="C12" s="43">
        <f t="shared" si="1"/>
        <v>0</v>
      </c>
      <c r="D12" s="43">
        <f t="shared" si="3"/>
        <v>0</v>
      </c>
      <c r="E12" s="127"/>
      <c r="F12" s="27"/>
      <c r="G12" s="223"/>
      <c r="H12" s="214"/>
      <c r="I12" s="214"/>
      <c r="J12" s="215"/>
      <c r="K12" s="216"/>
      <c r="L12" s="79"/>
      <c r="M12" s="158"/>
      <c r="N12" s="225"/>
      <c r="O12" s="158"/>
      <c r="P12" s="158"/>
      <c r="Q12" s="79"/>
      <c r="R12" s="79"/>
      <c r="S12" s="224"/>
      <c r="T12" s="402"/>
      <c r="U12" s="46">
        <f t="shared" si="4"/>
        <v>0</v>
      </c>
      <c r="V12" s="1"/>
      <c r="W12" s="1"/>
      <c r="X12" s="1"/>
      <c r="Y12" s="3"/>
      <c r="Z12" s="23"/>
      <c r="AA12" s="538"/>
      <c r="AB12" s="538"/>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0"/>
      <c r="B13" s="43"/>
      <c r="C13" s="43">
        <f t="shared" si="1"/>
        <v>0</v>
      </c>
      <c r="D13" s="43">
        <f t="shared" si="3"/>
        <v>0</v>
      </c>
      <c r="E13" s="81"/>
      <c r="F13" s="27"/>
      <c r="G13" s="37"/>
      <c r="H13" s="38"/>
      <c r="I13" s="39"/>
      <c r="J13" s="29"/>
      <c r="K13" s="30"/>
      <c r="L13" s="79"/>
      <c r="M13" s="79"/>
      <c r="N13" s="79"/>
      <c r="O13" s="79"/>
      <c r="P13" s="79"/>
      <c r="Q13" s="79"/>
      <c r="R13" s="79"/>
      <c r="S13" s="80"/>
      <c r="T13" s="401"/>
      <c r="U13" s="1"/>
      <c r="V13" s="1"/>
      <c r="W13" s="1"/>
      <c r="X13" s="1"/>
      <c r="Y13" s="3"/>
      <c r="Z13" s="23"/>
      <c r="AA13" s="538"/>
      <c r="AB13" s="538"/>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0"/>
      <c r="B14" s="43"/>
      <c r="C14" s="43">
        <f t="shared" si="1"/>
        <v>0</v>
      </c>
      <c r="D14" s="43">
        <f t="shared" si="3"/>
        <v>0</v>
      </c>
      <c r="E14" s="81"/>
      <c r="F14" s="27"/>
      <c r="G14" s="37"/>
      <c r="H14" s="38"/>
      <c r="I14" s="39"/>
      <c r="J14" s="29"/>
      <c r="K14" s="30"/>
      <c r="L14" s="79"/>
      <c r="M14" s="79"/>
      <c r="N14" s="79"/>
      <c r="O14" s="79"/>
      <c r="P14" s="79"/>
      <c r="Q14" s="79"/>
      <c r="R14" s="79"/>
      <c r="S14" s="80"/>
      <c r="T14" s="401"/>
      <c r="U14" s="1"/>
      <c r="V14" s="1"/>
      <c r="W14" s="1"/>
      <c r="X14" s="1"/>
      <c r="Y14" s="3"/>
      <c r="Z14" s="23"/>
      <c r="AA14" s="538"/>
      <c r="AB14" s="538"/>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0"/>
      <c r="B15" s="43"/>
      <c r="C15" s="43">
        <f t="shared" si="1"/>
        <v>0</v>
      </c>
      <c r="D15" s="43">
        <f t="shared" si="3"/>
        <v>0</v>
      </c>
      <c r="E15" s="81"/>
      <c r="F15" s="27"/>
      <c r="G15" s="37"/>
      <c r="H15" s="38"/>
      <c r="I15" s="39"/>
      <c r="J15" s="29"/>
      <c r="K15" s="30"/>
      <c r="L15" s="79"/>
      <c r="M15" s="79"/>
      <c r="N15" s="79"/>
      <c r="O15" s="79"/>
      <c r="P15" s="79"/>
      <c r="Q15" s="79"/>
      <c r="R15" s="79"/>
      <c r="S15" s="80"/>
      <c r="T15" s="401"/>
      <c r="U15" s="1"/>
      <c r="V15" s="1"/>
      <c r="W15" s="1"/>
      <c r="X15" s="1"/>
      <c r="Y15" s="3"/>
      <c r="Z15" s="23"/>
      <c r="AA15" s="538"/>
      <c r="AB15" s="538"/>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6"/>
      <c r="B16" s="147"/>
      <c r="C16" s="43">
        <f t="shared" si="1"/>
        <v>0</v>
      </c>
      <c r="D16" s="43">
        <f t="shared" si="3"/>
        <v>0</v>
      </c>
      <c r="E16" s="148"/>
      <c r="F16" s="149"/>
      <c r="G16" s="150"/>
      <c r="H16" s="151"/>
      <c r="I16" s="152"/>
      <c r="J16" s="153"/>
      <c r="K16" s="154"/>
      <c r="L16" s="155"/>
      <c r="M16" s="155"/>
      <c r="N16" s="155"/>
      <c r="O16" s="155"/>
      <c r="P16" s="155"/>
      <c r="Q16" s="155"/>
      <c r="R16" s="155"/>
      <c r="S16" s="156"/>
      <c r="T16" s="403"/>
      <c r="U16" s="1"/>
      <c r="V16" s="1"/>
      <c r="W16" s="1"/>
      <c r="X16" s="1"/>
      <c r="Y16" s="3"/>
      <c r="Z16" s="23"/>
      <c r="AA16" s="538"/>
      <c r="AB16" s="538"/>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6"/>
      <c r="B17" s="147"/>
      <c r="C17" s="43">
        <f t="shared" si="1"/>
        <v>0</v>
      </c>
      <c r="D17" s="43">
        <f t="shared" si="3"/>
        <v>0</v>
      </c>
      <c r="E17" s="148"/>
      <c r="F17" s="149"/>
      <c r="G17" s="150"/>
      <c r="H17" s="151"/>
      <c r="I17" s="152"/>
      <c r="J17" s="153"/>
      <c r="K17" s="154"/>
      <c r="L17" s="155"/>
      <c r="M17" s="155"/>
      <c r="N17" s="155"/>
      <c r="O17" s="155"/>
      <c r="P17" s="155"/>
      <c r="Q17" s="155"/>
      <c r="R17" s="155"/>
      <c r="S17" s="156"/>
      <c r="T17" s="403"/>
      <c r="U17" s="1"/>
      <c r="V17" s="1"/>
      <c r="W17" s="1"/>
      <c r="X17" s="1"/>
      <c r="Y17" s="3"/>
      <c r="Z17" s="23"/>
      <c r="AA17" s="538"/>
      <c r="AB17" s="538"/>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6"/>
      <c r="B18" s="147"/>
      <c r="C18" s="43">
        <f t="shared" si="1"/>
        <v>0</v>
      </c>
      <c r="D18" s="43">
        <f t="shared" si="3"/>
        <v>0</v>
      </c>
      <c r="E18" s="148"/>
      <c r="F18" s="149"/>
      <c r="G18" s="150"/>
      <c r="H18" s="151"/>
      <c r="I18" s="152"/>
      <c r="J18" s="153"/>
      <c r="K18" s="154"/>
      <c r="L18" s="155"/>
      <c r="M18" s="155"/>
      <c r="N18" s="155"/>
      <c r="O18" s="155"/>
      <c r="P18" s="155"/>
      <c r="Q18" s="155"/>
      <c r="R18" s="155"/>
      <c r="S18" s="156"/>
      <c r="T18" s="403"/>
      <c r="U18" s="1"/>
      <c r="V18" s="1"/>
      <c r="W18" s="1"/>
      <c r="X18" s="1"/>
      <c r="Y18" s="3"/>
      <c r="Z18" s="23"/>
      <c r="AA18" s="538"/>
      <c r="AB18" s="538"/>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6"/>
      <c r="B19" s="147"/>
      <c r="C19" s="43">
        <f t="shared" si="1"/>
        <v>0</v>
      </c>
      <c r="D19" s="43">
        <f t="shared" si="3"/>
        <v>0</v>
      </c>
      <c r="E19" s="148"/>
      <c r="F19" s="149"/>
      <c r="G19" s="150"/>
      <c r="H19" s="151"/>
      <c r="I19" s="152"/>
      <c r="J19" s="153"/>
      <c r="K19" s="154"/>
      <c r="L19" s="155"/>
      <c r="M19" s="155"/>
      <c r="N19" s="155"/>
      <c r="O19" s="155"/>
      <c r="P19" s="155"/>
      <c r="Q19" s="155"/>
      <c r="R19" s="155"/>
      <c r="S19" s="156"/>
      <c r="T19" s="403"/>
      <c r="U19" s="1"/>
      <c r="V19" s="1"/>
      <c r="W19" s="1"/>
      <c r="X19" s="1"/>
      <c r="Y19" s="3"/>
      <c r="Z19" s="23"/>
      <c r="AA19" s="538"/>
      <c r="AB19" s="538"/>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6"/>
      <c r="B20" s="147"/>
      <c r="C20" s="43">
        <f t="shared" si="1"/>
        <v>0</v>
      </c>
      <c r="D20" s="43">
        <f t="shared" si="3"/>
        <v>0</v>
      </c>
      <c r="E20" s="148"/>
      <c r="F20" s="149"/>
      <c r="G20" s="150"/>
      <c r="H20" s="151"/>
      <c r="I20" s="152"/>
      <c r="J20" s="153"/>
      <c r="K20" s="154"/>
      <c r="L20" s="155"/>
      <c r="M20" s="155"/>
      <c r="N20" s="155"/>
      <c r="O20" s="155"/>
      <c r="P20" s="155"/>
      <c r="Q20" s="155"/>
      <c r="R20" s="155"/>
      <c r="S20" s="156"/>
      <c r="T20" s="403"/>
      <c r="U20" s="1"/>
      <c r="V20" s="1"/>
      <c r="W20" s="1"/>
      <c r="X20" s="1"/>
      <c r="Y20" s="3"/>
      <c r="Z20" s="23"/>
      <c r="AA20" s="538"/>
      <c r="AB20" s="538"/>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6"/>
      <c r="B21" s="147"/>
      <c r="C21" s="43">
        <f t="shared" si="1"/>
        <v>0</v>
      </c>
      <c r="D21" s="43">
        <f t="shared" si="3"/>
        <v>0</v>
      </c>
      <c r="E21" s="148"/>
      <c r="F21" s="149"/>
      <c r="G21" s="150"/>
      <c r="H21" s="151"/>
      <c r="I21" s="152"/>
      <c r="J21" s="153"/>
      <c r="K21" s="154"/>
      <c r="L21" s="155"/>
      <c r="M21" s="155"/>
      <c r="N21" s="155"/>
      <c r="O21" s="155"/>
      <c r="P21" s="155"/>
      <c r="Q21" s="155"/>
      <c r="R21" s="155"/>
      <c r="S21" s="156"/>
      <c r="T21" s="403"/>
      <c r="U21" s="1"/>
      <c r="V21" s="1"/>
      <c r="W21" s="1"/>
      <c r="X21" s="1"/>
      <c r="Y21" s="3"/>
      <c r="Z21" s="23"/>
      <c r="AA21" s="538"/>
      <c r="AB21" s="538"/>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6"/>
      <c r="B22" s="147"/>
      <c r="C22" s="43">
        <f t="shared" si="1"/>
        <v>0</v>
      </c>
      <c r="D22" s="43">
        <f t="shared" si="3"/>
        <v>0</v>
      </c>
      <c r="E22" s="148"/>
      <c r="F22" s="149"/>
      <c r="G22" s="150"/>
      <c r="H22" s="151"/>
      <c r="I22" s="152"/>
      <c r="J22" s="153"/>
      <c r="K22" s="154"/>
      <c r="L22" s="155"/>
      <c r="M22" s="155"/>
      <c r="N22" s="155"/>
      <c r="O22" s="155"/>
      <c r="P22" s="155"/>
      <c r="Q22" s="155"/>
      <c r="R22" s="155"/>
      <c r="S22" s="156"/>
      <c r="T22" s="403"/>
      <c r="U22" s="1"/>
      <c r="V22" s="1"/>
      <c r="W22" s="1"/>
      <c r="X22" s="1"/>
      <c r="Y22" s="3"/>
      <c r="Z22" s="23"/>
      <c r="AA22" s="538"/>
      <c r="AB22" s="538"/>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6"/>
      <c r="B23" s="147"/>
      <c r="C23" s="43">
        <f t="shared" si="1"/>
        <v>0</v>
      </c>
      <c r="D23" s="43">
        <f t="shared" si="3"/>
        <v>0</v>
      </c>
      <c r="E23" s="148"/>
      <c r="F23" s="149"/>
      <c r="G23" s="150"/>
      <c r="H23" s="151"/>
      <c r="I23" s="152"/>
      <c r="J23" s="153"/>
      <c r="K23" s="154"/>
      <c r="L23" s="155"/>
      <c r="M23" s="155"/>
      <c r="N23" s="155"/>
      <c r="O23" s="155"/>
      <c r="P23" s="155"/>
      <c r="Q23" s="155"/>
      <c r="R23" s="155"/>
      <c r="S23" s="156"/>
      <c r="T23" s="403"/>
      <c r="U23" s="1"/>
      <c r="V23" s="1"/>
      <c r="W23" s="1"/>
      <c r="X23" s="1"/>
      <c r="Y23" s="3"/>
      <c r="Z23" s="23"/>
      <c r="AA23" s="538"/>
      <c r="AB23" s="538"/>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6"/>
      <c r="B24" s="147"/>
      <c r="C24" s="43">
        <f t="shared" si="1"/>
        <v>0</v>
      </c>
      <c r="D24" s="43">
        <f t="shared" si="3"/>
        <v>0</v>
      </c>
      <c r="E24" s="148"/>
      <c r="F24" s="149"/>
      <c r="G24" s="150"/>
      <c r="H24" s="151"/>
      <c r="I24" s="152"/>
      <c r="J24" s="153"/>
      <c r="K24" s="154"/>
      <c r="L24" s="155"/>
      <c r="M24" s="155"/>
      <c r="N24" s="155"/>
      <c r="O24" s="155"/>
      <c r="P24" s="155"/>
      <c r="Q24" s="155"/>
      <c r="R24" s="155"/>
      <c r="S24" s="156"/>
      <c r="T24" s="403"/>
      <c r="U24" s="1"/>
      <c r="V24" s="1"/>
      <c r="W24" s="1"/>
      <c r="X24" s="1"/>
      <c r="Y24" s="3"/>
      <c r="Z24" s="23"/>
      <c r="AA24" s="538"/>
      <c r="AB24" s="538"/>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6"/>
      <c r="B25" s="147"/>
      <c r="C25" s="43">
        <f t="shared" si="1"/>
        <v>0</v>
      </c>
      <c r="D25" s="43">
        <f t="shared" si="3"/>
        <v>0</v>
      </c>
      <c r="E25" s="148"/>
      <c r="F25" s="149"/>
      <c r="G25" s="150"/>
      <c r="H25" s="151"/>
      <c r="I25" s="152"/>
      <c r="J25" s="153"/>
      <c r="K25" s="154"/>
      <c r="L25" s="155"/>
      <c r="M25" s="155"/>
      <c r="N25" s="155"/>
      <c r="O25" s="155"/>
      <c r="P25" s="155"/>
      <c r="Q25" s="155"/>
      <c r="R25" s="155"/>
      <c r="S25" s="156"/>
      <c r="T25" s="403"/>
      <c r="U25" s="1"/>
      <c r="V25" s="1"/>
      <c r="W25" s="1"/>
      <c r="X25" s="1"/>
      <c r="Y25" s="3"/>
      <c r="Z25" s="23"/>
      <c r="AA25" s="538"/>
      <c r="AB25" s="538"/>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6"/>
      <c r="B26" s="147"/>
      <c r="C26" s="43">
        <f t="shared" si="1"/>
        <v>0</v>
      </c>
      <c r="D26" s="43">
        <f t="shared" si="3"/>
        <v>0</v>
      </c>
      <c r="E26" s="148"/>
      <c r="F26" s="149"/>
      <c r="G26" s="150"/>
      <c r="H26" s="151"/>
      <c r="I26" s="152"/>
      <c r="J26" s="153"/>
      <c r="K26" s="154"/>
      <c r="L26" s="155"/>
      <c r="M26" s="155"/>
      <c r="N26" s="155"/>
      <c r="O26" s="155"/>
      <c r="P26" s="155"/>
      <c r="Q26" s="155"/>
      <c r="R26" s="155"/>
      <c r="S26" s="157"/>
      <c r="T26" s="404"/>
      <c r="U26" s="1"/>
      <c r="V26" s="1"/>
      <c r="W26" s="1"/>
      <c r="X26" s="1"/>
      <c r="Y26" s="3"/>
      <c r="Z26" s="23"/>
      <c r="AA26" s="538"/>
      <c r="AB26" s="538"/>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12" t="s">
        <v>116</v>
      </c>
      <c r="B27" s="213" t="s">
        <v>115</v>
      </c>
      <c r="C27" s="43">
        <f t="shared" si="1"/>
        <v>0</v>
      </c>
      <c r="D27" s="43">
        <f t="shared" si="3"/>
        <v>0</v>
      </c>
      <c r="E27" s="139"/>
      <c r="F27" s="27">
        <f>SUM(G27:I27)</f>
        <v>0</v>
      </c>
      <c r="G27" s="37"/>
      <c r="H27" s="38">
        <f>SUM(J27:S27)</f>
        <v>0</v>
      </c>
      <c r="I27" s="39"/>
      <c r="J27" s="29">
        <f>ROUND(T27*J6,0)</f>
        <v>0</v>
      </c>
      <c r="K27" s="30">
        <f t="shared" ref="K27:K45" si="5">T27-J27</f>
        <v>0</v>
      </c>
      <c r="L27" s="79"/>
      <c r="M27" s="79"/>
      <c r="N27" s="79"/>
      <c r="O27" s="79"/>
      <c r="P27" s="79"/>
      <c r="Q27" s="79"/>
      <c r="R27" s="79"/>
      <c r="S27" s="80"/>
      <c r="T27" s="401"/>
      <c r="U27" s="1"/>
      <c r="V27" s="1"/>
      <c r="W27" s="1"/>
      <c r="X27" s="1"/>
      <c r="Y27" s="3"/>
      <c r="Z27" s="23"/>
      <c r="AA27" s="124"/>
      <c r="AB27" s="124"/>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0"/>
      <c r="B28" s="44"/>
      <c r="C28" s="43">
        <f t="shared" si="1"/>
        <v>0</v>
      </c>
      <c r="D28" s="43">
        <f t="shared" si="3"/>
        <v>0</v>
      </c>
      <c r="E28" s="139"/>
      <c r="F28" s="27">
        <f>SUM(G28:I28)</f>
        <v>0</v>
      </c>
      <c r="G28" s="37"/>
      <c r="H28" s="38"/>
      <c r="I28" s="39">
        <f t="shared" ref="I28:I44" si="6">SUM(J28:S28)</f>
        <v>0</v>
      </c>
      <c r="J28" s="29">
        <f t="shared" ref="J28:J36" si="7">ROUND(T28*0,0)</f>
        <v>0</v>
      </c>
      <c r="K28" s="30">
        <f t="shared" si="5"/>
        <v>0</v>
      </c>
      <c r="L28" s="79"/>
      <c r="M28" s="79"/>
      <c r="N28" s="79"/>
      <c r="O28" s="79"/>
      <c r="P28" s="79"/>
      <c r="Q28" s="79"/>
      <c r="R28" s="79"/>
      <c r="S28" s="80"/>
      <c r="T28" s="401"/>
      <c r="U28" s="1"/>
      <c r="V28" s="1"/>
      <c r="W28" s="1"/>
      <c r="X28" s="1"/>
      <c r="Y28" s="3"/>
      <c r="Z28" s="23"/>
      <c r="AA28" s="124"/>
      <c r="AB28" s="124"/>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0"/>
      <c r="B29" s="43"/>
      <c r="C29" s="43">
        <f t="shared" si="1"/>
        <v>0</v>
      </c>
      <c r="D29" s="43">
        <f t="shared" si="3"/>
        <v>0</v>
      </c>
      <c r="E29" s="127"/>
      <c r="F29" s="27">
        <f t="shared" ref="F29:F33" si="8">SUM(G29:I29)</f>
        <v>0</v>
      </c>
      <c r="G29" s="37"/>
      <c r="H29" s="38"/>
      <c r="I29" s="39">
        <f t="shared" si="6"/>
        <v>0</v>
      </c>
      <c r="J29" s="29">
        <f t="shared" si="7"/>
        <v>0</v>
      </c>
      <c r="K29" s="30">
        <f t="shared" si="5"/>
        <v>0</v>
      </c>
      <c r="L29" s="79"/>
      <c r="M29" s="79"/>
      <c r="N29" s="79"/>
      <c r="O29" s="79"/>
      <c r="P29" s="79"/>
      <c r="Q29" s="79"/>
      <c r="R29" s="79"/>
      <c r="S29" s="80"/>
      <c r="T29" s="401"/>
      <c r="U29" s="1"/>
      <c r="V29" s="1"/>
      <c r="W29" s="1"/>
      <c r="X29" s="1"/>
      <c r="Y29" s="3"/>
      <c r="Z29" s="23"/>
      <c r="AA29" s="538"/>
      <c r="AB29" s="538"/>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0"/>
      <c r="B30" s="43"/>
      <c r="C30" s="43">
        <f t="shared" si="1"/>
        <v>0</v>
      </c>
      <c r="D30" s="43">
        <f t="shared" si="3"/>
        <v>0</v>
      </c>
      <c r="E30" s="127"/>
      <c r="F30" s="27">
        <f t="shared" si="8"/>
        <v>0</v>
      </c>
      <c r="G30" s="37"/>
      <c r="H30" s="38"/>
      <c r="I30" s="39">
        <f t="shared" si="6"/>
        <v>0</v>
      </c>
      <c r="J30" s="29">
        <f t="shared" si="7"/>
        <v>0</v>
      </c>
      <c r="K30" s="30">
        <f t="shared" si="5"/>
        <v>0</v>
      </c>
      <c r="L30" s="79"/>
      <c r="M30" s="79"/>
      <c r="N30" s="79"/>
      <c r="O30" s="79"/>
      <c r="P30" s="79"/>
      <c r="Q30" s="79"/>
      <c r="R30" s="79"/>
      <c r="S30" s="80"/>
      <c r="T30" s="401"/>
      <c r="U30" s="1"/>
      <c r="V30" s="1"/>
      <c r="W30" s="1"/>
      <c r="X30" s="1"/>
      <c r="Y30" s="3"/>
      <c r="Z30" s="23"/>
      <c r="AA30" s="538"/>
      <c r="AB30" s="538"/>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0"/>
      <c r="B31" s="43"/>
      <c r="C31" s="43">
        <f t="shared" si="1"/>
        <v>0</v>
      </c>
      <c r="D31" s="43">
        <f t="shared" si="3"/>
        <v>0</v>
      </c>
      <c r="E31" s="127"/>
      <c r="F31" s="27">
        <f t="shared" si="8"/>
        <v>0</v>
      </c>
      <c r="G31" s="37"/>
      <c r="H31" s="38"/>
      <c r="I31" s="39">
        <f t="shared" si="6"/>
        <v>0</v>
      </c>
      <c r="J31" s="29">
        <f t="shared" si="7"/>
        <v>0</v>
      </c>
      <c r="K31" s="30">
        <f t="shared" si="5"/>
        <v>0</v>
      </c>
      <c r="L31" s="79"/>
      <c r="M31" s="79"/>
      <c r="N31" s="79"/>
      <c r="O31" s="79"/>
      <c r="P31" s="79"/>
      <c r="Q31" s="79"/>
      <c r="R31" s="79"/>
      <c r="S31" s="80"/>
      <c r="T31" s="401"/>
      <c r="U31" s="1"/>
      <c r="V31" s="1"/>
      <c r="W31" s="1"/>
      <c r="X31" s="1"/>
      <c r="Y31" s="3"/>
      <c r="Z31" s="23"/>
      <c r="AA31" s="124"/>
      <c r="AB31" s="124"/>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0"/>
      <c r="B32" s="43"/>
      <c r="C32" s="43">
        <f t="shared" si="1"/>
        <v>0</v>
      </c>
      <c r="D32" s="43">
        <f t="shared" si="3"/>
        <v>0</v>
      </c>
      <c r="E32" s="127"/>
      <c r="F32" s="27">
        <f t="shared" si="8"/>
        <v>0</v>
      </c>
      <c r="G32" s="37"/>
      <c r="H32" s="38"/>
      <c r="I32" s="39">
        <f t="shared" si="6"/>
        <v>0</v>
      </c>
      <c r="J32" s="29">
        <f t="shared" si="7"/>
        <v>0</v>
      </c>
      <c r="K32" s="30">
        <f t="shared" si="5"/>
        <v>0</v>
      </c>
      <c r="L32" s="79"/>
      <c r="M32" s="79"/>
      <c r="N32" s="79"/>
      <c r="O32" s="79"/>
      <c r="P32" s="79"/>
      <c r="Q32" s="79"/>
      <c r="R32" s="79"/>
      <c r="S32" s="80"/>
      <c r="T32" s="401"/>
      <c r="U32" s="1"/>
      <c r="V32" s="1"/>
      <c r="W32" s="1"/>
      <c r="X32" s="1"/>
      <c r="Y32" s="3"/>
      <c r="Z32" s="23"/>
      <c r="AA32" s="124"/>
      <c r="AB32" s="124"/>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0"/>
      <c r="B33" s="43"/>
      <c r="C33" s="43">
        <f t="shared" si="1"/>
        <v>0</v>
      </c>
      <c r="D33" s="43">
        <f t="shared" si="3"/>
        <v>0</v>
      </c>
      <c r="E33" s="127"/>
      <c r="F33" s="27">
        <f t="shared" si="8"/>
        <v>0</v>
      </c>
      <c r="G33" s="37"/>
      <c r="H33" s="38"/>
      <c r="I33" s="39">
        <f t="shared" si="6"/>
        <v>0</v>
      </c>
      <c r="J33" s="29">
        <f t="shared" si="7"/>
        <v>0</v>
      </c>
      <c r="K33" s="30">
        <f t="shared" si="5"/>
        <v>0</v>
      </c>
      <c r="L33" s="79"/>
      <c r="M33" s="79"/>
      <c r="N33" s="79"/>
      <c r="O33" s="79"/>
      <c r="P33" s="79"/>
      <c r="Q33" s="79"/>
      <c r="R33" s="79"/>
      <c r="S33" s="80"/>
      <c r="T33" s="401"/>
      <c r="U33" s="1"/>
      <c r="V33" s="1"/>
      <c r="W33" s="1"/>
      <c r="X33" s="1"/>
      <c r="Y33" s="3"/>
      <c r="Z33" s="23"/>
      <c r="AA33" s="538"/>
      <c r="AB33" s="538"/>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0"/>
      <c r="B34" s="43"/>
      <c r="C34" s="43">
        <f t="shared" si="1"/>
        <v>0</v>
      </c>
      <c r="D34" s="43">
        <f t="shared" si="3"/>
        <v>0</v>
      </c>
      <c r="E34" s="127"/>
      <c r="F34" s="27">
        <f t="shared" ref="F34:F36" si="9">SUM(G34:I34)</f>
        <v>0</v>
      </c>
      <c r="G34" s="37"/>
      <c r="H34" s="38"/>
      <c r="I34" s="39">
        <f t="shared" si="6"/>
        <v>0</v>
      </c>
      <c r="J34" s="29">
        <f t="shared" si="7"/>
        <v>0</v>
      </c>
      <c r="K34" s="30">
        <f t="shared" si="5"/>
        <v>0</v>
      </c>
      <c r="L34" s="79"/>
      <c r="M34" s="79"/>
      <c r="N34" s="79"/>
      <c r="O34" s="79"/>
      <c r="P34" s="79"/>
      <c r="Q34" s="79"/>
      <c r="R34" s="79"/>
      <c r="S34" s="80"/>
      <c r="T34" s="401"/>
      <c r="U34" s="1"/>
      <c r="V34" s="1"/>
      <c r="W34" s="1"/>
      <c r="X34" s="1"/>
      <c r="Y34" s="3"/>
      <c r="Z34" s="23"/>
      <c r="AA34" s="124"/>
      <c r="AB34" s="124"/>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0"/>
      <c r="B35" s="43"/>
      <c r="C35" s="43">
        <f t="shared" si="1"/>
        <v>0</v>
      </c>
      <c r="D35" s="43">
        <f t="shared" si="3"/>
        <v>0</v>
      </c>
      <c r="E35" s="127"/>
      <c r="F35" s="27">
        <f t="shared" si="9"/>
        <v>0</v>
      </c>
      <c r="G35" s="37"/>
      <c r="H35" s="38"/>
      <c r="I35" s="39">
        <f t="shared" si="6"/>
        <v>0</v>
      </c>
      <c r="J35" s="29">
        <f t="shared" si="7"/>
        <v>0</v>
      </c>
      <c r="K35" s="30">
        <f t="shared" si="5"/>
        <v>0</v>
      </c>
      <c r="L35" s="79"/>
      <c r="M35" s="79"/>
      <c r="N35" s="79"/>
      <c r="O35" s="79"/>
      <c r="P35" s="79"/>
      <c r="Q35" s="79"/>
      <c r="R35" s="79"/>
      <c r="S35" s="80"/>
      <c r="T35" s="401"/>
      <c r="U35" s="1"/>
      <c r="V35" s="1"/>
      <c r="W35" s="1"/>
      <c r="X35" s="1"/>
      <c r="Y35" s="3"/>
      <c r="Z35" s="23"/>
      <c r="AA35" s="538"/>
      <c r="AB35" s="538"/>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0"/>
      <c r="B36" s="43"/>
      <c r="C36" s="43">
        <f t="shared" si="1"/>
        <v>0</v>
      </c>
      <c r="D36" s="43">
        <f t="shared" si="3"/>
        <v>0</v>
      </c>
      <c r="E36" s="127"/>
      <c r="F36" s="27">
        <f t="shared" si="9"/>
        <v>0</v>
      </c>
      <c r="G36" s="37"/>
      <c r="H36" s="38"/>
      <c r="I36" s="39">
        <f t="shared" si="6"/>
        <v>0</v>
      </c>
      <c r="J36" s="29">
        <f t="shared" si="7"/>
        <v>0</v>
      </c>
      <c r="K36" s="30">
        <f t="shared" si="5"/>
        <v>0</v>
      </c>
      <c r="L36" s="79"/>
      <c r="M36" s="79"/>
      <c r="N36" s="79"/>
      <c r="O36" s="79"/>
      <c r="P36" s="79"/>
      <c r="Q36" s="79"/>
      <c r="R36" s="79"/>
      <c r="S36" s="80"/>
      <c r="T36" s="401"/>
      <c r="U36" s="1"/>
      <c r="V36" s="1"/>
      <c r="W36" s="1"/>
      <c r="X36" s="1"/>
      <c r="Y36" s="3"/>
      <c r="Z36" s="23"/>
      <c r="AA36" s="538"/>
      <c r="AB36" s="538"/>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0"/>
      <c r="B37" s="43"/>
      <c r="C37" s="43">
        <f t="shared" si="1"/>
        <v>0</v>
      </c>
      <c r="D37" s="43">
        <f t="shared" si="3"/>
        <v>0</v>
      </c>
      <c r="E37" s="127"/>
      <c r="F37" s="27">
        <f t="shared" ref="F37:F40" si="10">SUM(G37:I37)</f>
        <v>0</v>
      </c>
      <c r="G37" s="37"/>
      <c r="H37" s="38"/>
      <c r="I37" s="39">
        <f t="shared" si="6"/>
        <v>0</v>
      </c>
      <c r="J37" s="29">
        <f>ROUND(T37*0,0)</f>
        <v>0</v>
      </c>
      <c r="K37" s="30">
        <f t="shared" si="5"/>
        <v>0</v>
      </c>
      <c r="L37" s="79"/>
      <c r="M37" s="79"/>
      <c r="N37" s="79"/>
      <c r="O37" s="79"/>
      <c r="P37" s="79"/>
      <c r="Q37" s="79"/>
      <c r="R37" s="79"/>
      <c r="S37" s="80"/>
      <c r="T37" s="40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0"/>
      <c r="B38" s="43"/>
      <c r="C38" s="43">
        <f t="shared" si="1"/>
        <v>0</v>
      </c>
      <c r="D38" s="43">
        <f t="shared" si="3"/>
        <v>0</v>
      </c>
      <c r="E38" s="127"/>
      <c r="F38" s="27">
        <f t="shared" si="10"/>
        <v>0</v>
      </c>
      <c r="G38" s="37"/>
      <c r="H38" s="38"/>
      <c r="I38" s="39">
        <f t="shared" si="6"/>
        <v>0</v>
      </c>
      <c r="J38" s="29">
        <f>ROUND(T38*J6,0)</f>
        <v>0</v>
      </c>
      <c r="K38" s="30">
        <f t="shared" si="5"/>
        <v>0</v>
      </c>
      <c r="L38" s="79"/>
      <c r="M38" s="79"/>
      <c r="N38" s="79"/>
      <c r="O38" s="79"/>
      <c r="P38" s="79"/>
      <c r="Q38" s="79"/>
      <c r="R38" s="79"/>
      <c r="S38" s="80"/>
      <c r="T38" s="40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0"/>
      <c r="B39" s="43"/>
      <c r="C39" s="43">
        <f t="shared" si="1"/>
        <v>0</v>
      </c>
      <c r="D39" s="43">
        <f t="shared" si="3"/>
        <v>0</v>
      </c>
      <c r="E39" s="127"/>
      <c r="F39" s="27">
        <f t="shared" si="10"/>
        <v>0</v>
      </c>
      <c r="G39" s="37"/>
      <c r="H39" s="38"/>
      <c r="I39" s="39">
        <f t="shared" si="6"/>
        <v>0</v>
      </c>
      <c r="J39" s="29">
        <f>ROUND(T39*J6,0)</f>
        <v>0</v>
      </c>
      <c r="K39" s="30">
        <f t="shared" si="5"/>
        <v>0</v>
      </c>
      <c r="L39" s="79"/>
      <c r="M39" s="79"/>
      <c r="N39" s="79"/>
      <c r="O39" s="79"/>
      <c r="P39" s="79"/>
      <c r="Q39" s="79"/>
      <c r="R39" s="79"/>
      <c r="S39" s="80"/>
      <c r="T39" s="401"/>
      <c r="U39" s="1"/>
      <c r="V39" s="1"/>
      <c r="W39" s="1"/>
      <c r="X39" s="1"/>
      <c r="Y39" s="3"/>
      <c r="Z39" s="23"/>
      <c r="AA39" s="538"/>
      <c r="AB39" s="538"/>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0"/>
      <c r="B40" s="43"/>
      <c r="C40" s="43">
        <f t="shared" si="1"/>
        <v>0</v>
      </c>
      <c r="D40" s="43">
        <f t="shared" si="3"/>
        <v>0</v>
      </c>
      <c r="E40" s="127"/>
      <c r="F40" s="27">
        <f t="shared" si="10"/>
        <v>0</v>
      </c>
      <c r="G40" s="37"/>
      <c r="H40" s="38"/>
      <c r="I40" s="39">
        <f t="shared" si="6"/>
        <v>0</v>
      </c>
      <c r="J40" s="29">
        <f>ROUND(T40*J6,0)</f>
        <v>0</v>
      </c>
      <c r="K40" s="30">
        <f t="shared" si="5"/>
        <v>0</v>
      </c>
      <c r="L40" s="79"/>
      <c r="M40" s="79"/>
      <c r="N40" s="79"/>
      <c r="O40" s="79"/>
      <c r="P40" s="79"/>
      <c r="Q40" s="79"/>
      <c r="R40" s="79"/>
      <c r="S40" s="80"/>
      <c r="T40" s="401"/>
      <c r="U40" s="1"/>
      <c r="V40" s="1"/>
      <c r="W40" s="1"/>
      <c r="X40" s="1"/>
      <c r="Y40" s="3"/>
      <c r="Z40" s="23"/>
      <c r="AA40" s="538"/>
      <c r="AB40" s="538"/>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0"/>
      <c r="B41" s="43"/>
      <c r="C41" s="43">
        <f t="shared" si="1"/>
        <v>0</v>
      </c>
      <c r="D41" s="43">
        <f t="shared" si="3"/>
        <v>0</v>
      </c>
      <c r="E41" s="127"/>
      <c r="F41" s="27">
        <f t="shared" ref="F41:F44" si="11">SUM(G41:I41)</f>
        <v>0</v>
      </c>
      <c r="G41" s="37"/>
      <c r="H41" s="38"/>
      <c r="I41" s="39">
        <f t="shared" si="6"/>
        <v>0</v>
      </c>
      <c r="J41" s="29">
        <f>ROUND(T41*J6,0)</f>
        <v>0</v>
      </c>
      <c r="K41" s="30">
        <f t="shared" si="5"/>
        <v>0</v>
      </c>
      <c r="L41" s="79"/>
      <c r="M41" s="79"/>
      <c r="N41" s="79"/>
      <c r="O41" s="79"/>
      <c r="P41" s="79"/>
      <c r="Q41" s="79"/>
      <c r="R41" s="79"/>
      <c r="S41" s="80"/>
      <c r="T41" s="40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0"/>
      <c r="B42" s="43"/>
      <c r="C42" s="43">
        <f t="shared" si="1"/>
        <v>0</v>
      </c>
      <c r="D42" s="43">
        <f t="shared" si="3"/>
        <v>0</v>
      </c>
      <c r="E42" s="127"/>
      <c r="F42" s="27">
        <f t="shared" si="11"/>
        <v>0</v>
      </c>
      <c r="G42" s="37"/>
      <c r="H42" s="38"/>
      <c r="I42" s="39">
        <f t="shared" si="6"/>
        <v>0</v>
      </c>
      <c r="J42" s="29">
        <f>ROUND(T42*J6,0)</f>
        <v>0</v>
      </c>
      <c r="K42" s="30">
        <f t="shared" si="5"/>
        <v>0</v>
      </c>
      <c r="L42" s="79"/>
      <c r="M42" s="79"/>
      <c r="N42" s="79"/>
      <c r="O42" s="79"/>
      <c r="P42" s="79"/>
      <c r="Q42" s="79"/>
      <c r="R42" s="79"/>
      <c r="S42" s="80"/>
      <c r="T42" s="40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0"/>
      <c r="B43" s="43"/>
      <c r="C43" s="43">
        <f t="shared" si="1"/>
        <v>0</v>
      </c>
      <c r="D43" s="43">
        <f t="shared" si="3"/>
        <v>0</v>
      </c>
      <c r="E43" s="127"/>
      <c r="F43" s="27">
        <f t="shared" si="11"/>
        <v>0</v>
      </c>
      <c r="G43" s="37"/>
      <c r="H43" s="38"/>
      <c r="I43" s="39">
        <f t="shared" si="6"/>
        <v>0</v>
      </c>
      <c r="J43" s="29">
        <f>ROUND(T43*J6,0)</f>
        <v>0</v>
      </c>
      <c r="K43" s="30">
        <f t="shared" si="5"/>
        <v>0</v>
      </c>
      <c r="L43" s="79"/>
      <c r="M43" s="79"/>
      <c r="N43" s="79"/>
      <c r="O43" s="79"/>
      <c r="P43" s="79"/>
      <c r="Q43" s="79"/>
      <c r="R43" s="79"/>
      <c r="S43" s="80"/>
      <c r="T43" s="401"/>
      <c r="U43" s="1"/>
      <c r="V43" s="1"/>
      <c r="W43" s="1"/>
      <c r="X43" s="1"/>
      <c r="Y43" s="3"/>
      <c r="Z43" s="23"/>
      <c r="AA43" s="538"/>
      <c r="AB43" s="538"/>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0"/>
      <c r="B44" s="43"/>
      <c r="C44" s="43">
        <f t="shared" ref="C44:C45" si="12">E44*F44</f>
        <v>0</v>
      </c>
      <c r="D44" s="43">
        <f t="shared" ref="D44" si="13">SUM(C44:C44)*1.08</f>
        <v>0</v>
      </c>
      <c r="E44" s="127"/>
      <c r="F44" s="27">
        <f t="shared" si="11"/>
        <v>0</v>
      </c>
      <c r="G44" s="37"/>
      <c r="H44" s="38"/>
      <c r="I44" s="39">
        <f t="shared" si="6"/>
        <v>0</v>
      </c>
      <c r="J44" s="29">
        <f>ROUND(T44*J6,0)</f>
        <v>0</v>
      </c>
      <c r="K44" s="30">
        <f t="shared" si="5"/>
        <v>0</v>
      </c>
      <c r="L44" s="79"/>
      <c r="M44" s="79"/>
      <c r="N44" s="79"/>
      <c r="O44" s="79"/>
      <c r="P44" s="79"/>
      <c r="Q44" s="79"/>
      <c r="R44" s="79"/>
      <c r="S44" s="80"/>
      <c r="T44" s="401"/>
      <c r="U44" s="1"/>
      <c r="V44" s="1"/>
      <c r="W44" s="1"/>
      <c r="X44" s="1"/>
      <c r="Y44" s="3"/>
      <c r="Z44" s="23"/>
      <c r="AA44" s="538"/>
      <c r="AB44" s="538"/>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1"/>
      <c r="B45" s="102"/>
      <c r="C45" s="43">
        <f t="shared" si="12"/>
        <v>0</v>
      </c>
      <c r="D45" s="102">
        <f>SUM(C45:C45)*1.08</f>
        <v>0</v>
      </c>
      <c r="E45" s="130"/>
      <c r="F45" s="28">
        <f>SUM(G45:I45)</f>
        <v>0</v>
      </c>
      <c r="G45" s="40"/>
      <c r="H45" s="41">
        <f>SUM(J45:S45)</f>
        <v>0</v>
      </c>
      <c r="I45" s="42"/>
      <c r="J45" s="33">
        <f>ROUND(T45*J6,0)</f>
        <v>0</v>
      </c>
      <c r="K45" s="34">
        <f t="shared" si="5"/>
        <v>0</v>
      </c>
      <c r="L45" s="82"/>
      <c r="M45" s="82"/>
      <c r="N45" s="82"/>
      <c r="O45" s="82"/>
      <c r="P45" s="82"/>
      <c r="Q45" s="82"/>
      <c r="R45" s="82"/>
      <c r="S45" s="83"/>
      <c r="T45" s="401"/>
      <c r="U45" s="1"/>
      <c r="V45" s="1"/>
      <c r="W45" s="1"/>
      <c r="X45" s="1"/>
      <c r="Y45" s="3"/>
      <c r="Z45" s="23"/>
      <c r="AA45" s="538"/>
      <c r="AB45" s="538"/>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7" t="s">
        <v>57</v>
      </c>
      <c r="C46" s="45">
        <f>SUM(C8:C45)</f>
        <v>2241642</v>
      </c>
      <c r="D46" s="45">
        <f>SUM(D8:D45)</f>
        <v>2420973.3600000003</v>
      </c>
      <c r="E46" s="48">
        <f>C46/F46</f>
        <v>98.093908629441628</v>
      </c>
      <c r="F46" s="36">
        <f t="shared" ref="F46:R46" si="14">SUM(F8:F45)</f>
        <v>22852</v>
      </c>
      <c r="G46" s="71">
        <f t="shared" si="14"/>
        <v>8853.3137603844716</v>
      </c>
      <c r="H46" s="72">
        <f t="shared" si="14"/>
        <v>6100.3452947776505</v>
      </c>
      <c r="I46" s="73">
        <f t="shared" si="14"/>
        <v>7898.4197912094314</v>
      </c>
      <c r="J46" s="103">
        <f t="shared" ref="J46:O46" si="15">SUM(J8:J45)</f>
        <v>5104.3639018867925</v>
      </c>
      <c r="K46" s="103">
        <f t="shared" si="15"/>
        <v>904</v>
      </c>
      <c r="L46" s="103">
        <f>SUM(L8:L45)</f>
        <v>3497.231182510885</v>
      </c>
      <c r="M46" s="103">
        <f t="shared" si="15"/>
        <v>3872.6</v>
      </c>
      <c r="N46" s="103">
        <f>SUM(N8:N45)</f>
        <v>592</v>
      </c>
      <c r="O46" s="103">
        <f t="shared" si="15"/>
        <v>482.80769230769232</v>
      </c>
      <c r="P46" s="103">
        <f>SUM(P8:P45)</f>
        <v>1280.5538461538461</v>
      </c>
      <c r="Q46" s="103">
        <f t="shared" si="14"/>
        <v>4150.1538461538457</v>
      </c>
      <c r="R46" s="103">
        <f t="shared" si="14"/>
        <v>1034</v>
      </c>
      <c r="S46" s="103">
        <f>SUM(S8:S45)</f>
        <v>1934.3683773584905</v>
      </c>
      <c r="T46" s="396"/>
      <c r="U46" s="1"/>
      <c r="V46" s="1"/>
      <c r="W46" s="1"/>
      <c r="X46" s="1"/>
      <c r="Y46" s="3"/>
      <c r="Z46" s="23"/>
      <c r="AA46" s="538"/>
      <c r="AB46" s="538"/>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536" t="s">
        <v>72</v>
      </c>
      <c r="H47" s="536"/>
      <c r="I47" s="536"/>
      <c r="J47" s="74">
        <f t="shared" ref="J47:R47" si="16">$U$47</f>
        <v>96.367869509750321</v>
      </c>
      <c r="K47" s="74">
        <v>140</v>
      </c>
      <c r="L47" s="74">
        <f>$U$47</f>
        <v>96.367869509750321</v>
      </c>
      <c r="M47" s="74">
        <f t="shared" si="16"/>
        <v>96.367869509750321</v>
      </c>
      <c r="N47" s="74">
        <f t="shared" si="16"/>
        <v>96.367869509750321</v>
      </c>
      <c r="O47" s="74">
        <f t="shared" si="16"/>
        <v>96.367869509750321</v>
      </c>
      <c r="P47" s="74">
        <f t="shared" si="16"/>
        <v>96.367869509750321</v>
      </c>
      <c r="Q47" s="74">
        <f t="shared" si="16"/>
        <v>96.367869509750321</v>
      </c>
      <c r="R47" s="74">
        <f t="shared" si="16"/>
        <v>96.367869509750321</v>
      </c>
      <c r="S47" s="74">
        <f>$U$47</f>
        <v>96.367869509750321</v>
      </c>
      <c r="T47" s="76"/>
      <c r="U47" s="405">
        <f>(C46-K48)/(F46-K46)</f>
        <v>96.367869509750321</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536" t="s">
        <v>73</v>
      </c>
      <c r="H48" s="536"/>
      <c r="I48" s="536"/>
      <c r="J48" s="75">
        <f>J46*J47</f>
        <v>491896.6744273064</v>
      </c>
      <c r="K48" s="75">
        <f t="shared" ref="K48:R48" si="17">K46*K47</f>
        <v>126560</v>
      </c>
      <c r="L48" s="75">
        <f>L46*L47</f>
        <v>337020.7182416388</v>
      </c>
      <c r="M48" s="75">
        <f t="shared" si="17"/>
        <v>373194.21146345907</v>
      </c>
      <c r="N48" s="75">
        <f>N46*N47</f>
        <v>57049.778749772187</v>
      </c>
      <c r="O48" s="75">
        <f>O46*O47</f>
        <v>46527.148690611379</v>
      </c>
      <c r="P48" s="75">
        <f t="shared" si="17"/>
        <v>123404.24594636273</v>
      </c>
      <c r="Q48" s="75">
        <f t="shared" si="17"/>
        <v>399941.48429154221</v>
      </c>
      <c r="R48" s="75">
        <f t="shared" si="17"/>
        <v>99644.377073081836</v>
      </c>
      <c r="S48" s="75">
        <f>S46*S47</f>
        <v>186410.95937307048</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ht="12" customHeight="1" x14ac:dyDescent="0.2">
      <c r="A49" s="531" t="s">
        <v>340</v>
      </c>
      <c r="B49" s="532"/>
      <c r="C49" s="532"/>
      <c r="D49" s="532"/>
      <c r="E49" s="532"/>
      <c r="F49" s="2"/>
      <c r="G49" s="536" t="s">
        <v>62</v>
      </c>
      <c r="H49" s="536"/>
      <c r="I49" s="536"/>
      <c r="J49" s="103">
        <f>Rapportierung!CB39</f>
        <v>440.5</v>
      </c>
      <c r="K49" s="103">
        <f>Rapportierung!CB79</f>
        <v>83.5</v>
      </c>
      <c r="L49" s="103">
        <f>Rapportierung!CB126</f>
        <v>483.50299999999999</v>
      </c>
      <c r="M49" s="103">
        <f>Rapportierung!CB171</f>
        <v>74</v>
      </c>
      <c r="N49" s="103">
        <f>Rapportierung!CB218</f>
        <v>72.25</v>
      </c>
      <c r="O49" s="103">
        <f>Rapportierung!CB258</f>
        <v>71.25</v>
      </c>
      <c r="P49" s="103">
        <f>Rapportierung!CB307</f>
        <v>27.25</v>
      </c>
      <c r="Q49" s="103">
        <f>Rapportierung!CB356</f>
        <v>98</v>
      </c>
      <c r="R49" s="103">
        <f>Rapportierung!CB397</f>
        <v>3.5</v>
      </c>
      <c r="S49" s="228">
        <f>Rapportierung!CB437</f>
        <v>1E-4</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532"/>
      <c r="B50" s="532"/>
      <c r="C50" s="532"/>
      <c r="D50" s="532"/>
      <c r="E50" s="532"/>
      <c r="F50" s="2"/>
      <c r="G50" s="536" t="s">
        <v>63</v>
      </c>
      <c r="H50" s="536"/>
      <c r="I50" s="536"/>
      <c r="J50" s="75">
        <f>Rapportierung!CC39</f>
        <v>45798.5</v>
      </c>
      <c r="K50" s="75">
        <f>Rapportierung!CC79</f>
        <v>11430</v>
      </c>
      <c r="L50" s="75">
        <f>Rapportierung!CC126</f>
        <v>43459.55</v>
      </c>
      <c r="M50" s="75">
        <f>Rapportierung!CC171</f>
        <v>8753</v>
      </c>
      <c r="N50" s="75">
        <f>Rapportierung!CC218</f>
        <v>7274.5</v>
      </c>
      <c r="O50" s="75">
        <f>Rapportierung!CC258</f>
        <v>8097</v>
      </c>
      <c r="P50" s="75">
        <f>Rapportierung!CC307</f>
        <v>3815</v>
      </c>
      <c r="Q50" s="75">
        <f>Rapportierung!CC356</f>
        <v>12388.5</v>
      </c>
      <c r="R50" s="75">
        <f>Rapportierung!CC397</f>
        <v>388</v>
      </c>
      <c r="S50" s="75">
        <f>Rapportierung!CC437</f>
        <v>0</v>
      </c>
      <c r="T50" s="163">
        <f>SUM(J50:S50)</f>
        <v>141404.04999999999</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532"/>
      <c r="B51" s="532"/>
      <c r="C51" s="532"/>
      <c r="D51" s="532"/>
      <c r="E51" s="532"/>
      <c r="F51" s="2"/>
      <c r="G51" s="533" t="s">
        <v>64</v>
      </c>
      <c r="H51" s="534"/>
      <c r="I51" s="535"/>
      <c r="J51" s="74">
        <f>J50/J49</f>
        <v>103.96935300794551</v>
      </c>
      <c r="K51" s="74">
        <f>K50/K49</f>
        <v>136.88622754491018</v>
      </c>
      <c r="L51" s="74">
        <f>L50/L49</f>
        <v>89.884757695402101</v>
      </c>
      <c r="M51" s="74">
        <f t="shared" ref="M51:R51" si="18">M50/M49</f>
        <v>118.28378378378379</v>
      </c>
      <c r="N51" s="74">
        <f>N50/N49</f>
        <v>100.68512110726644</v>
      </c>
      <c r="O51" s="74">
        <f>O50/O49</f>
        <v>113.6421052631579</v>
      </c>
      <c r="P51" s="74">
        <f t="shared" si="18"/>
        <v>140</v>
      </c>
      <c r="Q51" s="74">
        <f t="shared" si="18"/>
        <v>126.41326530612245</v>
      </c>
      <c r="R51" s="74">
        <f t="shared" si="18"/>
        <v>110.85714285714286</v>
      </c>
      <c r="S51" s="74">
        <f>S50/S49</f>
        <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532"/>
      <c r="B52" s="532"/>
      <c r="C52" s="532"/>
      <c r="D52" s="532"/>
      <c r="E52" s="532"/>
      <c r="F52" s="2"/>
      <c r="G52" s="112" t="s">
        <v>114</v>
      </c>
      <c r="H52" s="113"/>
      <c r="I52" s="114"/>
      <c r="J52" s="128">
        <f>(J47*J49)-(J49*J51)</f>
        <v>-3348.4534809549805</v>
      </c>
      <c r="K52" s="128">
        <f>(K47*K49)-(K49*K51)</f>
        <v>260</v>
      </c>
      <c r="L52" s="128">
        <f t="shared" ref="L52:S52" si="19">(L47*L49)-(L49*L51)</f>
        <v>3134.6040115728028</v>
      </c>
      <c r="M52" s="128">
        <f t="shared" si="19"/>
        <v>-1621.7776562784766</v>
      </c>
      <c r="N52" s="128">
        <f t="shared" si="19"/>
        <v>-311.92142792053892</v>
      </c>
      <c r="O52" s="128">
        <f t="shared" si="19"/>
        <v>-1230.7892974302904</v>
      </c>
      <c r="P52" s="128">
        <f t="shared" si="19"/>
        <v>-1188.9755558593038</v>
      </c>
      <c r="Q52" s="128">
        <f t="shared" si="19"/>
        <v>-2944.4487880444685</v>
      </c>
      <c r="R52" s="128">
        <f t="shared" si="19"/>
        <v>-50.712456715873884</v>
      </c>
      <c r="S52" s="128">
        <f t="shared" si="19"/>
        <v>9.6367869509750327E-3</v>
      </c>
      <c r="T52" s="163">
        <f>SUM(J52:S52)</f>
        <v>-7302.4650148441788</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532"/>
      <c r="B53" s="532"/>
      <c r="C53" s="532"/>
      <c r="D53" s="532"/>
      <c r="E53" s="532"/>
      <c r="F53" s="2"/>
      <c r="G53" s="115"/>
      <c r="H53" s="116"/>
      <c r="I53" s="117"/>
      <c r="J53" s="129"/>
      <c r="K53" s="129"/>
      <c r="L53" s="129"/>
      <c r="M53" s="129"/>
      <c r="N53" s="129"/>
      <c r="O53" s="129"/>
      <c r="P53" s="129"/>
      <c r="Q53" s="129"/>
      <c r="R53" s="129"/>
      <c r="S53" s="129"/>
      <c r="T53" s="163"/>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532"/>
      <c r="B54" s="532"/>
      <c r="C54" s="532"/>
      <c r="D54" s="532"/>
      <c r="E54" s="532"/>
      <c r="F54" s="2"/>
      <c r="G54" s="118" t="s">
        <v>150</v>
      </c>
      <c r="H54" s="119"/>
      <c r="I54" s="120"/>
      <c r="J54" s="122">
        <f>J52-J53</f>
        <v>-3348.4534809549805</v>
      </c>
      <c r="K54" s="122">
        <f t="shared" ref="K54:S54" si="20">K52-K53</f>
        <v>260</v>
      </c>
      <c r="L54" s="122">
        <f t="shared" si="20"/>
        <v>3134.6040115728028</v>
      </c>
      <c r="M54" s="122">
        <f t="shared" si="20"/>
        <v>-1621.7776562784766</v>
      </c>
      <c r="N54" s="122">
        <f t="shared" si="20"/>
        <v>-311.92142792053892</v>
      </c>
      <c r="O54" s="122">
        <f t="shared" si="20"/>
        <v>-1230.7892974302904</v>
      </c>
      <c r="P54" s="122">
        <f t="shared" si="20"/>
        <v>-1188.9755558593038</v>
      </c>
      <c r="Q54" s="122">
        <f t="shared" si="20"/>
        <v>-2944.4487880444685</v>
      </c>
      <c r="R54" s="122">
        <f t="shared" si="20"/>
        <v>-50.712456715873884</v>
      </c>
      <c r="S54" s="122">
        <f t="shared" si="20"/>
        <v>9.6367869509750327E-3</v>
      </c>
      <c r="T54" s="163">
        <f>T52-T53</f>
        <v>-7302.4650148441788</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532"/>
      <c r="B55" s="532"/>
      <c r="C55" s="532"/>
      <c r="D55" s="532"/>
      <c r="E55" s="532"/>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532"/>
      <c r="B56" s="532"/>
      <c r="C56" s="532"/>
      <c r="D56" s="532"/>
      <c r="E56" s="532"/>
      <c r="G56" s="169"/>
      <c r="H56" s="169"/>
      <c r="I56" s="170"/>
      <c r="J56" s="171"/>
      <c r="K56" s="171"/>
      <c r="L56" s="171"/>
      <c r="M56" s="171"/>
      <c r="N56" s="171"/>
      <c r="O56" s="171"/>
      <c r="P56" s="171"/>
      <c r="Q56" s="171"/>
      <c r="R56" s="171"/>
      <c r="S56" s="171"/>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532"/>
      <c r="B57" s="532"/>
      <c r="C57" s="532"/>
      <c r="D57" s="532"/>
      <c r="E57" s="532"/>
      <c r="G57" s="169"/>
      <c r="H57" s="169"/>
      <c r="I57" s="170"/>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532"/>
      <c r="B58" s="532"/>
      <c r="C58" s="532"/>
      <c r="D58" s="532"/>
      <c r="E58" s="532"/>
      <c r="G58" s="169"/>
      <c r="H58" s="169"/>
      <c r="I58" s="170"/>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532"/>
      <c r="B59" s="532"/>
      <c r="C59" s="532"/>
      <c r="D59" s="532"/>
      <c r="E59" s="532"/>
      <c r="G59" s="169"/>
      <c r="H59" s="169"/>
      <c r="I59" s="175"/>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532"/>
      <c r="B60" s="532"/>
      <c r="C60" s="532"/>
      <c r="D60" s="532"/>
      <c r="E60" s="532"/>
      <c r="G60" s="168" t="s">
        <v>144</v>
      </c>
      <c r="H60" s="176"/>
      <c r="I60" s="177" t="s">
        <v>145</v>
      </c>
      <c r="J60" s="202">
        <f>J50/J48</f>
        <v>9.3105935414833155E-2</v>
      </c>
      <c r="K60" s="203">
        <f>K50/K48</f>
        <v>9.0312895069532231E-2</v>
      </c>
      <c r="L60" s="203">
        <f t="shared" ref="L60:Q60" si="21">L50/L48</f>
        <v>0.12895216124024803</v>
      </c>
      <c r="M60" s="203">
        <f t="shared" si="21"/>
        <v>2.3454275900142253E-2</v>
      </c>
      <c r="N60" s="203">
        <f t="shared" si="21"/>
        <v>0.12751144981485224</v>
      </c>
      <c r="O60" s="203">
        <f t="shared" si="21"/>
        <v>0.17402742759592052</v>
      </c>
      <c r="P60" s="203">
        <f t="shared" si="21"/>
        <v>3.0914657520440404E-2</v>
      </c>
      <c r="Q60" s="203">
        <f t="shared" si="21"/>
        <v>3.097578142448772E-2</v>
      </c>
      <c r="R60" s="203">
        <f>R50/R48</f>
        <v>3.893847414143906E-3</v>
      </c>
      <c r="S60" s="204">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532"/>
      <c r="B61" s="532"/>
      <c r="C61" s="532"/>
      <c r="D61" s="532"/>
      <c r="E61" s="532"/>
      <c r="G61" s="166"/>
      <c r="H61" s="178"/>
      <c r="I61" s="179" t="s">
        <v>146</v>
      </c>
      <c r="J61" s="205">
        <f>J49/J46</f>
        <v>8.6298706061527522E-2</v>
      </c>
      <c r="K61" s="206">
        <f>K49/K46</f>
        <v>9.2367256637168146E-2</v>
      </c>
      <c r="L61" s="206">
        <f t="shared" ref="L61:S61" si="22">L49/L46</f>
        <v>0.13825308501706265</v>
      </c>
      <c r="M61" s="206">
        <f t="shared" si="22"/>
        <v>1.9108609203119353E-2</v>
      </c>
      <c r="N61" s="206">
        <f t="shared" si="22"/>
        <v>0.12204391891891891</v>
      </c>
      <c r="O61" s="206">
        <f t="shared" si="22"/>
        <v>0.14757428503146658</v>
      </c>
      <c r="P61" s="206">
        <f t="shared" si="22"/>
        <v>2.1279854870488734E-2</v>
      </c>
      <c r="Q61" s="206">
        <f t="shared" si="22"/>
        <v>2.3613582443653622E-2</v>
      </c>
      <c r="R61" s="206">
        <f>R49/R46</f>
        <v>3.3849129593810446E-3</v>
      </c>
      <c r="S61" s="207">
        <f t="shared" si="22"/>
        <v>5.169646132064912E-8</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532"/>
      <c r="B62" s="532"/>
      <c r="C62" s="532"/>
      <c r="D62" s="532"/>
      <c r="E62" s="532"/>
      <c r="G62" s="167"/>
      <c r="H62" s="180"/>
      <c r="I62" s="181" t="s">
        <v>147</v>
      </c>
      <c r="J62" s="198">
        <v>0.09</v>
      </c>
      <c r="K62" s="199">
        <v>0.05</v>
      </c>
      <c r="L62" s="199">
        <v>0.13</v>
      </c>
      <c r="M62" s="199">
        <v>9.9999999999999995E-7</v>
      </c>
      <c r="N62" s="199">
        <v>0.08</v>
      </c>
      <c r="O62" s="199">
        <v>0.15</v>
      </c>
      <c r="P62" s="199">
        <v>0.03</v>
      </c>
      <c r="Q62" s="199">
        <v>0.01</v>
      </c>
      <c r="R62" s="199">
        <v>1.1000000000000001E-7</v>
      </c>
      <c r="S62" s="241">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532"/>
      <c r="B63" s="532"/>
      <c r="C63" s="532"/>
      <c r="D63" s="532"/>
      <c r="E63" s="532"/>
      <c r="G63" s="132"/>
      <c r="H63" s="132"/>
      <c r="I63" s="133"/>
      <c r="J63" s="182" t="s">
        <v>341</v>
      </c>
      <c r="K63" s="183" t="s">
        <v>342</v>
      </c>
      <c r="L63" s="184" t="s">
        <v>47</v>
      </c>
      <c r="M63" s="184" t="s">
        <v>48</v>
      </c>
      <c r="N63" s="183" t="s">
        <v>49</v>
      </c>
      <c r="O63" s="184" t="s">
        <v>50</v>
      </c>
      <c r="P63" s="184" t="s">
        <v>51</v>
      </c>
      <c r="Q63" s="184" t="s">
        <v>52</v>
      </c>
      <c r="R63" s="184" t="s">
        <v>53</v>
      </c>
      <c r="S63" s="408" t="s">
        <v>343</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532"/>
      <c r="B64" s="532"/>
      <c r="C64" s="532"/>
      <c r="D64" s="532"/>
      <c r="E64" s="532"/>
      <c r="G64" s="2"/>
      <c r="H64" s="2"/>
      <c r="I64" s="26"/>
      <c r="J64" s="185"/>
      <c r="K64" s="186"/>
      <c r="L64" s="187" t="s">
        <v>44</v>
      </c>
      <c r="M64" s="187" t="s">
        <v>45</v>
      </c>
      <c r="N64" s="187" t="s">
        <v>43</v>
      </c>
      <c r="O64" s="187" t="s">
        <v>44</v>
      </c>
      <c r="P64" s="187" t="s">
        <v>45</v>
      </c>
      <c r="Q64" s="187" t="s">
        <v>43</v>
      </c>
      <c r="R64" s="187" t="s">
        <v>43</v>
      </c>
      <c r="S64" s="188"/>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532"/>
      <c r="B65" s="532"/>
      <c r="C65" s="532"/>
      <c r="D65" s="532"/>
      <c r="E65" s="532"/>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532"/>
      <c r="B66" s="532"/>
      <c r="C66" s="532"/>
      <c r="D66" s="532"/>
      <c r="E66" s="532"/>
      <c r="N66" s="1"/>
      <c r="Q66" s="25" t="s">
        <v>76</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532"/>
      <c r="B67" s="532"/>
      <c r="C67" s="532"/>
      <c r="D67" s="532"/>
      <c r="E67" s="532"/>
      <c r="N67" s="1"/>
      <c r="Q67" s="201" t="s">
        <v>143</v>
      </c>
      <c r="R67" s="123"/>
      <c r="S67" s="200"/>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3" t="s">
        <v>148</v>
      </c>
      <c r="R68" s="123"/>
      <c r="S68" s="84"/>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3" t="s">
        <v>78</v>
      </c>
      <c r="R69" s="123"/>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38" t="s">
        <v>222</v>
      </c>
      <c r="C70" s="134" t="s">
        <v>41</v>
      </c>
      <c r="D70" s="135" t="s">
        <v>39</v>
      </c>
      <c r="E70" s="136" t="s">
        <v>37</v>
      </c>
      <c r="F70" s="135" t="s">
        <v>67</v>
      </c>
      <c r="G70" s="7"/>
      <c r="H70" s="7"/>
      <c r="I70" s="7"/>
      <c r="J70" s="173"/>
      <c r="K70" s="173"/>
      <c r="L70" s="174"/>
      <c r="M70" s="174"/>
      <c r="N70" s="174"/>
      <c r="O70" s="174"/>
      <c r="P70" s="174"/>
      <c r="Q70" s="123" t="s">
        <v>77</v>
      </c>
      <c r="R70" s="123"/>
      <c r="S70" s="121"/>
      <c r="T70" s="172"/>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528" t="s">
        <v>223</v>
      </c>
      <c r="B71" s="125" t="s">
        <v>58</v>
      </c>
      <c r="C71" s="108">
        <f>L46+M46+N46+J46+S46</f>
        <v>15000.563461756168</v>
      </c>
      <c r="D71" s="449">
        <f>1/($C$71+$C$72+$C$73+$C$74)*C71</f>
        <v>0.65642008163025201</v>
      </c>
      <c r="E71" s="107">
        <f>J48+L48+M48+N48+S48</f>
        <v>1445572.3422552468</v>
      </c>
      <c r="F71" s="104">
        <f>E71/C71</f>
        <v>96.367869509750307</v>
      </c>
      <c r="G71" s="7"/>
      <c r="H71" s="7"/>
      <c r="I71" s="7"/>
      <c r="J71" s="7"/>
      <c r="K71" s="7"/>
      <c r="L71" s="7"/>
      <c r="M71" s="7"/>
      <c r="N71" s="7"/>
      <c r="O71" s="7"/>
      <c r="P71" s="7"/>
      <c r="T71" s="131"/>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529"/>
      <c r="B72" s="125" t="s">
        <v>11</v>
      </c>
      <c r="C72" s="108">
        <f>K46+O46+P46+Q46</f>
        <v>6817.5153846153844</v>
      </c>
      <c r="D72" s="449">
        <f>1/($C$71+$C$72+$C$73+$C$74)*C72</f>
        <v>0.298332393759348</v>
      </c>
      <c r="E72" s="107">
        <f>K48+O48+P48+Q48</f>
        <v>696432.87892851629</v>
      </c>
      <c r="F72" s="104">
        <f>E72/C72</f>
        <v>102.15347375674548</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529"/>
      <c r="B73" s="125" t="s">
        <v>40</v>
      </c>
      <c r="C73" s="108">
        <f>R46</f>
        <v>1034</v>
      </c>
      <c r="D73" s="106">
        <f>1/($C$71+$C$72+$C$73+$C$74)*C73</f>
        <v>4.5247524610400089E-2</v>
      </c>
      <c r="E73" s="107">
        <f>R48</f>
        <v>99644.377073081836</v>
      </c>
      <c r="F73" s="104">
        <f>E73/C73</f>
        <v>96.367869509750321</v>
      </c>
      <c r="G73" s="7"/>
      <c r="H73" s="243"/>
      <c r="I73" s="7"/>
      <c r="J73" s="7"/>
      <c r="K73" s="7"/>
      <c r="L73" s="7"/>
      <c r="M73" s="7"/>
      <c r="N73" s="7"/>
      <c r="O73" s="7"/>
      <c r="P73" s="7"/>
      <c r="T73" s="4"/>
      <c r="AD73" s="4"/>
      <c r="AM73" s="1"/>
      <c r="AO73" s="25" t="s">
        <v>142</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529"/>
      <c r="B74" s="125" t="s">
        <v>55</v>
      </c>
      <c r="C74" s="108"/>
      <c r="D74" s="106">
        <f>1/($C$71+$C$72+$C$73+$C$74)*C74</f>
        <v>0</v>
      </c>
      <c r="E74" s="107"/>
      <c r="F74" s="104"/>
      <c r="H74" s="46"/>
      <c r="N74" s="1"/>
      <c r="P74" s="4"/>
      <c r="T74" s="4"/>
      <c r="AD74" s="4"/>
      <c r="AM74" s="1"/>
      <c r="AO74" s="107">
        <f>BC26*AO26</f>
        <v>0</v>
      </c>
      <c r="AP74" s="104" t="e">
        <f>AO74/#REF!</f>
        <v>#REF!</v>
      </c>
      <c r="AR74" s="46"/>
      <c r="BA74" s="123" t="s">
        <v>78</v>
      </c>
      <c r="BB74" s="123"/>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530"/>
      <c r="B75" s="125" t="s">
        <v>12</v>
      </c>
      <c r="C75" s="105">
        <f>SUM(C71:C74)</f>
        <v>22852.078846371551</v>
      </c>
      <c r="D75" s="109">
        <f>SUM(D71:D74)</f>
        <v>1</v>
      </c>
      <c r="E75" s="110">
        <f>SUM(E71:E74)</f>
        <v>2241649.5982568446</v>
      </c>
      <c r="F75" s="111">
        <f>E75/C75</f>
        <v>98.093902674100619</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20"/>
      <c r="J76" s="220"/>
      <c r="K76" s="221"/>
      <c r="L76" s="226"/>
      <c r="M76" s="221"/>
      <c r="N76" s="221"/>
      <c r="O76" s="221"/>
      <c r="P76" s="221"/>
      <c r="Q76" s="221"/>
      <c r="R76" s="221"/>
      <c r="S76" s="221"/>
      <c r="T76" s="4"/>
      <c r="AD76" s="4"/>
      <c r="AM76" s="1"/>
      <c r="AO76" s="1">
        <v>4.75</v>
      </c>
      <c r="AP76" s="1">
        <f>SUM(AO76*D75)</f>
        <v>4.75</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20"/>
      <c r="J77" s="220"/>
      <c r="K77" s="221"/>
      <c r="L77" s="221"/>
      <c r="M77" s="221"/>
      <c r="N77" s="221"/>
      <c r="O77" s="221"/>
      <c r="P77" s="221"/>
      <c r="Q77" s="221"/>
      <c r="R77" s="221"/>
      <c r="S77" s="221"/>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20"/>
      <c r="J78" s="220"/>
      <c r="K78" s="221"/>
      <c r="L78" s="221"/>
      <c r="M78" s="221"/>
      <c r="N78" s="221"/>
      <c r="O78" s="221"/>
      <c r="P78" s="221"/>
      <c r="Q78" s="221"/>
      <c r="R78" s="221"/>
      <c r="S78" s="221"/>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20"/>
      <c r="J79" s="220"/>
      <c r="K79" s="221"/>
      <c r="L79" s="221"/>
      <c r="M79" s="221"/>
      <c r="N79" s="221"/>
      <c r="O79" s="221"/>
      <c r="P79" s="221"/>
      <c r="Q79" s="221"/>
      <c r="R79" s="221"/>
      <c r="S79" s="221"/>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20"/>
      <c r="J80" s="220"/>
      <c r="K80" s="221"/>
      <c r="L80" s="221"/>
      <c r="M80" s="221"/>
      <c r="N80" s="221"/>
      <c r="O80" s="221"/>
      <c r="P80" s="221"/>
      <c r="Q80" s="221"/>
      <c r="R80" s="221"/>
      <c r="S80" s="221"/>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20"/>
      <c r="J81" s="220"/>
      <c r="K81" s="221"/>
      <c r="L81" s="221"/>
      <c r="M81" s="221"/>
      <c r="N81" s="221"/>
      <c r="O81" s="221"/>
      <c r="P81" s="221"/>
      <c r="Q81" s="221"/>
      <c r="R81" s="221"/>
      <c r="S81" s="221"/>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7"/>
      <c r="I82" s="220"/>
      <c r="J82" s="220"/>
      <c r="K82" s="221"/>
      <c r="L82" s="221"/>
      <c r="M82" s="221"/>
      <c r="N82" s="221"/>
      <c r="O82" s="221"/>
      <c r="P82" s="221"/>
      <c r="Q82" s="221"/>
      <c r="R82" s="221"/>
      <c r="S82" s="221"/>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7"/>
      <c r="I83" s="220"/>
      <c r="J83" s="220"/>
      <c r="K83" s="221"/>
      <c r="L83" s="227"/>
      <c r="M83" s="227"/>
      <c r="N83" s="227"/>
      <c r="O83" s="227"/>
      <c r="P83" s="227"/>
      <c r="Q83" s="227"/>
      <c r="R83" s="227"/>
      <c r="S83" s="221"/>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65" t="s">
        <v>142</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65" t="s">
        <v>142</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65" t="s">
        <v>142</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87</v>
      </c>
      <c r="B190" s="1" t="s">
        <v>88</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89</v>
      </c>
      <c r="B198" s="1" t="s">
        <v>90</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65" t="s">
        <v>142</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65" t="s">
        <v>142</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65" t="s">
        <v>142</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65" t="s">
        <v>142</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2">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1:J2"/>
    <mergeCell ref="C5:D6"/>
    <mergeCell ref="J4:S4"/>
    <mergeCell ref="A71:A75"/>
    <mergeCell ref="A49:E67"/>
    <mergeCell ref="G4:I4"/>
    <mergeCell ref="G51:I51"/>
    <mergeCell ref="G47:I47"/>
    <mergeCell ref="G48:I48"/>
    <mergeCell ref="G49:I49"/>
    <mergeCell ref="G50:I50"/>
  </mergeCells>
  <pageMargins left="0.15748031496062992" right="0.19685039370078741" top="0.70866141732283472" bottom="0.39370078740157483" header="0.15748031496062992" footer="0.19685039370078741"/>
  <pageSetup paperSize="9" scale="53" fitToHeight="0" orientation="landscape" r:id="rId1"/>
  <headerFooter alignWithMargins="0">
    <oddFooter>&amp;LMuttenz, &amp;D&amp;R&amp;Z&amp;F</oddFooter>
  </headerFooter>
  <ignoredErrors>
    <ignoredError sqref="J52:T54 J51:R51 T51" evalError="1"/>
    <ignoredError sqref="D4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9A6D-30CA-4F03-880D-41709EAF314B}">
  <sheetPr>
    <tabColor rgb="FF0070C0"/>
    <pageSetUpPr fitToPage="1"/>
  </sheetPr>
  <dimension ref="A1:EZ92"/>
  <sheetViews>
    <sheetView showGridLines="0" tabSelected="1" topLeftCell="A69" zoomScale="140" zoomScaleNormal="140" zoomScaleSheetLayoutView="160" zoomScalePageLayoutView="140" workbookViewId="0">
      <selection activeCell="X70" sqref="X70:Y70"/>
    </sheetView>
  </sheetViews>
  <sheetFormatPr baseColWidth="10" defaultColWidth="4.7109375" defaultRowHeight="6.95" customHeight="1" outlineLevelCol="1" x14ac:dyDescent="0.2"/>
  <cols>
    <col min="1" max="1" width="1.42578125" style="247" customWidth="1"/>
    <col min="2" max="2" width="1" style="247" customWidth="1"/>
    <col min="3" max="3" width="26.42578125" style="247" customWidth="1"/>
    <col min="4" max="4" width="11.5703125" style="247" bestFit="1" customWidth="1"/>
    <col min="5" max="5" width="10.42578125" style="247" customWidth="1"/>
    <col min="6" max="27" width="1.140625" style="248" customWidth="1" outlineLevel="1"/>
    <col min="28" max="29" width="1.28515625" style="248" customWidth="1" outlineLevel="1"/>
    <col min="30" max="51" width="1.140625" style="248" customWidth="1" outlineLevel="1"/>
    <col min="52" max="53" width="1.28515625" style="248" customWidth="1" outlineLevel="1"/>
    <col min="54" max="75" width="1.140625" style="248" customWidth="1" outlineLevel="1"/>
    <col min="76" max="77" width="1.28515625" style="248" customWidth="1" outlineLevel="1"/>
    <col min="78" max="99" width="1.140625" style="248" customWidth="1" outlineLevel="1"/>
    <col min="100" max="101" width="1.28515625" style="248" customWidth="1" outlineLevel="1"/>
    <col min="102" max="123" width="1.140625" style="248" customWidth="1" outlineLevel="1"/>
    <col min="124" max="131" width="1.28515625" style="248" customWidth="1" outlineLevel="1"/>
    <col min="132" max="133" width="1.140625" style="248" customWidth="1" outlineLevel="1"/>
    <col min="134" max="134" width="1.140625" style="247" customWidth="1"/>
    <col min="135" max="136" width="4.42578125" style="247" bestFit="1" customWidth="1"/>
    <col min="137" max="137" width="5.140625" style="247" bestFit="1" customWidth="1"/>
    <col min="138" max="138" width="5.85546875" style="247" bestFit="1" customWidth="1"/>
    <col min="139" max="140" width="1.140625" style="247" customWidth="1"/>
    <col min="141" max="141" width="5.28515625" style="247" bestFit="1" customWidth="1"/>
    <col min="142" max="142" width="4.85546875" style="247" bestFit="1" customWidth="1"/>
    <col min="143" max="143" width="5.140625" style="247" bestFit="1" customWidth="1"/>
    <col min="144" max="144" width="5.85546875" style="247" bestFit="1" customWidth="1"/>
    <col min="145" max="145" width="0.42578125" style="247" customWidth="1"/>
    <col min="146" max="146" width="1.140625" style="247" customWidth="1"/>
    <col min="147" max="147" width="0.42578125" style="247" customWidth="1"/>
    <col min="148" max="148" width="7.5703125" style="247" bestFit="1" customWidth="1"/>
    <col min="149" max="149" width="3.42578125" style="247" bestFit="1" customWidth="1"/>
    <col min="150" max="150" width="3.140625" style="247" bestFit="1" customWidth="1"/>
    <col min="151" max="151" width="7.5703125" style="247" bestFit="1" customWidth="1"/>
    <col min="152" max="154" width="4.7109375" style="247"/>
    <col min="155" max="155" width="7.42578125" style="247" customWidth="1"/>
    <col min="156" max="297" width="4.7109375" style="247"/>
    <col min="298" max="298" width="1.42578125" style="247" customWidth="1"/>
    <col min="299" max="299" width="1.140625" style="247" customWidth="1"/>
    <col min="300" max="300" width="15.140625" style="247" customWidth="1"/>
    <col min="301" max="301" width="11.5703125" style="247" customWidth="1"/>
    <col min="302" max="302" width="4" style="247" customWidth="1"/>
    <col min="303" max="303" width="0" style="247" hidden="1" customWidth="1"/>
    <col min="304" max="304" width="4" style="247" customWidth="1"/>
    <col min="305" max="306" width="3.7109375" style="247" customWidth="1"/>
    <col min="307" max="307" width="7.42578125" style="247" bestFit="1" customWidth="1"/>
    <col min="308" max="308" width="3.28515625" style="247" customWidth="1"/>
    <col min="309" max="309" width="1.5703125" style="247" customWidth="1"/>
    <col min="310" max="387" width="1.140625" style="247" customWidth="1"/>
    <col min="388" max="553" width="4.7109375" style="247"/>
    <col min="554" max="554" width="1.42578125" style="247" customWidth="1"/>
    <col min="555" max="555" width="1.140625" style="247" customWidth="1"/>
    <col min="556" max="556" width="15.140625" style="247" customWidth="1"/>
    <col min="557" max="557" width="11.5703125" style="247" customWidth="1"/>
    <col min="558" max="558" width="4" style="247" customWidth="1"/>
    <col min="559" max="559" width="0" style="247" hidden="1" customWidth="1"/>
    <col min="560" max="560" width="4" style="247" customWidth="1"/>
    <col min="561" max="562" width="3.7109375" style="247" customWidth="1"/>
    <col min="563" max="563" width="7.42578125" style="247" bestFit="1" customWidth="1"/>
    <col min="564" max="564" width="3.28515625" style="247" customWidth="1"/>
    <col min="565" max="565" width="1.5703125" style="247" customWidth="1"/>
    <col min="566" max="643" width="1.140625" style="247" customWidth="1"/>
    <col min="644" max="809" width="4.7109375" style="247"/>
    <col min="810" max="810" width="1.42578125" style="247" customWidth="1"/>
    <col min="811" max="811" width="1.140625" style="247" customWidth="1"/>
    <col min="812" max="812" width="15.140625" style="247" customWidth="1"/>
    <col min="813" max="813" width="11.5703125" style="247" customWidth="1"/>
    <col min="814" max="814" width="4" style="247" customWidth="1"/>
    <col min="815" max="815" width="0" style="247" hidden="1" customWidth="1"/>
    <col min="816" max="816" width="4" style="247" customWidth="1"/>
    <col min="817" max="818" width="3.7109375" style="247" customWidth="1"/>
    <col min="819" max="819" width="7.42578125" style="247" bestFit="1" customWidth="1"/>
    <col min="820" max="820" width="3.28515625" style="247" customWidth="1"/>
    <col min="821" max="821" width="1.5703125" style="247" customWidth="1"/>
    <col min="822" max="899" width="1.140625" style="247" customWidth="1"/>
    <col min="900" max="1065" width="4.7109375" style="247"/>
    <col min="1066" max="1066" width="1.42578125" style="247" customWidth="1"/>
    <col min="1067" max="1067" width="1.140625" style="247" customWidth="1"/>
    <col min="1068" max="1068" width="15.140625" style="247" customWidth="1"/>
    <col min="1069" max="1069" width="11.5703125" style="247" customWidth="1"/>
    <col min="1070" max="1070" width="4" style="247" customWidth="1"/>
    <col min="1071" max="1071" width="0" style="247" hidden="1" customWidth="1"/>
    <col min="1072" max="1072" width="4" style="247" customWidth="1"/>
    <col min="1073" max="1074" width="3.7109375" style="247" customWidth="1"/>
    <col min="1075" max="1075" width="7.42578125" style="247" bestFit="1" customWidth="1"/>
    <col min="1076" max="1076" width="3.28515625" style="247" customWidth="1"/>
    <col min="1077" max="1077" width="1.5703125" style="247" customWidth="1"/>
    <col min="1078" max="1155" width="1.140625" style="247" customWidth="1"/>
    <col min="1156" max="1321" width="4.7109375" style="247"/>
    <col min="1322" max="1322" width="1.42578125" style="247" customWidth="1"/>
    <col min="1323" max="1323" width="1.140625" style="247" customWidth="1"/>
    <col min="1324" max="1324" width="15.140625" style="247" customWidth="1"/>
    <col min="1325" max="1325" width="11.5703125" style="247" customWidth="1"/>
    <col min="1326" max="1326" width="4" style="247" customWidth="1"/>
    <col min="1327" max="1327" width="0" style="247" hidden="1" customWidth="1"/>
    <col min="1328" max="1328" width="4" style="247" customWidth="1"/>
    <col min="1329" max="1330" width="3.7109375" style="247" customWidth="1"/>
    <col min="1331" max="1331" width="7.42578125" style="247" bestFit="1" customWidth="1"/>
    <col min="1332" max="1332" width="3.28515625" style="247" customWidth="1"/>
    <col min="1333" max="1333" width="1.5703125" style="247" customWidth="1"/>
    <col min="1334" max="1411" width="1.140625" style="247" customWidth="1"/>
    <col min="1412" max="1577" width="4.7109375" style="247"/>
    <col min="1578" max="1578" width="1.42578125" style="247" customWidth="1"/>
    <col min="1579" max="1579" width="1.140625" style="247" customWidth="1"/>
    <col min="1580" max="1580" width="15.140625" style="247" customWidth="1"/>
    <col min="1581" max="1581" width="11.5703125" style="247" customWidth="1"/>
    <col min="1582" max="1582" width="4" style="247" customWidth="1"/>
    <col min="1583" max="1583" width="0" style="247" hidden="1" customWidth="1"/>
    <col min="1584" max="1584" width="4" style="247" customWidth="1"/>
    <col min="1585" max="1586" width="3.7109375" style="247" customWidth="1"/>
    <col min="1587" max="1587" width="7.42578125" style="247" bestFit="1" customWidth="1"/>
    <col min="1588" max="1588" width="3.28515625" style="247" customWidth="1"/>
    <col min="1589" max="1589" width="1.5703125" style="247" customWidth="1"/>
    <col min="1590" max="1667" width="1.140625" style="247" customWidth="1"/>
    <col min="1668" max="1833" width="4.7109375" style="247"/>
    <col min="1834" max="1834" width="1.42578125" style="247" customWidth="1"/>
    <col min="1835" max="1835" width="1.140625" style="247" customWidth="1"/>
    <col min="1836" max="1836" width="15.140625" style="247" customWidth="1"/>
    <col min="1837" max="1837" width="11.5703125" style="247" customWidth="1"/>
    <col min="1838" max="1838" width="4" style="247" customWidth="1"/>
    <col min="1839" max="1839" width="0" style="247" hidden="1" customWidth="1"/>
    <col min="1840" max="1840" width="4" style="247" customWidth="1"/>
    <col min="1841" max="1842" width="3.7109375" style="247" customWidth="1"/>
    <col min="1843" max="1843" width="7.42578125" style="247" bestFit="1" customWidth="1"/>
    <col min="1844" max="1844" width="3.28515625" style="247" customWidth="1"/>
    <col min="1845" max="1845" width="1.5703125" style="247" customWidth="1"/>
    <col min="1846" max="1923" width="1.140625" style="247" customWidth="1"/>
    <col min="1924" max="2089" width="4.7109375" style="247"/>
    <col min="2090" max="2090" width="1.42578125" style="247" customWidth="1"/>
    <col min="2091" max="2091" width="1.140625" style="247" customWidth="1"/>
    <col min="2092" max="2092" width="15.140625" style="247" customWidth="1"/>
    <col min="2093" max="2093" width="11.5703125" style="247" customWidth="1"/>
    <col min="2094" max="2094" width="4" style="247" customWidth="1"/>
    <col min="2095" max="2095" width="0" style="247" hidden="1" customWidth="1"/>
    <col min="2096" max="2096" width="4" style="247" customWidth="1"/>
    <col min="2097" max="2098" width="3.7109375" style="247" customWidth="1"/>
    <col min="2099" max="2099" width="7.42578125" style="247" bestFit="1" customWidth="1"/>
    <col min="2100" max="2100" width="3.28515625" style="247" customWidth="1"/>
    <col min="2101" max="2101" width="1.5703125" style="247" customWidth="1"/>
    <col min="2102" max="2179" width="1.140625" style="247" customWidth="1"/>
    <col min="2180" max="2345" width="4.7109375" style="247"/>
    <col min="2346" max="2346" width="1.42578125" style="247" customWidth="1"/>
    <col min="2347" max="2347" width="1.140625" style="247" customWidth="1"/>
    <col min="2348" max="2348" width="15.140625" style="247" customWidth="1"/>
    <col min="2349" max="2349" width="11.5703125" style="247" customWidth="1"/>
    <col min="2350" max="2350" width="4" style="247" customWidth="1"/>
    <col min="2351" max="2351" width="0" style="247" hidden="1" customWidth="1"/>
    <col min="2352" max="2352" width="4" style="247" customWidth="1"/>
    <col min="2353" max="2354" width="3.7109375" style="247" customWidth="1"/>
    <col min="2355" max="2355" width="7.42578125" style="247" bestFit="1" customWidth="1"/>
    <col min="2356" max="2356" width="3.28515625" style="247" customWidth="1"/>
    <col min="2357" max="2357" width="1.5703125" style="247" customWidth="1"/>
    <col min="2358" max="2435" width="1.140625" style="247" customWidth="1"/>
    <col min="2436" max="2601" width="4.7109375" style="247"/>
    <col min="2602" max="2602" width="1.42578125" style="247" customWidth="1"/>
    <col min="2603" max="2603" width="1.140625" style="247" customWidth="1"/>
    <col min="2604" max="2604" width="15.140625" style="247" customWidth="1"/>
    <col min="2605" max="2605" width="11.5703125" style="247" customWidth="1"/>
    <col min="2606" max="2606" width="4" style="247" customWidth="1"/>
    <col min="2607" max="2607" width="0" style="247" hidden="1" customWidth="1"/>
    <col min="2608" max="2608" width="4" style="247" customWidth="1"/>
    <col min="2609" max="2610" width="3.7109375" style="247" customWidth="1"/>
    <col min="2611" max="2611" width="7.42578125" style="247" bestFit="1" customWidth="1"/>
    <col min="2612" max="2612" width="3.28515625" style="247" customWidth="1"/>
    <col min="2613" max="2613" width="1.5703125" style="247" customWidth="1"/>
    <col min="2614" max="2691" width="1.140625" style="247" customWidth="1"/>
    <col min="2692" max="2857" width="4.7109375" style="247"/>
    <col min="2858" max="2858" width="1.42578125" style="247" customWidth="1"/>
    <col min="2859" max="2859" width="1.140625" style="247" customWidth="1"/>
    <col min="2860" max="2860" width="15.140625" style="247" customWidth="1"/>
    <col min="2861" max="2861" width="11.5703125" style="247" customWidth="1"/>
    <col min="2862" max="2862" width="4" style="247" customWidth="1"/>
    <col min="2863" max="2863" width="0" style="247" hidden="1" customWidth="1"/>
    <col min="2864" max="2864" width="4" style="247" customWidth="1"/>
    <col min="2865" max="2866" width="3.7109375" style="247" customWidth="1"/>
    <col min="2867" max="2867" width="7.42578125" style="247" bestFit="1" customWidth="1"/>
    <col min="2868" max="2868" width="3.28515625" style="247" customWidth="1"/>
    <col min="2869" max="2869" width="1.5703125" style="247" customWidth="1"/>
    <col min="2870" max="2947" width="1.140625" style="247" customWidth="1"/>
    <col min="2948" max="3113" width="4.7109375" style="247"/>
    <col min="3114" max="3114" width="1.42578125" style="247" customWidth="1"/>
    <col min="3115" max="3115" width="1.140625" style="247" customWidth="1"/>
    <col min="3116" max="3116" width="15.140625" style="247" customWidth="1"/>
    <col min="3117" max="3117" width="11.5703125" style="247" customWidth="1"/>
    <col min="3118" max="3118" width="4" style="247" customWidth="1"/>
    <col min="3119" max="3119" width="0" style="247" hidden="1" customWidth="1"/>
    <col min="3120" max="3120" width="4" style="247" customWidth="1"/>
    <col min="3121" max="3122" width="3.7109375" style="247" customWidth="1"/>
    <col min="3123" max="3123" width="7.42578125" style="247" bestFit="1" customWidth="1"/>
    <col min="3124" max="3124" width="3.28515625" style="247" customWidth="1"/>
    <col min="3125" max="3125" width="1.5703125" style="247" customWidth="1"/>
    <col min="3126" max="3203" width="1.140625" style="247" customWidth="1"/>
    <col min="3204" max="3369" width="4.7109375" style="247"/>
    <col min="3370" max="3370" width="1.42578125" style="247" customWidth="1"/>
    <col min="3371" max="3371" width="1.140625" style="247" customWidth="1"/>
    <col min="3372" max="3372" width="15.140625" style="247" customWidth="1"/>
    <col min="3373" max="3373" width="11.5703125" style="247" customWidth="1"/>
    <col min="3374" max="3374" width="4" style="247" customWidth="1"/>
    <col min="3375" max="3375" width="0" style="247" hidden="1" customWidth="1"/>
    <col min="3376" max="3376" width="4" style="247" customWidth="1"/>
    <col min="3377" max="3378" width="3.7109375" style="247" customWidth="1"/>
    <col min="3379" max="3379" width="7.42578125" style="247" bestFit="1" customWidth="1"/>
    <col min="3380" max="3380" width="3.28515625" style="247" customWidth="1"/>
    <col min="3381" max="3381" width="1.5703125" style="247" customWidth="1"/>
    <col min="3382" max="3459" width="1.140625" style="247" customWidth="1"/>
    <col min="3460" max="3625" width="4.7109375" style="247"/>
    <col min="3626" max="3626" width="1.42578125" style="247" customWidth="1"/>
    <col min="3627" max="3627" width="1.140625" style="247" customWidth="1"/>
    <col min="3628" max="3628" width="15.140625" style="247" customWidth="1"/>
    <col min="3629" max="3629" width="11.5703125" style="247" customWidth="1"/>
    <col min="3630" max="3630" width="4" style="247" customWidth="1"/>
    <col min="3631" max="3631" width="0" style="247" hidden="1" customWidth="1"/>
    <col min="3632" max="3632" width="4" style="247" customWidth="1"/>
    <col min="3633" max="3634" width="3.7109375" style="247" customWidth="1"/>
    <col min="3635" max="3635" width="7.42578125" style="247" bestFit="1" customWidth="1"/>
    <col min="3636" max="3636" width="3.28515625" style="247" customWidth="1"/>
    <col min="3637" max="3637" width="1.5703125" style="247" customWidth="1"/>
    <col min="3638" max="3715" width="1.140625" style="247" customWidth="1"/>
    <col min="3716" max="3881" width="4.7109375" style="247"/>
    <col min="3882" max="3882" width="1.42578125" style="247" customWidth="1"/>
    <col min="3883" max="3883" width="1.140625" style="247" customWidth="1"/>
    <col min="3884" max="3884" width="15.140625" style="247" customWidth="1"/>
    <col min="3885" max="3885" width="11.5703125" style="247" customWidth="1"/>
    <col min="3886" max="3886" width="4" style="247" customWidth="1"/>
    <col min="3887" max="3887" width="0" style="247" hidden="1" customWidth="1"/>
    <col min="3888" max="3888" width="4" style="247" customWidth="1"/>
    <col min="3889" max="3890" width="3.7109375" style="247" customWidth="1"/>
    <col min="3891" max="3891" width="7.42578125" style="247" bestFit="1" customWidth="1"/>
    <col min="3892" max="3892" width="3.28515625" style="247" customWidth="1"/>
    <col min="3893" max="3893" width="1.5703125" style="247" customWidth="1"/>
    <col min="3894" max="3971" width="1.140625" style="247" customWidth="1"/>
    <col min="3972" max="4137" width="4.7109375" style="247"/>
    <col min="4138" max="4138" width="1.42578125" style="247" customWidth="1"/>
    <col min="4139" max="4139" width="1.140625" style="247" customWidth="1"/>
    <col min="4140" max="4140" width="15.140625" style="247" customWidth="1"/>
    <col min="4141" max="4141" width="11.5703125" style="247" customWidth="1"/>
    <col min="4142" max="4142" width="4" style="247" customWidth="1"/>
    <col min="4143" max="4143" width="0" style="247" hidden="1" customWidth="1"/>
    <col min="4144" max="4144" width="4" style="247" customWidth="1"/>
    <col min="4145" max="4146" width="3.7109375" style="247" customWidth="1"/>
    <col min="4147" max="4147" width="7.42578125" style="247" bestFit="1" customWidth="1"/>
    <col min="4148" max="4148" width="3.28515625" style="247" customWidth="1"/>
    <col min="4149" max="4149" width="1.5703125" style="247" customWidth="1"/>
    <col min="4150" max="4227" width="1.140625" style="247" customWidth="1"/>
    <col min="4228" max="4393" width="4.7109375" style="247"/>
    <col min="4394" max="4394" width="1.42578125" style="247" customWidth="1"/>
    <col min="4395" max="4395" width="1.140625" style="247" customWidth="1"/>
    <col min="4396" max="4396" width="15.140625" style="247" customWidth="1"/>
    <col min="4397" max="4397" width="11.5703125" style="247" customWidth="1"/>
    <col min="4398" max="4398" width="4" style="247" customWidth="1"/>
    <col min="4399" max="4399" width="0" style="247" hidden="1" customWidth="1"/>
    <col min="4400" max="4400" width="4" style="247" customWidth="1"/>
    <col min="4401" max="4402" width="3.7109375" style="247" customWidth="1"/>
    <col min="4403" max="4403" width="7.42578125" style="247" bestFit="1" customWidth="1"/>
    <col min="4404" max="4404" width="3.28515625" style="247" customWidth="1"/>
    <col min="4405" max="4405" width="1.5703125" style="247" customWidth="1"/>
    <col min="4406" max="4483" width="1.140625" style="247" customWidth="1"/>
    <col min="4484" max="4649" width="4.7109375" style="247"/>
    <col min="4650" max="4650" width="1.42578125" style="247" customWidth="1"/>
    <col min="4651" max="4651" width="1.140625" style="247" customWidth="1"/>
    <col min="4652" max="4652" width="15.140625" style="247" customWidth="1"/>
    <col min="4653" max="4653" width="11.5703125" style="247" customWidth="1"/>
    <col min="4654" max="4654" width="4" style="247" customWidth="1"/>
    <col min="4655" max="4655" width="0" style="247" hidden="1" customWidth="1"/>
    <col min="4656" max="4656" width="4" style="247" customWidth="1"/>
    <col min="4657" max="4658" width="3.7109375" style="247" customWidth="1"/>
    <col min="4659" max="4659" width="7.42578125" style="247" bestFit="1" customWidth="1"/>
    <col min="4660" max="4660" width="3.28515625" style="247" customWidth="1"/>
    <col min="4661" max="4661" width="1.5703125" style="247" customWidth="1"/>
    <col min="4662" max="4739" width="1.140625" style="247" customWidth="1"/>
    <col min="4740" max="4905" width="4.7109375" style="247"/>
    <col min="4906" max="4906" width="1.42578125" style="247" customWidth="1"/>
    <col min="4907" max="4907" width="1.140625" style="247" customWidth="1"/>
    <col min="4908" max="4908" width="15.140625" style="247" customWidth="1"/>
    <col min="4909" max="4909" width="11.5703125" style="247" customWidth="1"/>
    <col min="4910" max="4910" width="4" style="247" customWidth="1"/>
    <col min="4911" max="4911" width="0" style="247" hidden="1" customWidth="1"/>
    <col min="4912" max="4912" width="4" style="247" customWidth="1"/>
    <col min="4913" max="4914" width="3.7109375" style="247" customWidth="1"/>
    <col min="4915" max="4915" width="7.42578125" style="247" bestFit="1" customWidth="1"/>
    <col min="4916" max="4916" width="3.28515625" style="247" customWidth="1"/>
    <col min="4917" max="4917" width="1.5703125" style="247" customWidth="1"/>
    <col min="4918" max="4995" width="1.140625" style="247" customWidth="1"/>
    <col min="4996" max="5161" width="4.7109375" style="247"/>
    <col min="5162" max="5162" width="1.42578125" style="247" customWidth="1"/>
    <col min="5163" max="5163" width="1.140625" style="247" customWidth="1"/>
    <col min="5164" max="5164" width="15.140625" style="247" customWidth="1"/>
    <col min="5165" max="5165" width="11.5703125" style="247" customWidth="1"/>
    <col min="5166" max="5166" width="4" style="247" customWidth="1"/>
    <col min="5167" max="5167" width="0" style="247" hidden="1" customWidth="1"/>
    <col min="5168" max="5168" width="4" style="247" customWidth="1"/>
    <col min="5169" max="5170" width="3.7109375" style="247" customWidth="1"/>
    <col min="5171" max="5171" width="7.42578125" style="247" bestFit="1" customWidth="1"/>
    <col min="5172" max="5172" width="3.28515625" style="247" customWidth="1"/>
    <col min="5173" max="5173" width="1.5703125" style="247" customWidth="1"/>
    <col min="5174" max="5251" width="1.140625" style="247" customWidth="1"/>
    <col min="5252" max="5417" width="4.7109375" style="247"/>
    <col min="5418" max="5418" width="1.42578125" style="247" customWidth="1"/>
    <col min="5419" max="5419" width="1.140625" style="247" customWidth="1"/>
    <col min="5420" max="5420" width="15.140625" style="247" customWidth="1"/>
    <col min="5421" max="5421" width="11.5703125" style="247" customWidth="1"/>
    <col min="5422" max="5422" width="4" style="247" customWidth="1"/>
    <col min="5423" max="5423" width="0" style="247" hidden="1" customWidth="1"/>
    <col min="5424" max="5424" width="4" style="247" customWidth="1"/>
    <col min="5425" max="5426" width="3.7109375" style="247" customWidth="1"/>
    <col min="5427" max="5427" width="7.42578125" style="247" bestFit="1" customWidth="1"/>
    <col min="5428" max="5428" width="3.28515625" style="247" customWidth="1"/>
    <col min="5429" max="5429" width="1.5703125" style="247" customWidth="1"/>
    <col min="5430" max="5507" width="1.140625" style="247" customWidth="1"/>
    <col min="5508" max="5673" width="4.7109375" style="247"/>
    <col min="5674" max="5674" width="1.42578125" style="247" customWidth="1"/>
    <col min="5675" max="5675" width="1.140625" style="247" customWidth="1"/>
    <col min="5676" max="5676" width="15.140625" style="247" customWidth="1"/>
    <col min="5677" max="5677" width="11.5703125" style="247" customWidth="1"/>
    <col min="5678" max="5678" width="4" style="247" customWidth="1"/>
    <col min="5679" max="5679" width="0" style="247" hidden="1" customWidth="1"/>
    <col min="5680" max="5680" width="4" style="247" customWidth="1"/>
    <col min="5681" max="5682" width="3.7109375" style="247" customWidth="1"/>
    <col min="5683" max="5683" width="7.42578125" style="247" bestFit="1" customWidth="1"/>
    <col min="5684" max="5684" width="3.28515625" style="247" customWidth="1"/>
    <col min="5685" max="5685" width="1.5703125" style="247" customWidth="1"/>
    <col min="5686" max="5763" width="1.140625" style="247" customWidth="1"/>
    <col min="5764" max="5929" width="4.7109375" style="247"/>
    <col min="5930" max="5930" width="1.42578125" style="247" customWidth="1"/>
    <col min="5931" max="5931" width="1.140625" style="247" customWidth="1"/>
    <col min="5932" max="5932" width="15.140625" style="247" customWidth="1"/>
    <col min="5933" max="5933" width="11.5703125" style="247" customWidth="1"/>
    <col min="5934" max="5934" width="4" style="247" customWidth="1"/>
    <col min="5935" max="5935" width="0" style="247" hidden="1" customWidth="1"/>
    <col min="5936" max="5936" width="4" style="247" customWidth="1"/>
    <col min="5937" max="5938" width="3.7109375" style="247" customWidth="1"/>
    <col min="5939" max="5939" width="7.42578125" style="247" bestFit="1" customWidth="1"/>
    <col min="5940" max="5940" width="3.28515625" style="247" customWidth="1"/>
    <col min="5941" max="5941" width="1.5703125" style="247" customWidth="1"/>
    <col min="5942" max="6019" width="1.140625" style="247" customWidth="1"/>
    <col min="6020" max="6185" width="4.7109375" style="247"/>
    <col min="6186" max="6186" width="1.42578125" style="247" customWidth="1"/>
    <col min="6187" max="6187" width="1.140625" style="247" customWidth="1"/>
    <col min="6188" max="6188" width="15.140625" style="247" customWidth="1"/>
    <col min="6189" max="6189" width="11.5703125" style="247" customWidth="1"/>
    <col min="6190" max="6190" width="4" style="247" customWidth="1"/>
    <col min="6191" max="6191" width="0" style="247" hidden="1" customWidth="1"/>
    <col min="6192" max="6192" width="4" style="247" customWidth="1"/>
    <col min="6193" max="6194" width="3.7109375" style="247" customWidth="1"/>
    <col min="6195" max="6195" width="7.42578125" style="247" bestFit="1" customWidth="1"/>
    <col min="6196" max="6196" width="3.28515625" style="247" customWidth="1"/>
    <col min="6197" max="6197" width="1.5703125" style="247" customWidth="1"/>
    <col min="6198" max="6275" width="1.140625" style="247" customWidth="1"/>
    <col min="6276" max="6441" width="4.7109375" style="247"/>
    <col min="6442" max="6442" width="1.42578125" style="247" customWidth="1"/>
    <col min="6443" max="6443" width="1.140625" style="247" customWidth="1"/>
    <col min="6444" max="6444" width="15.140625" style="247" customWidth="1"/>
    <col min="6445" max="6445" width="11.5703125" style="247" customWidth="1"/>
    <col min="6446" max="6446" width="4" style="247" customWidth="1"/>
    <col min="6447" max="6447" width="0" style="247" hidden="1" customWidth="1"/>
    <col min="6448" max="6448" width="4" style="247" customWidth="1"/>
    <col min="6449" max="6450" width="3.7109375" style="247" customWidth="1"/>
    <col min="6451" max="6451" width="7.42578125" style="247" bestFit="1" customWidth="1"/>
    <col min="6452" max="6452" width="3.28515625" style="247" customWidth="1"/>
    <col min="6453" max="6453" width="1.5703125" style="247" customWidth="1"/>
    <col min="6454" max="6531" width="1.140625" style="247" customWidth="1"/>
    <col min="6532" max="6697" width="4.7109375" style="247"/>
    <col min="6698" max="6698" width="1.42578125" style="247" customWidth="1"/>
    <col min="6699" max="6699" width="1.140625" style="247" customWidth="1"/>
    <col min="6700" max="6700" width="15.140625" style="247" customWidth="1"/>
    <col min="6701" max="6701" width="11.5703125" style="247" customWidth="1"/>
    <col min="6702" max="6702" width="4" style="247" customWidth="1"/>
    <col min="6703" max="6703" width="0" style="247" hidden="1" customWidth="1"/>
    <col min="6704" max="6704" width="4" style="247" customWidth="1"/>
    <col min="6705" max="6706" width="3.7109375" style="247" customWidth="1"/>
    <col min="6707" max="6707" width="7.42578125" style="247" bestFit="1" customWidth="1"/>
    <col min="6708" max="6708" width="3.28515625" style="247" customWidth="1"/>
    <col min="6709" max="6709" width="1.5703125" style="247" customWidth="1"/>
    <col min="6710" max="6787" width="1.140625" style="247" customWidth="1"/>
    <col min="6788" max="6953" width="4.7109375" style="247"/>
    <col min="6954" max="6954" width="1.42578125" style="247" customWidth="1"/>
    <col min="6955" max="6955" width="1.140625" style="247" customWidth="1"/>
    <col min="6956" max="6956" width="15.140625" style="247" customWidth="1"/>
    <col min="6957" max="6957" width="11.5703125" style="247" customWidth="1"/>
    <col min="6958" max="6958" width="4" style="247" customWidth="1"/>
    <col min="6959" max="6959" width="0" style="247" hidden="1" customWidth="1"/>
    <col min="6960" max="6960" width="4" style="247" customWidth="1"/>
    <col min="6961" max="6962" width="3.7109375" style="247" customWidth="1"/>
    <col min="6963" max="6963" width="7.42578125" style="247" bestFit="1" customWidth="1"/>
    <col min="6964" max="6964" width="3.28515625" style="247" customWidth="1"/>
    <col min="6965" max="6965" width="1.5703125" style="247" customWidth="1"/>
    <col min="6966" max="7043" width="1.140625" style="247" customWidth="1"/>
    <col min="7044" max="7209" width="4.7109375" style="247"/>
    <col min="7210" max="7210" width="1.42578125" style="247" customWidth="1"/>
    <col min="7211" max="7211" width="1.140625" style="247" customWidth="1"/>
    <col min="7212" max="7212" width="15.140625" style="247" customWidth="1"/>
    <col min="7213" max="7213" width="11.5703125" style="247" customWidth="1"/>
    <col min="7214" max="7214" width="4" style="247" customWidth="1"/>
    <col min="7215" max="7215" width="0" style="247" hidden="1" customWidth="1"/>
    <col min="7216" max="7216" width="4" style="247" customWidth="1"/>
    <col min="7217" max="7218" width="3.7109375" style="247" customWidth="1"/>
    <col min="7219" max="7219" width="7.42578125" style="247" bestFit="1" customWidth="1"/>
    <col min="7220" max="7220" width="3.28515625" style="247" customWidth="1"/>
    <col min="7221" max="7221" width="1.5703125" style="247" customWidth="1"/>
    <col min="7222" max="7299" width="1.140625" style="247" customWidth="1"/>
    <col min="7300" max="7465" width="4.7109375" style="247"/>
    <col min="7466" max="7466" width="1.42578125" style="247" customWidth="1"/>
    <col min="7467" max="7467" width="1.140625" style="247" customWidth="1"/>
    <col min="7468" max="7468" width="15.140625" style="247" customWidth="1"/>
    <col min="7469" max="7469" width="11.5703125" style="247" customWidth="1"/>
    <col min="7470" max="7470" width="4" style="247" customWidth="1"/>
    <col min="7471" max="7471" width="0" style="247" hidden="1" customWidth="1"/>
    <col min="7472" max="7472" width="4" style="247" customWidth="1"/>
    <col min="7473" max="7474" width="3.7109375" style="247" customWidth="1"/>
    <col min="7475" max="7475" width="7.42578125" style="247" bestFit="1" customWidth="1"/>
    <col min="7476" max="7476" width="3.28515625" style="247" customWidth="1"/>
    <col min="7477" max="7477" width="1.5703125" style="247" customWidth="1"/>
    <col min="7478" max="7555" width="1.140625" style="247" customWidth="1"/>
    <col min="7556" max="7721" width="4.7109375" style="247"/>
    <col min="7722" max="7722" width="1.42578125" style="247" customWidth="1"/>
    <col min="7723" max="7723" width="1.140625" style="247" customWidth="1"/>
    <col min="7724" max="7724" width="15.140625" style="247" customWidth="1"/>
    <col min="7725" max="7725" width="11.5703125" style="247" customWidth="1"/>
    <col min="7726" max="7726" width="4" style="247" customWidth="1"/>
    <col min="7727" max="7727" width="0" style="247" hidden="1" customWidth="1"/>
    <col min="7728" max="7728" width="4" style="247" customWidth="1"/>
    <col min="7729" max="7730" width="3.7109375" style="247" customWidth="1"/>
    <col min="7731" max="7731" width="7.42578125" style="247" bestFit="1" customWidth="1"/>
    <col min="7732" max="7732" width="3.28515625" style="247" customWidth="1"/>
    <col min="7733" max="7733" width="1.5703125" style="247" customWidth="1"/>
    <col min="7734" max="7811" width="1.140625" style="247" customWidth="1"/>
    <col min="7812" max="7977" width="4.7109375" style="247"/>
    <col min="7978" max="7978" width="1.42578125" style="247" customWidth="1"/>
    <col min="7979" max="7979" width="1.140625" style="247" customWidth="1"/>
    <col min="7980" max="7980" width="15.140625" style="247" customWidth="1"/>
    <col min="7981" max="7981" width="11.5703125" style="247" customWidth="1"/>
    <col min="7982" max="7982" width="4" style="247" customWidth="1"/>
    <col min="7983" max="7983" width="0" style="247" hidden="1" customWidth="1"/>
    <col min="7984" max="7984" width="4" style="247" customWidth="1"/>
    <col min="7985" max="7986" width="3.7109375" style="247" customWidth="1"/>
    <col min="7987" max="7987" width="7.42578125" style="247" bestFit="1" customWidth="1"/>
    <col min="7988" max="7988" width="3.28515625" style="247" customWidth="1"/>
    <col min="7989" max="7989" width="1.5703125" style="247" customWidth="1"/>
    <col min="7990" max="8067" width="1.140625" style="247" customWidth="1"/>
    <col min="8068" max="8233" width="4.7109375" style="247"/>
    <col min="8234" max="8234" width="1.42578125" style="247" customWidth="1"/>
    <col min="8235" max="8235" width="1.140625" style="247" customWidth="1"/>
    <col min="8236" max="8236" width="15.140625" style="247" customWidth="1"/>
    <col min="8237" max="8237" width="11.5703125" style="247" customWidth="1"/>
    <col min="8238" max="8238" width="4" style="247" customWidth="1"/>
    <col min="8239" max="8239" width="0" style="247" hidden="1" customWidth="1"/>
    <col min="8240" max="8240" width="4" style="247" customWidth="1"/>
    <col min="8241" max="8242" width="3.7109375" style="247" customWidth="1"/>
    <col min="8243" max="8243" width="7.42578125" style="247" bestFit="1" customWidth="1"/>
    <col min="8244" max="8244" width="3.28515625" style="247" customWidth="1"/>
    <col min="8245" max="8245" width="1.5703125" style="247" customWidth="1"/>
    <col min="8246" max="8323" width="1.140625" style="247" customWidth="1"/>
    <col min="8324" max="8489" width="4.7109375" style="247"/>
    <col min="8490" max="8490" width="1.42578125" style="247" customWidth="1"/>
    <col min="8491" max="8491" width="1.140625" style="247" customWidth="1"/>
    <col min="8492" max="8492" width="15.140625" style="247" customWidth="1"/>
    <col min="8493" max="8493" width="11.5703125" style="247" customWidth="1"/>
    <col min="8494" max="8494" width="4" style="247" customWidth="1"/>
    <col min="8495" max="8495" width="0" style="247" hidden="1" customWidth="1"/>
    <col min="8496" max="8496" width="4" style="247" customWidth="1"/>
    <col min="8497" max="8498" width="3.7109375" style="247" customWidth="1"/>
    <col min="8499" max="8499" width="7.42578125" style="247" bestFit="1" customWidth="1"/>
    <col min="8500" max="8500" width="3.28515625" style="247" customWidth="1"/>
    <col min="8501" max="8501" width="1.5703125" style="247" customWidth="1"/>
    <col min="8502" max="8579" width="1.140625" style="247" customWidth="1"/>
    <col min="8580" max="8745" width="4.7109375" style="247"/>
    <col min="8746" max="8746" width="1.42578125" style="247" customWidth="1"/>
    <col min="8747" max="8747" width="1.140625" style="247" customWidth="1"/>
    <col min="8748" max="8748" width="15.140625" style="247" customWidth="1"/>
    <col min="8749" max="8749" width="11.5703125" style="247" customWidth="1"/>
    <col min="8750" max="8750" width="4" style="247" customWidth="1"/>
    <col min="8751" max="8751" width="0" style="247" hidden="1" customWidth="1"/>
    <col min="8752" max="8752" width="4" style="247" customWidth="1"/>
    <col min="8753" max="8754" width="3.7109375" style="247" customWidth="1"/>
    <col min="8755" max="8755" width="7.42578125" style="247" bestFit="1" customWidth="1"/>
    <col min="8756" max="8756" width="3.28515625" style="247" customWidth="1"/>
    <col min="8757" max="8757" width="1.5703125" style="247" customWidth="1"/>
    <col min="8758" max="8835" width="1.140625" style="247" customWidth="1"/>
    <col min="8836" max="9001" width="4.7109375" style="247"/>
    <col min="9002" max="9002" width="1.42578125" style="247" customWidth="1"/>
    <col min="9003" max="9003" width="1.140625" style="247" customWidth="1"/>
    <col min="9004" max="9004" width="15.140625" style="247" customWidth="1"/>
    <col min="9005" max="9005" width="11.5703125" style="247" customWidth="1"/>
    <col min="9006" max="9006" width="4" style="247" customWidth="1"/>
    <col min="9007" max="9007" width="0" style="247" hidden="1" customWidth="1"/>
    <col min="9008" max="9008" width="4" style="247" customWidth="1"/>
    <col min="9009" max="9010" width="3.7109375" style="247" customWidth="1"/>
    <col min="9011" max="9011" width="7.42578125" style="247" bestFit="1" customWidth="1"/>
    <col min="9012" max="9012" width="3.28515625" style="247" customWidth="1"/>
    <col min="9013" max="9013" width="1.5703125" style="247" customWidth="1"/>
    <col min="9014" max="9091" width="1.140625" style="247" customWidth="1"/>
    <col min="9092" max="9257" width="4.7109375" style="247"/>
    <col min="9258" max="9258" width="1.42578125" style="247" customWidth="1"/>
    <col min="9259" max="9259" width="1.140625" style="247" customWidth="1"/>
    <col min="9260" max="9260" width="15.140625" style="247" customWidth="1"/>
    <col min="9261" max="9261" width="11.5703125" style="247" customWidth="1"/>
    <col min="9262" max="9262" width="4" style="247" customWidth="1"/>
    <col min="9263" max="9263" width="0" style="247" hidden="1" customWidth="1"/>
    <col min="9264" max="9264" width="4" style="247" customWidth="1"/>
    <col min="9265" max="9266" width="3.7109375" style="247" customWidth="1"/>
    <col min="9267" max="9267" width="7.42578125" style="247" bestFit="1" customWidth="1"/>
    <col min="9268" max="9268" width="3.28515625" style="247" customWidth="1"/>
    <col min="9269" max="9269" width="1.5703125" style="247" customWidth="1"/>
    <col min="9270" max="9347" width="1.140625" style="247" customWidth="1"/>
    <col min="9348" max="9513" width="4.7109375" style="247"/>
    <col min="9514" max="9514" width="1.42578125" style="247" customWidth="1"/>
    <col min="9515" max="9515" width="1.140625" style="247" customWidth="1"/>
    <col min="9516" max="9516" width="15.140625" style="247" customWidth="1"/>
    <col min="9517" max="9517" width="11.5703125" style="247" customWidth="1"/>
    <col min="9518" max="9518" width="4" style="247" customWidth="1"/>
    <col min="9519" max="9519" width="0" style="247" hidden="1" customWidth="1"/>
    <col min="9520" max="9520" width="4" style="247" customWidth="1"/>
    <col min="9521" max="9522" width="3.7109375" style="247" customWidth="1"/>
    <col min="9523" max="9523" width="7.42578125" style="247" bestFit="1" customWidth="1"/>
    <col min="9524" max="9524" width="3.28515625" style="247" customWidth="1"/>
    <col min="9525" max="9525" width="1.5703125" style="247" customWidth="1"/>
    <col min="9526" max="9603" width="1.140625" style="247" customWidth="1"/>
    <col min="9604" max="9769" width="4.7109375" style="247"/>
    <col min="9770" max="9770" width="1.42578125" style="247" customWidth="1"/>
    <col min="9771" max="9771" width="1.140625" style="247" customWidth="1"/>
    <col min="9772" max="9772" width="15.140625" style="247" customWidth="1"/>
    <col min="9773" max="9773" width="11.5703125" style="247" customWidth="1"/>
    <col min="9774" max="9774" width="4" style="247" customWidth="1"/>
    <col min="9775" max="9775" width="0" style="247" hidden="1" customWidth="1"/>
    <col min="9776" max="9776" width="4" style="247" customWidth="1"/>
    <col min="9777" max="9778" width="3.7109375" style="247" customWidth="1"/>
    <col min="9779" max="9779" width="7.42578125" style="247" bestFit="1" customWidth="1"/>
    <col min="9780" max="9780" width="3.28515625" style="247" customWidth="1"/>
    <col min="9781" max="9781" width="1.5703125" style="247" customWidth="1"/>
    <col min="9782" max="9859" width="1.140625" style="247" customWidth="1"/>
    <col min="9860" max="10025" width="4.7109375" style="247"/>
    <col min="10026" max="10026" width="1.42578125" style="247" customWidth="1"/>
    <col min="10027" max="10027" width="1.140625" style="247" customWidth="1"/>
    <col min="10028" max="10028" width="15.140625" style="247" customWidth="1"/>
    <col min="10029" max="10029" width="11.5703125" style="247" customWidth="1"/>
    <col min="10030" max="10030" width="4" style="247" customWidth="1"/>
    <col min="10031" max="10031" width="0" style="247" hidden="1" customWidth="1"/>
    <col min="10032" max="10032" width="4" style="247" customWidth="1"/>
    <col min="10033" max="10034" width="3.7109375" style="247" customWidth="1"/>
    <col min="10035" max="10035" width="7.42578125" style="247" bestFit="1" customWidth="1"/>
    <col min="10036" max="10036" width="3.28515625" style="247" customWidth="1"/>
    <col min="10037" max="10037" width="1.5703125" style="247" customWidth="1"/>
    <col min="10038" max="10115" width="1.140625" style="247" customWidth="1"/>
    <col min="10116" max="10281" width="4.7109375" style="247"/>
    <col min="10282" max="10282" width="1.42578125" style="247" customWidth="1"/>
    <col min="10283" max="10283" width="1.140625" style="247" customWidth="1"/>
    <col min="10284" max="10284" width="15.140625" style="247" customWidth="1"/>
    <col min="10285" max="10285" width="11.5703125" style="247" customWidth="1"/>
    <col min="10286" max="10286" width="4" style="247" customWidth="1"/>
    <col min="10287" max="10287" width="0" style="247" hidden="1" customWidth="1"/>
    <col min="10288" max="10288" width="4" style="247" customWidth="1"/>
    <col min="10289" max="10290" width="3.7109375" style="247" customWidth="1"/>
    <col min="10291" max="10291" width="7.42578125" style="247" bestFit="1" customWidth="1"/>
    <col min="10292" max="10292" width="3.28515625" style="247" customWidth="1"/>
    <col min="10293" max="10293" width="1.5703125" style="247" customWidth="1"/>
    <col min="10294" max="10371" width="1.140625" style="247" customWidth="1"/>
    <col min="10372" max="10537" width="4.7109375" style="247"/>
    <col min="10538" max="10538" width="1.42578125" style="247" customWidth="1"/>
    <col min="10539" max="10539" width="1.140625" style="247" customWidth="1"/>
    <col min="10540" max="10540" width="15.140625" style="247" customWidth="1"/>
    <col min="10541" max="10541" width="11.5703125" style="247" customWidth="1"/>
    <col min="10542" max="10542" width="4" style="247" customWidth="1"/>
    <col min="10543" max="10543" width="0" style="247" hidden="1" customWidth="1"/>
    <col min="10544" max="10544" width="4" style="247" customWidth="1"/>
    <col min="10545" max="10546" width="3.7109375" style="247" customWidth="1"/>
    <col min="10547" max="10547" width="7.42578125" style="247" bestFit="1" customWidth="1"/>
    <col min="10548" max="10548" width="3.28515625" style="247" customWidth="1"/>
    <col min="10549" max="10549" width="1.5703125" style="247" customWidth="1"/>
    <col min="10550" max="10627" width="1.140625" style="247" customWidth="1"/>
    <col min="10628" max="10793" width="4.7109375" style="247"/>
    <col min="10794" max="10794" width="1.42578125" style="247" customWidth="1"/>
    <col min="10795" max="10795" width="1.140625" style="247" customWidth="1"/>
    <col min="10796" max="10796" width="15.140625" style="247" customWidth="1"/>
    <col min="10797" max="10797" width="11.5703125" style="247" customWidth="1"/>
    <col min="10798" max="10798" width="4" style="247" customWidth="1"/>
    <col min="10799" max="10799" width="0" style="247" hidden="1" customWidth="1"/>
    <col min="10800" max="10800" width="4" style="247" customWidth="1"/>
    <col min="10801" max="10802" width="3.7109375" style="247" customWidth="1"/>
    <col min="10803" max="10803" width="7.42578125" style="247" bestFit="1" customWidth="1"/>
    <col min="10804" max="10804" width="3.28515625" style="247" customWidth="1"/>
    <col min="10805" max="10805" width="1.5703125" style="247" customWidth="1"/>
    <col min="10806" max="10883" width="1.140625" style="247" customWidth="1"/>
    <col min="10884" max="11049" width="4.7109375" style="247"/>
    <col min="11050" max="11050" width="1.42578125" style="247" customWidth="1"/>
    <col min="11051" max="11051" width="1.140625" style="247" customWidth="1"/>
    <col min="11052" max="11052" width="15.140625" style="247" customWidth="1"/>
    <col min="11053" max="11053" width="11.5703125" style="247" customWidth="1"/>
    <col min="11054" max="11054" width="4" style="247" customWidth="1"/>
    <col min="11055" max="11055" width="0" style="247" hidden="1" customWidth="1"/>
    <col min="11056" max="11056" width="4" style="247" customWidth="1"/>
    <col min="11057" max="11058" width="3.7109375" style="247" customWidth="1"/>
    <col min="11059" max="11059" width="7.42578125" style="247" bestFit="1" customWidth="1"/>
    <col min="11060" max="11060" width="3.28515625" style="247" customWidth="1"/>
    <col min="11061" max="11061" width="1.5703125" style="247" customWidth="1"/>
    <col min="11062" max="11139" width="1.140625" style="247" customWidth="1"/>
    <col min="11140" max="11305" width="4.7109375" style="247"/>
    <col min="11306" max="11306" width="1.42578125" style="247" customWidth="1"/>
    <col min="11307" max="11307" width="1.140625" style="247" customWidth="1"/>
    <col min="11308" max="11308" width="15.140625" style="247" customWidth="1"/>
    <col min="11309" max="11309" width="11.5703125" style="247" customWidth="1"/>
    <col min="11310" max="11310" width="4" style="247" customWidth="1"/>
    <col min="11311" max="11311" width="0" style="247" hidden="1" customWidth="1"/>
    <col min="11312" max="11312" width="4" style="247" customWidth="1"/>
    <col min="11313" max="11314" width="3.7109375" style="247" customWidth="1"/>
    <col min="11315" max="11315" width="7.42578125" style="247" bestFit="1" customWidth="1"/>
    <col min="11316" max="11316" width="3.28515625" style="247" customWidth="1"/>
    <col min="11317" max="11317" width="1.5703125" style="247" customWidth="1"/>
    <col min="11318" max="11395" width="1.140625" style="247" customWidth="1"/>
    <col min="11396" max="11561" width="4.7109375" style="247"/>
    <col min="11562" max="11562" width="1.42578125" style="247" customWidth="1"/>
    <col min="11563" max="11563" width="1.140625" style="247" customWidth="1"/>
    <col min="11564" max="11564" width="15.140625" style="247" customWidth="1"/>
    <col min="11565" max="11565" width="11.5703125" style="247" customWidth="1"/>
    <col min="11566" max="11566" width="4" style="247" customWidth="1"/>
    <col min="11567" max="11567" width="0" style="247" hidden="1" customWidth="1"/>
    <col min="11568" max="11568" width="4" style="247" customWidth="1"/>
    <col min="11569" max="11570" width="3.7109375" style="247" customWidth="1"/>
    <col min="11571" max="11571" width="7.42578125" style="247" bestFit="1" customWidth="1"/>
    <col min="11572" max="11572" width="3.28515625" style="247" customWidth="1"/>
    <col min="11573" max="11573" width="1.5703125" style="247" customWidth="1"/>
    <col min="11574" max="11651" width="1.140625" style="247" customWidth="1"/>
    <col min="11652" max="11817" width="4.7109375" style="247"/>
    <col min="11818" max="11818" width="1.42578125" style="247" customWidth="1"/>
    <col min="11819" max="11819" width="1.140625" style="247" customWidth="1"/>
    <col min="11820" max="11820" width="15.140625" style="247" customWidth="1"/>
    <col min="11821" max="11821" width="11.5703125" style="247" customWidth="1"/>
    <col min="11822" max="11822" width="4" style="247" customWidth="1"/>
    <col min="11823" max="11823" width="0" style="247" hidden="1" customWidth="1"/>
    <col min="11824" max="11824" width="4" style="247" customWidth="1"/>
    <col min="11825" max="11826" width="3.7109375" style="247" customWidth="1"/>
    <col min="11827" max="11827" width="7.42578125" style="247" bestFit="1" customWidth="1"/>
    <col min="11828" max="11828" width="3.28515625" style="247" customWidth="1"/>
    <col min="11829" max="11829" width="1.5703125" style="247" customWidth="1"/>
    <col min="11830" max="11907" width="1.140625" style="247" customWidth="1"/>
    <col min="11908" max="12073" width="4.7109375" style="247"/>
    <col min="12074" max="12074" width="1.42578125" style="247" customWidth="1"/>
    <col min="12075" max="12075" width="1.140625" style="247" customWidth="1"/>
    <col min="12076" max="12076" width="15.140625" style="247" customWidth="1"/>
    <col min="12077" max="12077" width="11.5703125" style="247" customWidth="1"/>
    <col min="12078" max="12078" width="4" style="247" customWidth="1"/>
    <col min="12079" max="12079" width="0" style="247" hidden="1" customWidth="1"/>
    <col min="12080" max="12080" width="4" style="247" customWidth="1"/>
    <col min="12081" max="12082" width="3.7109375" style="247" customWidth="1"/>
    <col min="12083" max="12083" width="7.42578125" style="247" bestFit="1" customWidth="1"/>
    <col min="12084" max="12084" width="3.28515625" style="247" customWidth="1"/>
    <col min="12085" max="12085" width="1.5703125" style="247" customWidth="1"/>
    <col min="12086" max="12163" width="1.140625" style="247" customWidth="1"/>
    <col min="12164" max="12329" width="4.7109375" style="247"/>
    <col min="12330" max="12330" width="1.42578125" style="247" customWidth="1"/>
    <col min="12331" max="12331" width="1.140625" style="247" customWidth="1"/>
    <col min="12332" max="12332" width="15.140625" style="247" customWidth="1"/>
    <col min="12333" max="12333" width="11.5703125" style="247" customWidth="1"/>
    <col min="12334" max="12334" width="4" style="247" customWidth="1"/>
    <col min="12335" max="12335" width="0" style="247" hidden="1" customWidth="1"/>
    <col min="12336" max="12336" width="4" style="247" customWidth="1"/>
    <col min="12337" max="12338" width="3.7109375" style="247" customWidth="1"/>
    <col min="12339" max="12339" width="7.42578125" style="247" bestFit="1" customWidth="1"/>
    <col min="12340" max="12340" width="3.28515625" style="247" customWidth="1"/>
    <col min="12341" max="12341" width="1.5703125" style="247" customWidth="1"/>
    <col min="12342" max="12419" width="1.140625" style="247" customWidth="1"/>
    <col min="12420" max="12585" width="4.7109375" style="247"/>
    <col min="12586" max="12586" width="1.42578125" style="247" customWidth="1"/>
    <col min="12587" max="12587" width="1.140625" style="247" customWidth="1"/>
    <col min="12588" max="12588" width="15.140625" style="247" customWidth="1"/>
    <col min="12589" max="12589" width="11.5703125" style="247" customWidth="1"/>
    <col min="12590" max="12590" width="4" style="247" customWidth="1"/>
    <col min="12591" max="12591" width="0" style="247" hidden="1" customWidth="1"/>
    <col min="12592" max="12592" width="4" style="247" customWidth="1"/>
    <col min="12593" max="12594" width="3.7109375" style="247" customWidth="1"/>
    <col min="12595" max="12595" width="7.42578125" style="247" bestFit="1" customWidth="1"/>
    <col min="12596" max="12596" width="3.28515625" style="247" customWidth="1"/>
    <col min="12597" max="12597" width="1.5703125" style="247" customWidth="1"/>
    <col min="12598" max="12675" width="1.140625" style="247" customWidth="1"/>
    <col min="12676" max="12841" width="4.7109375" style="247"/>
    <col min="12842" max="12842" width="1.42578125" style="247" customWidth="1"/>
    <col min="12843" max="12843" width="1.140625" style="247" customWidth="1"/>
    <col min="12844" max="12844" width="15.140625" style="247" customWidth="1"/>
    <col min="12845" max="12845" width="11.5703125" style="247" customWidth="1"/>
    <col min="12846" max="12846" width="4" style="247" customWidth="1"/>
    <col min="12847" max="12847" width="0" style="247" hidden="1" customWidth="1"/>
    <col min="12848" max="12848" width="4" style="247" customWidth="1"/>
    <col min="12849" max="12850" width="3.7109375" style="247" customWidth="1"/>
    <col min="12851" max="12851" width="7.42578125" style="247" bestFit="1" customWidth="1"/>
    <col min="12852" max="12852" width="3.28515625" style="247" customWidth="1"/>
    <col min="12853" max="12853" width="1.5703125" style="247" customWidth="1"/>
    <col min="12854" max="12931" width="1.140625" style="247" customWidth="1"/>
    <col min="12932" max="13097" width="4.7109375" style="247"/>
    <col min="13098" max="13098" width="1.42578125" style="247" customWidth="1"/>
    <col min="13099" max="13099" width="1.140625" style="247" customWidth="1"/>
    <col min="13100" max="13100" width="15.140625" style="247" customWidth="1"/>
    <col min="13101" max="13101" width="11.5703125" style="247" customWidth="1"/>
    <col min="13102" max="13102" width="4" style="247" customWidth="1"/>
    <col min="13103" max="13103" width="0" style="247" hidden="1" customWidth="1"/>
    <col min="13104" max="13104" width="4" style="247" customWidth="1"/>
    <col min="13105" max="13106" width="3.7109375" style="247" customWidth="1"/>
    <col min="13107" max="13107" width="7.42578125" style="247" bestFit="1" customWidth="1"/>
    <col min="13108" max="13108" width="3.28515625" style="247" customWidth="1"/>
    <col min="13109" max="13109" width="1.5703125" style="247" customWidth="1"/>
    <col min="13110" max="13187" width="1.140625" style="247" customWidth="1"/>
    <col min="13188" max="13353" width="4.7109375" style="247"/>
    <col min="13354" max="13354" width="1.42578125" style="247" customWidth="1"/>
    <col min="13355" max="13355" width="1.140625" style="247" customWidth="1"/>
    <col min="13356" max="13356" width="15.140625" style="247" customWidth="1"/>
    <col min="13357" max="13357" width="11.5703125" style="247" customWidth="1"/>
    <col min="13358" max="13358" width="4" style="247" customWidth="1"/>
    <col min="13359" max="13359" width="0" style="247" hidden="1" customWidth="1"/>
    <col min="13360" max="13360" width="4" style="247" customWidth="1"/>
    <col min="13361" max="13362" width="3.7109375" style="247" customWidth="1"/>
    <col min="13363" max="13363" width="7.42578125" style="247" bestFit="1" customWidth="1"/>
    <col min="13364" max="13364" width="3.28515625" style="247" customWidth="1"/>
    <col min="13365" max="13365" width="1.5703125" style="247" customWidth="1"/>
    <col min="13366" max="13443" width="1.140625" style="247" customWidth="1"/>
    <col min="13444" max="13609" width="4.7109375" style="247"/>
    <col min="13610" max="13610" width="1.42578125" style="247" customWidth="1"/>
    <col min="13611" max="13611" width="1.140625" style="247" customWidth="1"/>
    <col min="13612" max="13612" width="15.140625" style="247" customWidth="1"/>
    <col min="13613" max="13613" width="11.5703125" style="247" customWidth="1"/>
    <col min="13614" max="13614" width="4" style="247" customWidth="1"/>
    <col min="13615" max="13615" width="0" style="247" hidden="1" customWidth="1"/>
    <col min="13616" max="13616" width="4" style="247" customWidth="1"/>
    <col min="13617" max="13618" width="3.7109375" style="247" customWidth="1"/>
    <col min="13619" max="13619" width="7.42578125" style="247" bestFit="1" customWidth="1"/>
    <col min="13620" max="13620" width="3.28515625" style="247" customWidth="1"/>
    <col min="13621" max="13621" width="1.5703125" style="247" customWidth="1"/>
    <col min="13622" max="13699" width="1.140625" style="247" customWidth="1"/>
    <col min="13700" max="13865" width="4.7109375" style="247"/>
    <col min="13866" max="13866" width="1.42578125" style="247" customWidth="1"/>
    <col min="13867" max="13867" width="1.140625" style="247" customWidth="1"/>
    <col min="13868" max="13868" width="15.140625" style="247" customWidth="1"/>
    <col min="13869" max="13869" width="11.5703125" style="247" customWidth="1"/>
    <col min="13870" max="13870" width="4" style="247" customWidth="1"/>
    <col min="13871" max="13871" width="0" style="247" hidden="1" customWidth="1"/>
    <col min="13872" max="13872" width="4" style="247" customWidth="1"/>
    <col min="13873" max="13874" width="3.7109375" style="247" customWidth="1"/>
    <col min="13875" max="13875" width="7.42578125" style="247" bestFit="1" customWidth="1"/>
    <col min="13876" max="13876" width="3.28515625" style="247" customWidth="1"/>
    <col min="13877" max="13877" width="1.5703125" style="247" customWidth="1"/>
    <col min="13878" max="13955" width="1.140625" style="247" customWidth="1"/>
    <col min="13956" max="14121" width="4.7109375" style="247"/>
    <col min="14122" max="14122" width="1.42578125" style="247" customWidth="1"/>
    <col min="14123" max="14123" width="1.140625" style="247" customWidth="1"/>
    <col min="14124" max="14124" width="15.140625" style="247" customWidth="1"/>
    <col min="14125" max="14125" width="11.5703125" style="247" customWidth="1"/>
    <col min="14126" max="14126" width="4" style="247" customWidth="1"/>
    <col min="14127" max="14127" width="0" style="247" hidden="1" customWidth="1"/>
    <col min="14128" max="14128" width="4" style="247" customWidth="1"/>
    <col min="14129" max="14130" width="3.7109375" style="247" customWidth="1"/>
    <col min="14131" max="14131" width="7.42578125" style="247" bestFit="1" customWidth="1"/>
    <col min="14132" max="14132" width="3.28515625" style="247" customWidth="1"/>
    <col min="14133" max="14133" width="1.5703125" style="247" customWidth="1"/>
    <col min="14134" max="14211" width="1.140625" style="247" customWidth="1"/>
    <col min="14212" max="14377" width="4.7109375" style="247"/>
    <col min="14378" max="14378" width="1.42578125" style="247" customWidth="1"/>
    <col min="14379" max="14379" width="1.140625" style="247" customWidth="1"/>
    <col min="14380" max="14380" width="15.140625" style="247" customWidth="1"/>
    <col min="14381" max="14381" width="11.5703125" style="247" customWidth="1"/>
    <col min="14382" max="14382" width="4" style="247" customWidth="1"/>
    <col min="14383" max="14383" width="0" style="247" hidden="1" customWidth="1"/>
    <col min="14384" max="14384" width="4" style="247" customWidth="1"/>
    <col min="14385" max="14386" width="3.7109375" style="247" customWidth="1"/>
    <col min="14387" max="14387" width="7.42578125" style="247" bestFit="1" customWidth="1"/>
    <col min="14388" max="14388" width="3.28515625" style="247" customWidth="1"/>
    <col min="14389" max="14389" width="1.5703125" style="247" customWidth="1"/>
    <col min="14390" max="14467" width="1.140625" style="247" customWidth="1"/>
    <col min="14468" max="14633" width="4.7109375" style="247"/>
    <col min="14634" max="14634" width="1.42578125" style="247" customWidth="1"/>
    <col min="14635" max="14635" width="1.140625" style="247" customWidth="1"/>
    <col min="14636" max="14636" width="15.140625" style="247" customWidth="1"/>
    <col min="14637" max="14637" width="11.5703125" style="247" customWidth="1"/>
    <col min="14638" max="14638" width="4" style="247" customWidth="1"/>
    <col min="14639" max="14639" width="0" style="247" hidden="1" customWidth="1"/>
    <col min="14640" max="14640" width="4" style="247" customWidth="1"/>
    <col min="14641" max="14642" width="3.7109375" style="247" customWidth="1"/>
    <col min="14643" max="14643" width="7.42578125" style="247" bestFit="1" customWidth="1"/>
    <col min="14644" max="14644" width="3.28515625" style="247" customWidth="1"/>
    <col min="14645" max="14645" width="1.5703125" style="247" customWidth="1"/>
    <col min="14646" max="14723" width="1.140625" style="247" customWidth="1"/>
    <col min="14724" max="14889" width="4.7109375" style="247"/>
    <col min="14890" max="14890" width="1.42578125" style="247" customWidth="1"/>
    <col min="14891" max="14891" width="1.140625" style="247" customWidth="1"/>
    <col min="14892" max="14892" width="15.140625" style="247" customWidth="1"/>
    <col min="14893" max="14893" width="11.5703125" style="247" customWidth="1"/>
    <col min="14894" max="14894" width="4" style="247" customWidth="1"/>
    <col min="14895" max="14895" width="0" style="247" hidden="1" customWidth="1"/>
    <col min="14896" max="14896" width="4" style="247" customWidth="1"/>
    <col min="14897" max="14898" width="3.7109375" style="247" customWidth="1"/>
    <col min="14899" max="14899" width="7.42578125" style="247" bestFit="1" customWidth="1"/>
    <col min="14900" max="14900" width="3.28515625" style="247" customWidth="1"/>
    <col min="14901" max="14901" width="1.5703125" style="247" customWidth="1"/>
    <col min="14902" max="14979" width="1.140625" style="247" customWidth="1"/>
    <col min="14980" max="15145" width="4.7109375" style="247"/>
    <col min="15146" max="15146" width="1.42578125" style="247" customWidth="1"/>
    <col min="15147" max="15147" width="1.140625" style="247" customWidth="1"/>
    <col min="15148" max="15148" width="15.140625" style="247" customWidth="1"/>
    <col min="15149" max="15149" width="11.5703125" style="247" customWidth="1"/>
    <col min="15150" max="15150" width="4" style="247" customWidth="1"/>
    <col min="15151" max="15151" width="0" style="247" hidden="1" customWidth="1"/>
    <col min="15152" max="15152" width="4" style="247" customWidth="1"/>
    <col min="15153" max="15154" width="3.7109375" style="247" customWidth="1"/>
    <col min="15155" max="15155" width="7.42578125" style="247" bestFit="1" customWidth="1"/>
    <col min="15156" max="15156" width="3.28515625" style="247" customWidth="1"/>
    <col min="15157" max="15157" width="1.5703125" style="247" customWidth="1"/>
    <col min="15158" max="15235" width="1.140625" style="247" customWidth="1"/>
    <col min="15236" max="15401" width="4.7109375" style="247"/>
    <col min="15402" max="15402" width="1.42578125" style="247" customWidth="1"/>
    <col min="15403" max="15403" width="1.140625" style="247" customWidth="1"/>
    <col min="15404" max="15404" width="15.140625" style="247" customWidth="1"/>
    <col min="15405" max="15405" width="11.5703125" style="247" customWidth="1"/>
    <col min="15406" max="15406" width="4" style="247" customWidth="1"/>
    <col min="15407" max="15407" width="0" style="247" hidden="1" customWidth="1"/>
    <col min="15408" max="15408" width="4" style="247" customWidth="1"/>
    <col min="15409" max="15410" width="3.7109375" style="247" customWidth="1"/>
    <col min="15411" max="15411" width="7.42578125" style="247" bestFit="1" customWidth="1"/>
    <col min="15412" max="15412" width="3.28515625" style="247" customWidth="1"/>
    <col min="15413" max="15413" width="1.5703125" style="247" customWidth="1"/>
    <col min="15414" max="15491" width="1.140625" style="247" customWidth="1"/>
    <col min="15492" max="15657" width="4.7109375" style="247"/>
    <col min="15658" max="15658" width="1.42578125" style="247" customWidth="1"/>
    <col min="15659" max="15659" width="1.140625" style="247" customWidth="1"/>
    <col min="15660" max="15660" width="15.140625" style="247" customWidth="1"/>
    <col min="15661" max="15661" width="11.5703125" style="247" customWidth="1"/>
    <col min="15662" max="15662" width="4" style="247" customWidth="1"/>
    <col min="15663" max="15663" width="0" style="247" hidden="1" customWidth="1"/>
    <col min="15664" max="15664" width="4" style="247" customWidth="1"/>
    <col min="15665" max="15666" width="3.7109375" style="247" customWidth="1"/>
    <col min="15667" max="15667" width="7.42578125" style="247" bestFit="1" customWidth="1"/>
    <col min="15668" max="15668" width="3.28515625" style="247" customWidth="1"/>
    <col min="15669" max="15669" width="1.5703125" style="247" customWidth="1"/>
    <col min="15670" max="15747" width="1.140625" style="247" customWidth="1"/>
    <col min="15748" max="15913" width="4.7109375" style="247"/>
    <col min="15914" max="15914" width="1.42578125" style="247" customWidth="1"/>
    <col min="15915" max="15915" width="1.140625" style="247" customWidth="1"/>
    <col min="15916" max="15916" width="15.140625" style="247" customWidth="1"/>
    <col min="15917" max="15917" width="11.5703125" style="247" customWidth="1"/>
    <col min="15918" max="15918" width="4" style="247" customWidth="1"/>
    <col min="15919" max="15919" width="0" style="247" hidden="1" customWidth="1"/>
    <col min="15920" max="15920" width="4" style="247" customWidth="1"/>
    <col min="15921" max="15922" width="3.7109375" style="247" customWidth="1"/>
    <col min="15923" max="15923" width="7.42578125" style="247" bestFit="1" customWidth="1"/>
    <col min="15924" max="15924" width="3.28515625" style="247" customWidth="1"/>
    <col min="15925" max="15925" width="1.5703125" style="247" customWidth="1"/>
    <col min="15926" max="16003" width="1.140625" style="247" customWidth="1"/>
    <col min="16004" max="16169" width="4.7109375" style="247"/>
    <col min="16170" max="16170" width="1.42578125" style="247" customWidth="1"/>
    <col min="16171" max="16171" width="1.140625" style="247" customWidth="1"/>
    <col min="16172" max="16172" width="15.140625" style="247" customWidth="1"/>
    <col min="16173" max="16173" width="11.5703125" style="247" customWidth="1"/>
    <col min="16174" max="16174" width="4" style="247" customWidth="1"/>
    <col min="16175" max="16175" width="0" style="247" hidden="1" customWidth="1"/>
    <col min="16176" max="16176" width="4" style="247" customWidth="1"/>
    <col min="16177" max="16178" width="3.7109375" style="247" customWidth="1"/>
    <col min="16179" max="16179" width="7.42578125" style="247" bestFit="1" customWidth="1"/>
    <col min="16180" max="16180" width="3.28515625" style="247" customWidth="1"/>
    <col min="16181" max="16181" width="1.5703125" style="247" customWidth="1"/>
    <col min="16182" max="16259" width="1.140625" style="247" customWidth="1"/>
    <col min="16260" max="16384" width="4.7109375" style="247"/>
  </cols>
  <sheetData>
    <row r="1" spans="1:156" s="303" customFormat="1" ht="25.5" customHeight="1" x14ac:dyDescent="0.2">
      <c r="A1" s="382"/>
      <c r="B1" s="383" t="s">
        <v>326</v>
      </c>
      <c r="C1" s="382"/>
      <c r="D1" s="382"/>
      <c r="E1" s="382"/>
      <c r="F1" s="380"/>
      <c r="G1" s="380"/>
      <c r="H1" s="380"/>
      <c r="I1" s="380"/>
      <c r="J1" s="380"/>
      <c r="K1" s="380"/>
      <c r="L1" s="380"/>
      <c r="M1" s="380"/>
      <c r="N1" s="380"/>
      <c r="O1" s="380"/>
      <c r="P1" s="380"/>
      <c r="Q1" s="380"/>
      <c r="R1" s="380"/>
      <c r="S1" s="381"/>
      <c r="T1" s="380"/>
      <c r="U1" s="380"/>
      <c r="V1" s="380"/>
      <c r="W1" s="380"/>
      <c r="X1" s="380"/>
      <c r="Y1" s="380"/>
      <c r="Z1" s="380"/>
      <c r="AA1" s="380"/>
      <c r="AB1" s="380"/>
      <c r="AC1" s="380"/>
      <c r="AD1" s="380"/>
      <c r="AE1" s="380"/>
      <c r="AF1" s="380"/>
      <c r="AG1" s="380"/>
      <c r="AH1" s="380"/>
      <c r="AI1" s="380"/>
      <c r="AJ1" s="380"/>
      <c r="AK1" s="380"/>
      <c r="AL1" s="380"/>
      <c r="AM1" s="380"/>
      <c r="AN1" s="380"/>
      <c r="AO1" s="380"/>
      <c r="AP1" s="380"/>
      <c r="AQ1" s="381"/>
      <c r="AR1" s="380"/>
      <c r="AS1" s="380"/>
      <c r="AT1" s="380"/>
      <c r="AU1" s="380"/>
      <c r="AV1" s="380"/>
      <c r="AW1" s="380"/>
      <c r="AX1" s="380"/>
      <c r="AY1" s="380"/>
      <c r="AZ1" s="380"/>
      <c r="BA1" s="380"/>
      <c r="BB1" s="380"/>
      <c r="BC1" s="380"/>
      <c r="BD1" s="380"/>
      <c r="BE1" s="380"/>
      <c r="BF1" s="380"/>
      <c r="BG1" s="380"/>
      <c r="BH1" s="380"/>
      <c r="BI1" s="380"/>
      <c r="BJ1" s="380"/>
      <c r="BK1" s="380"/>
      <c r="BL1" s="380"/>
      <c r="BM1" s="380"/>
      <c r="BN1" s="380"/>
      <c r="BO1" s="381"/>
      <c r="BP1" s="380"/>
      <c r="BQ1" s="380"/>
      <c r="BR1" s="380"/>
      <c r="BS1" s="380"/>
      <c r="BT1" s="380"/>
      <c r="BU1" s="380"/>
      <c r="BV1" s="380"/>
      <c r="BW1" s="380"/>
      <c r="BX1" s="380"/>
      <c r="BY1" s="380"/>
      <c r="BZ1" s="380"/>
      <c r="CA1" s="380"/>
      <c r="CB1" s="380"/>
      <c r="CC1" s="380"/>
      <c r="CD1" s="380"/>
      <c r="CE1" s="380"/>
      <c r="CF1" s="380"/>
      <c r="CG1" s="380"/>
      <c r="CH1" s="380"/>
      <c r="CI1" s="380"/>
      <c r="CJ1" s="380"/>
      <c r="CK1" s="380"/>
      <c r="CL1" s="380"/>
      <c r="CM1" s="381"/>
      <c r="CN1" s="380"/>
      <c r="CO1" s="380"/>
      <c r="CP1" s="380"/>
      <c r="CQ1" s="380"/>
      <c r="CR1" s="380"/>
      <c r="CS1" s="380"/>
      <c r="CT1" s="380"/>
      <c r="CU1" s="380"/>
      <c r="CV1" s="380"/>
      <c r="CW1" s="380"/>
      <c r="CX1" s="380"/>
      <c r="CY1" s="380"/>
      <c r="CZ1" s="380"/>
      <c r="DA1" s="380"/>
      <c r="DB1" s="380"/>
      <c r="DC1" s="380"/>
      <c r="DD1" s="380"/>
      <c r="DE1" s="380"/>
      <c r="DF1" s="380"/>
      <c r="DG1" s="380"/>
      <c r="DH1" s="380"/>
      <c r="DI1" s="380"/>
      <c r="DJ1" s="380"/>
      <c r="DK1" s="381"/>
      <c r="DL1" s="380"/>
      <c r="DM1" s="380"/>
      <c r="DN1" s="380"/>
      <c r="DO1" s="380"/>
      <c r="DP1" s="380"/>
      <c r="DQ1" s="380"/>
      <c r="DR1" s="380"/>
      <c r="DS1" s="380"/>
      <c r="DT1" s="380"/>
      <c r="DU1" s="380"/>
      <c r="DV1" s="380"/>
      <c r="DW1" s="380"/>
      <c r="DX1" s="380"/>
      <c r="DY1" s="380"/>
      <c r="DZ1" s="380"/>
      <c r="EA1" s="380"/>
      <c r="EB1" s="380"/>
      <c r="EC1" s="380"/>
      <c r="EI1" s="322"/>
      <c r="EJ1" s="250"/>
      <c r="EK1" s="379"/>
      <c r="EL1" s="379"/>
      <c r="EM1" s="379"/>
      <c r="EN1" s="379"/>
      <c r="EO1" s="250"/>
      <c r="EP1" s="250"/>
      <c r="EQ1" s="249"/>
    </row>
    <row r="2" spans="1:156" s="375" customFormat="1" ht="9" customHeight="1" x14ac:dyDescent="0.2">
      <c r="B2" s="682" t="s">
        <v>325</v>
      </c>
      <c r="C2" s="683"/>
      <c r="D2" s="683"/>
      <c r="E2" s="378"/>
      <c r="F2" s="587" t="s">
        <v>296</v>
      </c>
      <c r="G2" s="587"/>
      <c r="H2" s="587"/>
      <c r="I2" s="587"/>
      <c r="J2" s="587"/>
      <c r="K2" s="587"/>
      <c r="L2" s="587"/>
      <c r="M2" s="587"/>
      <c r="N2" s="587"/>
      <c r="O2" s="587"/>
      <c r="P2" s="587"/>
      <c r="Q2" s="587"/>
      <c r="R2" s="587"/>
      <c r="S2" s="588"/>
      <c r="T2" s="589" t="s">
        <v>324</v>
      </c>
      <c r="U2" s="590"/>
      <c r="V2" s="590"/>
      <c r="W2" s="590"/>
      <c r="X2" s="590"/>
      <c r="Y2" s="590"/>
      <c r="Z2" s="590"/>
      <c r="AA2" s="590"/>
      <c r="AB2" s="590"/>
      <c r="AC2" s="590"/>
      <c r="AD2" s="590"/>
      <c r="AE2" s="590"/>
      <c r="AF2" s="590"/>
      <c r="AG2" s="590"/>
      <c r="AH2" s="590"/>
      <c r="AI2" s="590"/>
      <c r="AJ2" s="590"/>
      <c r="AK2" s="590"/>
      <c r="AL2" s="590"/>
      <c r="AM2" s="590"/>
      <c r="AN2" s="590"/>
      <c r="AO2" s="590"/>
      <c r="AP2" s="590"/>
      <c r="AQ2" s="591"/>
      <c r="AR2" s="589" t="s">
        <v>323</v>
      </c>
      <c r="AS2" s="590"/>
      <c r="AT2" s="590"/>
      <c r="AU2" s="590"/>
      <c r="AV2" s="590"/>
      <c r="AW2" s="590"/>
      <c r="AX2" s="590"/>
      <c r="AY2" s="590"/>
      <c r="AZ2" s="590"/>
      <c r="BA2" s="590"/>
      <c r="BB2" s="590"/>
      <c r="BC2" s="590"/>
      <c r="BD2" s="590"/>
      <c r="BE2" s="590"/>
      <c r="BF2" s="590"/>
      <c r="BG2" s="590"/>
      <c r="BH2" s="590"/>
      <c r="BI2" s="590"/>
      <c r="BJ2" s="590"/>
      <c r="BK2" s="590"/>
      <c r="BL2" s="590"/>
      <c r="BM2" s="590"/>
      <c r="BN2" s="590"/>
      <c r="BO2" s="591"/>
      <c r="BP2" s="589" t="s">
        <v>322</v>
      </c>
      <c r="BQ2" s="590"/>
      <c r="BR2" s="590"/>
      <c r="BS2" s="590"/>
      <c r="BT2" s="590"/>
      <c r="BU2" s="590"/>
      <c r="BV2" s="590"/>
      <c r="BW2" s="590"/>
      <c r="BX2" s="590"/>
      <c r="BY2" s="590"/>
      <c r="BZ2" s="590"/>
      <c r="CA2" s="590"/>
      <c r="CB2" s="590"/>
      <c r="CC2" s="590"/>
      <c r="CD2" s="590"/>
      <c r="CE2" s="590"/>
      <c r="CF2" s="590"/>
      <c r="CG2" s="590"/>
      <c r="CH2" s="590"/>
      <c r="CI2" s="590"/>
      <c r="CJ2" s="590"/>
      <c r="CK2" s="590"/>
      <c r="CL2" s="590"/>
      <c r="CM2" s="591"/>
      <c r="CN2" s="589" t="s">
        <v>321</v>
      </c>
      <c r="CO2" s="590"/>
      <c r="CP2" s="590"/>
      <c r="CQ2" s="590"/>
      <c r="CR2" s="590"/>
      <c r="CS2" s="590"/>
      <c r="CT2" s="590"/>
      <c r="CU2" s="590"/>
      <c r="CV2" s="590"/>
      <c r="CW2" s="590"/>
      <c r="CX2" s="590"/>
      <c r="CY2" s="590"/>
      <c r="CZ2" s="590"/>
      <c r="DA2" s="590"/>
      <c r="DB2" s="590"/>
      <c r="DC2" s="590"/>
      <c r="DD2" s="590"/>
      <c r="DE2" s="590"/>
      <c r="DF2" s="590"/>
      <c r="DG2" s="590"/>
      <c r="DH2" s="590"/>
      <c r="DI2" s="590"/>
      <c r="DJ2" s="590"/>
      <c r="DK2" s="591"/>
      <c r="DL2" s="589" t="s">
        <v>320</v>
      </c>
      <c r="DM2" s="590"/>
      <c r="DN2" s="590"/>
      <c r="DO2" s="590"/>
      <c r="DP2" s="590"/>
      <c r="DQ2" s="590"/>
      <c r="DR2" s="590"/>
      <c r="DS2" s="590"/>
      <c r="DT2" s="590"/>
      <c r="DU2" s="590"/>
      <c r="DV2" s="590"/>
      <c r="DW2" s="590"/>
      <c r="DX2" s="590"/>
      <c r="DY2" s="590"/>
      <c r="DZ2" s="590"/>
      <c r="EA2" s="590"/>
      <c r="EB2" s="590"/>
      <c r="EC2" s="590"/>
      <c r="EI2" s="378"/>
      <c r="EJ2" s="377"/>
      <c r="EK2" s="684">
        <f>SUM(EK3:EN3)</f>
        <v>22852.078846371554</v>
      </c>
      <c r="EL2" s="685"/>
      <c r="EM2" s="685"/>
      <c r="EN2" s="685"/>
      <c r="EO2" s="377"/>
      <c r="EP2" s="377"/>
      <c r="EQ2" s="376"/>
    </row>
    <row r="3" spans="1:156" s="369" customFormat="1" ht="9" customHeight="1" x14ac:dyDescent="0.15">
      <c r="B3" s="686"/>
      <c r="C3" s="687"/>
      <c r="D3" s="687"/>
      <c r="E3" s="374"/>
      <c r="F3" s="581" t="s">
        <v>286</v>
      </c>
      <c r="G3" s="582"/>
      <c r="H3" s="581" t="s">
        <v>285</v>
      </c>
      <c r="I3" s="582"/>
      <c r="J3" s="581" t="s">
        <v>284</v>
      </c>
      <c r="K3" s="582"/>
      <c r="L3" s="581" t="s">
        <v>283</v>
      </c>
      <c r="M3" s="582"/>
      <c r="N3" s="581" t="s">
        <v>293</v>
      </c>
      <c r="O3" s="582"/>
      <c r="P3" s="581" t="s">
        <v>292</v>
      </c>
      <c r="Q3" s="582"/>
      <c r="R3" s="581" t="s">
        <v>291</v>
      </c>
      <c r="S3" s="582"/>
      <c r="T3" s="581" t="s">
        <v>176</v>
      </c>
      <c r="U3" s="582"/>
      <c r="V3" s="581" t="s">
        <v>290</v>
      </c>
      <c r="W3" s="582"/>
      <c r="X3" s="581" t="s">
        <v>289</v>
      </c>
      <c r="Y3" s="582"/>
      <c r="Z3" s="581" t="s">
        <v>288</v>
      </c>
      <c r="AA3" s="582"/>
      <c r="AB3" s="581" t="s">
        <v>287</v>
      </c>
      <c r="AC3" s="582"/>
      <c r="AD3" s="581" t="s">
        <v>286</v>
      </c>
      <c r="AE3" s="582"/>
      <c r="AF3" s="581" t="s">
        <v>285</v>
      </c>
      <c r="AG3" s="582"/>
      <c r="AH3" s="581" t="s">
        <v>284</v>
      </c>
      <c r="AI3" s="582"/>
      <c r="AJ3" s="581" t="s">
        <v>283</v>
      </c>
      <c r="AK3" s="582"/>
      <c r="AL3" s="581" t="s">
        <v>293</v>
      </c>
      <c r="AM3" s="582"/>
      <c r="AN3" s="581" t="s">
        <v>292</v>
      </c>
      <c r="AO3" s="582"/>
      <c r="AP3" s="581" t="s">
        <v>291</v>
      </c>
      <c r="AQ3" s="582"/>
      <c r="AR3" s="581" t="s">
        <v>176</v>
      </c>
      <c r="AS3" s="582"/>
      <c r="AT3" s="581" t="s">
        <v>290</v>
      </c>
      <c r="AU3" s="582"/>
      <c r="AV3" s="581" t="s">
        <v>289</v>
      </c>
      <c r="AW3" s="582"/>
      <c r="AX3" s="581" t="s">
        <v>288</v>
      </c>
      <c r="AY3" s="582"/>
      <c r="AZ3" s="581" t="s">
        <v>287</v>
      </c>
      <c r="BA3" s="582"/>
      <c r="BB3" s="581" t="s">
        <v>286</v>
      </c>
      <c r="BC3" s="582"/>
      <c r="BD3" s="581" t="s">
        <v>285</v>
      </c>
      <c r="BE3" s="582"/>
      <c r="BF3" s="581" t="s">
        <v>284</v>
      </c>
      <c r="BG3" s="582"/>
      <c r="BH3" s="581" t="s">
        <v>283</v>
      </c>
      <c r="BI3" s="582"/>
      <c r="BJ3" s="581" t="s">
        <v>293</v>
      </c>
      <c r="BK3" s="582"/>
      <c r="BL3" s="581" t="s">
        <v>292</v>
      </c>
      <c r="BM3" s="582"/>
      <c r="BN3" s="581" t="s">
        <v>291</v>
      </c>
      <c r="BO3" s="582"/>
      <c r="BP3" s="581" t="s">
        <v>176</v>
      </c>
      <c r="BQ3" s="582"/>
      <c r="BR3" s="581" t="s">
        <v>290</v>
      </c>
      <c r="BS3" s="582"/>
      <c r="BT3" s="581" t="s">
        <v>289</v>
      </c>
      <c r="BU3" s="582"/>
      <c r="BV3" s="581" t="s">
        <v>288</v>
      </c>
      <c r="BW3" s="582"/>
      <c r="BX3" s="581" t="s">
        <v>287</v>
      </c>
      <c r="BY3" s="582"/>
      <c r="BZ3" s="581" t="s">
        <v>286</v>
      </c>
      <c r="CA3" s="582"/>
      <c r="CB3" s="581" t="s">
        <v>285</v>
      </c>
      <c r="CC3" s="582"/>
      <c r="CD3" s="581" t="s">
        <v>284</v>
      </c>
      <c r="CE3" s="582"/>
      <c r="CF3" s="581" t="s">
        <v>283</v>
      </c>
      <c r="CG3" s="582"/>
      <c r="CH3" s="581" t="s">
        <v>293</v>
      </c>
      <c r="CI3" s="582"/>
      <c r="CJ3" s="581" t="s">
        <v>292</v>
      </c>
      <c r="CK3" s="582"/>
      <c r="CL3" s="581" t="s">
        <v>291</v>
      </c>
      <c r="CM3" s="582"/>
      <c r="CN3" s="581" t="s">
        <v>176</v>
      </c>
      <c r="CO3" s="582"/>
      <c r="CP3" s="581" t="s">
        <v>290</v>
      </c>
      <c r="CQ3" s="582"/>
      <c r="CR3" s="581" t="s">
        <v>289</v>
      </c>
      <c r="CS3" s="582"/>
      <c r="CT3" s="581" t="s">
        <v>288</v>
      </c>
      <c r="CU3" s="582"/>
      <c r="CV3" s="581" t="s">
        <v>287</v>
      </c>
      <c r="CW3" s="582"/>
      <c r="CX3" s="581" t="s">
        <v>286</v>
      </c>
      <c r="CY3" s="582"/>
      <c r="CZ3" s="581" t="s">
        <v>285</v>
      </c>
      <c r="DA3" s="582"/>
      <c r="DB3" s="581" t="s">
        <v>284</v>
      </c>
      <c r="DC3" s="582"/>
      <c r="DD3" s="581" t="s">
        <v>283</v>
      </c>
      <c r="DE3" s="582"/>
      <c r="DF3" s="581" t="s">
        <v>293</v>
      </c>
      <c r="DG3" s="582"/>
      <c r="DH3" s="581" t="s">
        <v>292</v>
      </c>
      <c r="DI3" s="582"/>
      <c r="DJ3" s="581" t="s">
        <v>291</v>
      </c>
      <c r="DK3" s="582"/>
      <c r="DL3" s="581" t="s">
        <v>176</v>
      </c>
      <c r="DM3" s="582"/>
      <c r="DN3" s="581" t="s">
        <v>290</v>
      </c>
      <c r="DO3" s="582"/>
      <c r="DP3" s="581" t="s">
        <v>289</v>
      </c>
      <c r="DQ3" s="582"/>
      <c r="DR3" s="581" t="s">
        <v>288</v>
      </c>
      <c r="DS3" s="582"/>
      <c r="DT3" s="581" t="s">
        <v>287</v>
      </c>
      <c r="DU3" s="582"/>
      <c r="DV3" s="581" t="s">
        <v>286</v>
      </c>
      <c r="DW3" s="582"/>
      <c r="DX3" s="581" t="s">
        <v>285</v>
      </c>
      <c r="DY3" s="582"/>
      <c r="DZ3" s="581" t="s">
        <v>284</v>
      </c>
      <c r="EA3" s="582"/>
      <c r="EB3" s="581" t="s">
        <v>283</v>
      </c>
      <c r="EC3" s="582"/>
      <c r="EI3" s="373"/>
      <c r="EJ3" s="364"/>
      <c r="EK3" s="372">
        <f>SUM(EK18:EK42)</f>
        <v>6817.5153846153844</v>
      </c>
      <c r="EL3" s="372">
        <f>SUM(EL18:EL42)</f>
        <v>1034</v>
      </c>
      <c r="EM3" s="372">
        <f>SUM(EM18:EM42)</f>
        <v>4464.6000000000004</v>
      </c>
      <c r="EN3" s="372">
        <f>SUM(EN18:EN42)</f>
        <v>10535.96346175617</v>
      </c>
      <c r="EO3" s="371"/>
      <c r="EP3" s="371"/>
      <c r="EQ3" s="370"/>
    </row>
    <row r="4" spans="1:156" s="303" customFormat="1" ht="9" customHeight="1" x14ac:dyDescent="0.15">
      <c r="B4" s="368"/>
      <c r="C4" s="367" t="s">
        <v>319</v>
      </c>
      <c r="D4" s="366"/>
      <c r="E4" s="359"/>
      <c r="F4" s="365"/>
      <c r="G4" s="365"/>
      <c r="H4" s="365"/>
      <c r="I4" s="365"/>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365"/>
      <c r="AO4" s="365"/>
      <c r="AP4" s="365"/>
      <c r="AQ4" s="365"/>
      <c r="AR4" s="365"/>
      <c r="AS4" s="365"/>
      <c r="AT4" s="365"/>
      <c r="AU4" s="365"/>
      <c r="AV4" s="365"/>
      <c r="AW4" s="365"/>
      <c r="AX4" s="365"/>
      <c r="AY4" s="365"/>
      <c r="AZ4" s="365"/>
      <c r="BA4" s="365"/>
      <c r="BB4" s="365"/>
      <c r="BC4" s="365"/>
      <c r="BD4" s="365"/>
      <c r="BE4" s="365"/>
      <c r="BF4" s="365"/>
      <c r="BG4" s="365"/>
      <c r="BH4" s="365"/>
      <c r="BI4" s="365"/>
      <c r="BJ4" s="365"/>
      <c r="BK4" s="365"/>
      <c r="BL4" s="365"/>
      <c r="BM4" s="365"/>
      <c r="BN4" s="365"/>
      <c r="BO4" s="365"/>
      <c r="BP4" s="365"/>
      <c r="BQ4" s="365"/>
      <c r="BR4" s="365"/>
      <c r="BS4" s="365"/>
      <c r="BT4" s="365"/>
      <c r="BU4" s="365"/>
      <c r="BV4" s="365"/>
      <c r="BW4" s="365"/>
      <c r="BX4" s="365"/>
      <c r="BY4" s="365"/>
      <c r="BZ4" s="365"/>
      <c r="CA4" s="365"/>
      <c r="CB4" s="365"/>
      <c r="CC4" s="365"/>
      <c r="CD4" s="365"/>
      <c r="CE4" s="365"/>
      <c r="CF4" s="365"/>
      <c r="CG4" s="365"/>
      <c r="CH4" s="365"/>
      <c r="CI4" s="365"/>
      <c r="CJ4" s="365"/>
      <c r="CK4" s="365"/>
      <c r="CL4" s="365"/>
      <c r="CM4" s="365"/>
      <c r="CN4" s="365"/>
      <c r="CO4" s="365"/>
      <c r="CP4" s="365"/>
      <c r="CQ4" s="365"/>
      <c r="CR4" s="365"/>
      <c r="CS4" s="365"/>
      <c r="CT4" s="365"/>
      <c r="CU4" s="365"/>
      <c r="CV4" s="365"/>
      <c r="CW4" s="365"/>
      <c r="CX4" s="365"/>
      <c r="CY4" s="365"/>
      <c r="CZ4" s="365"/>
      <c r="DA4" s="365"/>
      <c r="DB4" s="365"/>
      <c r="DC4" s="365"/>
      <c r="DD4" s="365"/>
      <c r="DE4" s="365"/>
      <c r="DF4" s="365"/>
      <c r="DG4" s="365"/>
      <c r="DH4" s="365"/>
      <c r="DI4" s="365"/>
      <c r="DJ4" s="365"/>
      <c r="DK4" s="365"/>
      <c r="DL4" s="365"/>
      <c r="DM4" s="365"/>
      <c r="DN4" s="365"/>
      <c r="DO4" s="365"/>
      <c r="DP4" s="365"/>
      <c r="DQ4" s="365"/>
      <c r="DR4" s="365"/>
      <c r="DS4" s="365"/>
      <c r="DT4" s="365"/>
      <c r="DU4" s="365"/>
      <c r="DV4" s="365"/>
      <c r="DW4" s="365"/>
      <c r="DX4" s="365"/>
      <c r="DY4" s="365"/>
      <c r="DZ4" s="365"/>
      <c r="EA4" s="365"/>
      <c r="EB4" s="365"/>
      <c r="EC4" s="365"/>
      <c r="ED4" s="249"/>
      <c r="EI4" s="322"/>
      <c r="EJ4" s="364"/>
      <c r="EK4" s="363"/>
      <c r="EL4" s="363"/>
      <c r="EM4" s="706">
        <f>SUM(EM3:EN3)</f>
        <v>15000.56346175617</v>
      </c>
      <c r="EN4" s="707"/>
      <c r="EO4" s="250"/>
      <c r="EP4" s="250"/>
      <c r="EQ4" s="249"/>
    </row>
    <row r="5" spans="1:156" s="303" customFormat="1" ht="9" customHeight="1" thickBot="1" x14ac:dyDescent="0.2">
      <c r="B5" s="362"/>
      <c r="C5" s="361" t="s">
        <v>318</v>
      </c>
      <c r="D5" s="360"/>
      <c r="E5" s="359"/>
      <c r="F5" s="356"/>
      <c r="G5" s="356"/>
      <c r="H5" s="357"/>
      <c r="I5" s="357"/>
      <c r="J5" s="357"/>
      <c r="K5" s="357"/>
      <c r="L5" s="358"/>
      <c r="M5" s="358"/>
      <c r="N5" s="358"/>
      <c r="O5" s="358"/>
      <c r="P5" s="358"/>
      <c r="Q5" s="358"/>
      <c r="R5" s="357"/>
      <c r="S5" s="357"/>
      <c r="T5" s="357"/>
      <c r="U5" s="357"/>
      <c r="V5" s="357"/>
      <c r="W5" s="358"/>
      <c r="X5" s="358"/>
      <c r="Y5" s="358"/>
      <c r="Z5" s="358"/>
      <c r="AA5" s="358"/>
      <c r="AB5" s="358"/>
      <c r="AC5" s="358"/>
      <c r="AD5" s="358"/>
      <c r="AE5" s="358"/>
      <c r="AF5" s="358"/>
      <c r="AG5" s="358"/>
      <c r="AH5" s="358"/>
      <c r="AI5" s="358"/>
      <c r="AJ5" s="358"/>
      <c r="AK5" s="358"/>
      <c r="AL5" s="358"/>
      <c r="AM5" s="358"/>
      <c r="AN5" s="358"/>
      <c r="AO5" s="358"/>
      <c r="AP5" s="357"/>
      <c r="AQ5" s="357"/>
      <c r="AR5" s="357"/>
      <c r="AS5" s="357"/>
      <c r="AT5" s="358"/>
      <c r="AU5" s="358"/>
      <c r="AV5" s="358"/>
      <c r="AW5" s="358"/>
      <c r="AX5" s="358"/>
      <c r="AY5" s="358"/>
      <c r="AZ5" s="358"/>
      <c r="BA5" s="358"/>
      <c r="BB5" s="358"/>
      <c r="BC5" s="358"/>
      <c r="BD5" s="358"/>
      <c r="BE5" s="358"/>
      <c r="BF5" s="358"/>
      <c r="BG5" s="358"/>
      <c r="BH5" s="358"/>
      <c r="BI5" s="358"/>
      <c r="BJ5" s="358"/>
      <c r="BK5" s="358"/>
      <c r="BL5" s="358"/>
      <c r="BM5" s="358"/>
      <c r="BN5" s="357"/>
      <c r="BO5" s="357"/>
      <c r="BP5" s="357"/>
      <c r="BQ5" s="357"/>
      <c r="BR5" s="357"/>
      <c r="BS5" s="358"/>
      <c r="BT5" s="358"/>
      <c r="BU5" s="358"/>
      <c r="BV5" s="358"/>
      <c r="BW5" s="358"/>
      <c r="BX5" s="358"/>
      <c r="BY5" s="358"/>
      <c r="BZ5" s="358"/>
      <c r="CA5" s="358"/>
      <c r="CB5" s="358"/>
      <c r="CC5" s="358"/>
      <c r="CD5" s="358"/>
      <c r="CE5" s="358"/>
      <c r="CF5" s="358"/>
      <c r="CG5" s="358"/>
      <c r="CH5" s="358"/>
      <c r="CI5" s="358"/>
      <c r="CJ5" s="358"/>
      <c r="CK5" s="358"/>
      <c r="CL5" s="357"/>
      <c r="CM5" s="357"/>
      <c r="CN5" s="357"/>
      <c r="CO5" s="357"/>
      <c r="CP5" s="357"/>
      <c r="CQ5" s="357"/>
      <c r="CR5" s="358"/>
      <c r="CS5" s="358"/>
      <c r="CT5" s="358"/>
      <c r="CU5" s="358"/>
      <c r="CV5" s="358"/>
      <c r="CW5" s="358"/>
      <c r="CX5" s="358"/>
      <c r="CY5" s="358"/>
      <c r="CZ5" s="358"/>
      <c r="DA5" s="358"/>
      <c r="DB5" s="358"/>
      <c r="DC5" s="358"/>
      <c r="DD5" s="358"/>
      <c r="DE5" s="358"/>
      <c r="DF5" s="358"/>
      <c r="DG5" s="358"/>
      <c r="DH5" s="358"/>
      <c r="DI5" s="358"/>
      <c r="DJ5" s="357"/>
      <c r="DK5" s="357"/>
      <c r="DL5" s="357"/>
      <c r="DM5" s="357"/>
      <c r="DN5" s="357"/>
      <c r="DO5" s="357"/>
      <c r="DP5" s="357"/>
      <c r="DQ5" s="357"/>
      <c r="DR5" s="358"/>
      <c r="DS5" s="358"/>
      <c r="DT5" s="358"/>
      <c r="DU5" s="358"/>
      <c r="DV5" s="358"/>
      <c r="DW5" s="358"/>
      <c r="DX5" s="357"/>
      <c r="DY5" s="357"/>
      <c r="DZ5" s="356"/>
      <c r="EA5" s="356"/>
      <c r="EB5" s="356"/>
      <c r="EC5" s="356"/>
      <c r="ED5" s="249"/>
      <c r="EE5" s="253"/>
      <c r="EF5" s="253"/>
      <c r="EG5" s="253"/>
      <c r="EH5" s="253"/>
      <c r="EI5" s="322"/>
      <c r="EJ5" s="250"/>
      <c r="EK5" s="355"/>
      <c r="EL5" s="355"/>
      <c r="EM5" s="708"/>
      <c r="EN5" s="708"/>
      <c r="EO5" s="250"/>
      <c r="EP5" s="250"/>
      <c r="EQ5" s="249"/>
    </row>
    <row r="6" spans="1:156" s="303" customFormat="1" ht="9.75" thickBot="1" x14ac:dyDescent="0.2">
      <c r="B6" s="354"/>
      <c r="C6" s="353"/>
      <c r="D6" s="352"/>
      <c r="F6" s="351"/>
      <c r="G6" s="350"/>
      <c r="H6" s="351"/>
      <c r="I6" s="350"/>
      <c r="J6" s="351"/>
      <c r="K6" s="350"/>
      <c r="L6" s="351"/>
      <c r="M6" s="350"/>
      <c r="N6" s="351"/>
      <c r="O6" s="350"/>
      <c r="P6" s="351"/>
      <c r="Q6" s="350"/>
      <c r="R6" s="351"/>
      <c r="S6" s="350"/>
      <c r="T6" s="351"/>
      <c r="U6" s="350"/>
      <c r="V6" s="351"/>
      <c r="W6" s="350"/>
      <c r="X6" s="351"/>
      <c r="Y6" s="350"/>
      <c r="Z6" s="351"/>
      <c r="AA6" s="350"/>
      <c r="AB6" s="351"/>
      <c r="AC6" s="350"/>
      <c r="AD6" s="351"/>
      <c r="AE6" s="350"/>
      <c r="AF6" s="351"/>
      <c r="AG6" s="350"/>
      <c r="AH6" s="351"/>
      <c r="AI6" s="350"/>
      <c r="AJ6" s="351"/>
      <c r="AK6" s="350"/>
      <c r="AL6" s="351"/>
      <c r="AM6" s="350"/>
      <c r="AN6" s="351"/>
      <c r="AO6" s="350"/>
      <c r="AP6" s="351"/>
      <c r="AQ6" s="350"/>
      <c r="AR6" s="351"/>
      <c r="AS6" s="350"/>
      <c r="AT6" s="351"/>
      <c r="AU6" s="350"/>
      <c r="AV6" s="351"/>
      <c r="AW6" s="350"/>
      <c r="AX6" s="351"/>
      <c r="AY6" s="350"/>
      <c r="AZ6" s="351"/>
      <c r="BA6" s="350"/>
      <c r="BB6" s="351"/>
      <c r="BC6" s="350"/>
      <c r="BD6" s="351"/>
      <c r="BE6" s="350"/>
      <c r="BF6" s="351"/>
      <c r="BG6" s="350"/>
      <c r="BH6" s="351"/>
      <c r="BI6" s="350"/>
      <c r="BJ6" s="351"/>
      <c r="BK6" s="350"/>
      <c r="BL6" s="351"/>
      <c r="BM6" s="350"/>
      <c r="BN6" s="351"/>
      <c r="BO6" s="350"/>
      <c r="BP6" s="351"/>
      <c r="BQ6" s="350"/>
      <c r="BR6" s="351"/>
      <c r="BS6" s="350"/>
      <c r="BT6" s="351"/>
      <c r="BU6" s="350"/>
      <c r="BV6" s="351"/>
      <c r="BW6" s="350"/>
      <c r="BX6" s="351"/>
      <c r="BY6" s="350"/>
      <c r="BZ6" s="351"/>
      <c r="CA6" s="350"/>
      <c r="CB6" s="351"/>
      <c r="CC6" s="350"/>
      <c r="CD6" s="351"/>
      <c r="CE6" s="350"/>
      <c r="CF6" s="351"/>
      <c r="CG6" s="350"/>
      <c r="CH6" s="351"/>
      <c r="CI6" s="350"/>
      <c r="CJ6" s="351"/>
      <c r="CK6" s="350"/>
      <c r="CL6" s="351"/>
      <c r="CM6" s="350"/>
      <c r="CN6" s="351"/>
      <c r="CO6" s="350"/>
      <c r="CP6" s="351"/>
      <c r="CQ6" s="350"/>
      <c r="CR6" s="351"/>
      <c r="CS6" s="350"/>
      <c r="CT6" s="351"/>
      <c r="CU6" s="350"/>
      <c r="CV6" s="351"/>
      <c r="CW6" s="350"/>
      <c r="CX6" s="351"/>
      <c r="CY6" s="350"/>
      <c r="CZ6" s="351"/>
      <c r="DA6" s="350"/>
      <c r="DB6" s="351"/>
      <c r="DC6" s="350"/>
      <c r="DD6" s="351"/>
      <c r="DE6" s="350"/>
      <c r="DF6" s="351"/>
      <c r="DG6" s="350"/>
      <c r="DH6" s="351"/>
      <c r="DI6" s="350"/>
      <c r="DJ6" s="351"/>
      <c r="DK6" s="350"/>
      <c r="DL6" s="351"/>
      <c r="DM6" s="350"/>
      <c r="DN6" s="351"/>
      <c r="DO6" s="350"/>
      <c r="DP6" s="351"/>
      <c r="DQ6" s="350"/>
      <c r="DR6" s="351"/>
      <c r="DS6" s="350"/>
      <c r="DT6" s="351"/>
      <c r="DU6" s="350"/>
      <c r="DV6" s="351"/>
      <c r="DW6" s="350"/>
      <c r="DX6" s="351"/>
      <c r="DY6" s="350"/>
      <c r="DZ6" s="351"/>
      <c r="EA6" s="350"/>
      <c r="EB6" s="351"/>
      <c r="EC6" s="350"/>
      <c r="ED6" s="322"/>
      <c r="EE6" s="440" t="s">
        <v>11</v>
      </c>
      <c r="EF6" s="441" t="s">
        <v>40</v>
      </c>
      <c r="EG6" s="442" t="s">
        <v>317</v>
      </c>
      <c r="EH6" s="443" t="s">
        <v>316</v>
      </c>
      <c r="EI6" s="445"/>
      <c r="EJ6" s="445"/>
      <c r="EK6" s="446" t="s">
        <v>11</v>
      </c>
      <c r="EL6" s="447" t="s">
        <v>40</v>
      </c>
      <c r="EM6" s="448" t="s">
        <v>317</v>
      </c>
      <c r="EN6" s="444" t="s">
        <v>316</v>
      </c>
      <c r="EP6" s="308"/>
    </row>
    <row r="7" spans="1:156" s="303" customFormat="1" ht="1.1499999999999999" customHeight="1" thickBot="1" x14ac:dyDescent="0.2">
      <c r="A7" s="302"/>
      <c r="B7" s="320"/>
      <c r="C7" s="319"/>
      <c r="D7" s="318"/>
      <c r="E7" s="349"/>
      <c r="F7" s="265"/>
      <c r="G7" s="265"/>
      <c r="H7" s="265"/>
      <c r="I7" s="265"/>
      <c r="J7" s="265"/>
      <c r="K7" s="265"/>
      <c r="L7" s="265"/>
      <c r="M7" s="265"/>
      <c r="N7" s="265"/>
      <c r="O7" s="265"/>
      <c r="P7" s="265"/>
      <c r="Q7" s="252"/>
      <c r="R7" s="252"/>
      <c r="S7" s="252"/>
      <c r="T7" s="252"/>
      <c r="U7" s="252"/>
      <c r="V7" s="252"/>
      <c r="W7" s="252"/>
      <c r="X7" s="265"/>
      <c r="Y7" s="265"/>
      <c r="Z7" s="265"/>
      <c r="AA7" s="265"/>
      <c r="AB7" s="265"/>
      <c r="AC7" s="265"/>
      <c r="AD7" s="265"/>
      <c r="AE7" s="265"/>
      <c r="AF7" s="265"/>
      <c r="AG7" s="265"/>
      <c r="AH7" s="265"/>
      <c r="AI7" s="265"/>
      <c r="AJ7" s="265"/>
      <c r="AK7" s="265"/>
      <c r="AL7" s="265"/>
      <c r="AM7" s="265"/>
      <c r="AN7" s="265"/>
      <c r="AO7" s="252"/>
      <c r="AP7" s="252"/>
      <c r="AQ7" s="252"/>
      <c r="AR7" s="348"/>
      <c r="AS7" s="347"/>
      <c r="AT7" s="348"/>
      <c r="AU7" s="347"/>
      <c r="AV7" s="348"/>
      <c r="AW7" s="347"/>
      <c r="AX7" s="348"/>
      <c r="AY7" s="347"/>
      <c r="AZ7" s="348"/>
      <c r="BA7" s="347"/>
      <c r="BB7" s="348"/>
      <c r="BC7" s="347"/>
      <c r="BD7" s="348"/>
      <c r="BE7" s="347"/>
      <c r="BF7" s="348"/>
      <c r="BG7" s="347"/>
      <c r="BH7" s="348"/>
      <c r="BI7" s="347"/>
      <c r="BJ7" s="348"/>
      <c r="BK7" s="347"/>
      <c r="BL7" s="348"/>
      <c r="BM7" s="347"/>
      <c r="BN7" s="348"/>
      <c r="BO7" s="347"/>
      <c r="BP7" s="348"/>
      <c r="BQ7" s="347"/>
      <c r="BR7" s="348"/>
      <c r="BS7" s="347"/>
      <c r="BT7" s="348"/>
      <c r="BU7" s="347"/>
      <c r="BV7" s="348"/>
      <c r="BW7" s="347"/>
      <c r="BX7" s="348"/>
      <c r="BY7" s="347"/>
      <c r="BZ7" s="348"/>
      <c r="CA7" s="347"/>
      <c r="CB7" s="348"/>
      <c r="CC7" s="347"/>
      <c r="CD7" s="348"/>
      <c r="CE7" s="347"/>
      <c r="CF7" s="348"/>
      <c r="CG7" s="347"/>
      <c r="CH7" s="348"/>
      <c r="CI7" s="347"/>
      <c r="CJ7" s="348"/>
      <c r="CK7" s="347"/>
      <c r="CL7" s="348"/>
      <c r="CM7" s="347"/>
      <c r="CN7" s="348"/>
      <c r="CO7" s="347"/>
      <c r="CP7" s="348"/>
      <c r="CQ7" s="347"/>
      <c r="CR7" s="348"/>
      <c r="CS7" s="347"/>
      <c r="CT7" s="348"/>
      <c r="CU7" s="347"/>
      <c r="CV7" s="348"/>
      <c r="CW7" s="347"/>
      <c r="CX7" s="348"/>
      <c r="CY7" s="347"/>
      <c r="CZ7" s="348"/>
      <c r="DA7" s="347"/>
      <c r="DB7" s="348"/>
      <c r="DC7" s="347"/>
      <c r="DD7" s="348"/>
      <c r="DE7" s="347"/>
      <c r="DF7" s="348"/>
      <c r="DG7" s="347"/>
      <c r="DH7" s="348"/>
      <c r="DI7" s="347"/>
      <c r="DJ7" s="348"/>
      <c r="DK7" s="347"/>
      <c r="DL7" s="252"/>
      <c r="DM7" s="252"/>
      <c r="DN7" s="252"/>
      <c r="DO7" s="252"/>
      <c r="DP7" s="252"/>
      <c r="DQ7" s="252"/>
      <c r="DR7" s="252"/>
      <c r="DS7" s="252"/>
      <c r="DT7" s="252"/>
      <c r="DU7" s="252"/>
      <c r="DV7" s="252"/>
      <c r="DW7" s="252"/>
      <c r="DX7" s="252"/>
      <c r="DY7" s="252"/>
      <c r="DZ7" s="252"/>
      <c r="EA7" s="252"/>
      <c r="EB7" s="252"/>
      <c r="EC7" s="252"/>
      <c r="ED7" s="322"/>
      <c r="EE7" s="346"/>
      <c r="EF7" s="345"/>
      <c r="EG7" s="345"/>
      <c r="EH7" s="344"/>
      <c r="EI7" s="308"/>
      <c r="EJ7" s="308"/>
      <c r="EK7" s="343">
        <f>EK3*(1/($F56))</f>
        <v>0.29833342309711991</v>
      </c>
      <c r="EL7" s="342">
        <f>EL3*(1/($F56))</f>
        <v>4.524768072816384E-2</v>
      </c>
      <c r="EM7" s="709">
        <f>EM4*(1/($F56))</f>
        <v>0.65642234647979036</v>
      </c>
      <c r="EN7" s="710"/>
      <c r="EP7" s="308"/>
      <c r="EQ7" s="322"/>
      <c r="ER7" s="250"/>
      <c r="ES7" s="250"/>
      <c r="ET7" s="250"/>
      <c r="EU7" s="250"/>
      <c r="EV7" s="249"/>
    </row>
    <row r="8" spans="1:156" s="303" customFormat="1" ht="1.9" customHeight="1" x14ac:dyDescent="0.15">
      <c r="A8" s="302"/>
      <c r="B8" s="320"/>
      <c r="C8" s="319"/>
      <c r="D8" s="318"/>
      <c r="E8" s="250"/>
      <c r="F8" s="316"/>
      <c r="G8" s="316"/>
      <c r="H8" s="316"/>
      <c r="I8" s="316"/>
      <c r="J8" s="316"/>
      <c r="K8" s="316"/>
      <c r="L8" s="316"/>
      <c r="M8" s="316"/>
      <c r="N8" s="316"/>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6"/>
      <c r="AO8" s="316"/>
      <c r="AP8" s="316"/>
      <c r="AQ8" s="316"/>
      <c r="AR8" s="317"/>
      <c r="AS8" s="317"/>
      <c r="AT8" s="317"/>
      <c r="AU8" s="317"/>
      <c r="AV8" s="317"/>
      <c r="AW8" s="317"/>
      <c r="AX8" s="317"/>
      <c r="AY8" s="317"/>
      <c r="AZ8" s="317"/>
      <c r="BA8" s="317"/>
      <c r="BB8" s="317"/>
      <c r="BC8" s="317"/>
      <c r="BD8" s="317"/>
      <c r="BE8" s="317"/>
      <c r="BF8" s="317"/>
      <c r="BG8" s="317"/>
      <c r="BH8" s="317"/>
      <c r="BI8" s="317"/>
      <c r="BJ8" s="317"/>
      <c r="BK8" s="317"/>
      <c r="BL8" s="317"/>
      <c r="BM8" s="317"/>
      <c r="BN8" s="317"/>
      <c r="BO8" s="317"/>
      <c r="BP8" s="317"/>
      <c r="BQ8" s="317"/>
      <c r="BR8" s="317"/>
      <c r="BS8" s="317"/>
      <c r="BT8" s="317"/>
      <c r="BU8" s="317"/>
      <c r="BV8" s="317"/>
      <c r="BW8" s="317"/>
      <c r="BX8" s="317"/>
      <c r="BY8" s="317"/>
      <c r="BZ8" s="317"/>
      <c r="CA8" s="317"/>
      <c r="CB8" s="317"/>
      <c r="CC8" s="317"/>
      <c r="CD8" s="317"/>
      <c r="CE8" s="317"/>
      <c r="CF8" s="317"/>
      <c r="CG8" s="317"/>
      <c r="CH8" s="317"/>
      <c r="CI8" s="317"/>
      <c r="CJ8" s="317"/>
      <c r="CK8" s="317"/>
      <c r="CL8" s="317"/>
      <c r="CM8" s="317"/>
      <c r="CN8" s="317"/>
      <c r="CO8" s="317"/>
      <c r="CP8" s="317"/>
      <c r="CQ8" s="317"/>
      <c r="CR8" s="317"/>
      <c r="CS8" s="317"/>
      <c r="CT8" s="317"/>
      <c r="CU8" s="317"/>
      <c r="CV8" s="317"/>
      <c r="CW8" s="317"/>
      <c r="CX8" s="317"/>
      <c r="CY8" s="317"/>
      <c r="CZ8" s="317"/>
      <c r="DA8" s="317"/>
      <c r="DB8" s="317"/>
      <c r="DC8" s="317"/>
      <c r="DD8" s="317"/>
      <c r="DE8" s="317"/>
      <c r="DF8" s="317"/>
      <c r="DG8" s="317"/>
      <c r="DH8" s="317"/>
      <c r="DI8" s="317"/>
      <c r="DJ8" s="317"/>
      <c r="DK8" s="317"/>
      <c r="DL8" s="316"/>
      <c r="DM8" s="316"/>
      <c r="DN8" s="316"/>
      <c r="DO8" s="316"/>
      <c r="DP8" s="316"/>
      <c r="DQ8" s="316"/>
      <c r="DR8" s="316"/>
      <c r="DS8" s="316"/>
      <c r="DT8" s="316"/>
      <c r="DU8" s="316"/>
      <c r="DV8" s="316"/>
      <c r="DW8" s="316"/>
      <c r="DX8" s="316"/>
      <c r="DY8" s="316"/>
      <c r="DZ8" s="316"/>
      <c r="EA8" s="316"/>
      <c r="EB8" s="316"/>
      <c r="EC8" s="316"/>
      <c r="ED8" s="257"/>
      <c r="EE8" s="315"/>
      <c r="EF8" s="314"/>
      <c r="EG8" s="314"/>
      <c r="EH8" s="313"/>
      <c r="EI8" s="308"/>
      <c r="EJ8" s="308"/>
      <c r="EK8" s="312"/>
      <c r="EL8" s="311"/>
      <c r="EM8" s="310"/>
      <c r="EN8" s="309"/>
      <c r="EO8" s="257"/>
      <c r="EP8" s="308"/>
      <c r="EQ8" s="257"/>
      <c r="ER8" s="250"/>
      <c r="ES8" s="250"/>
      <c r="ET8" s="250"/>
      <c r="EU8" s="250"/>
      <c r="EV8" s="249"/>
    </row>
    <row r="9" spans="1:156" s="303" customFormat="1" ht="18" customHeight="1" x14ac:dyDescent="0.15">
      <c r="A9" s="302"/>
      <c r="B9" s="320"/>
      <c r="C9" s="678" t="s">
        <v>315</v>
      </c>
      <c r="D9" s="678"/>
      <c r="E9" s="336" t="s">
        <v>314</v>
      </c>
      <c r="F9" s="330"/>
      <c r="G9" s="330"/>
      <c r="H9" s="330"/>
      <c r="I9" s="330"/>
      <c r="J9" s="330"/>
      <c r="K9" s="330"/>
      <c r="L9" s="681" t="s">
        <v>313</v>
      </c>
      <c r="M9" s="681"/>
      <c r="N9" s="681"/>
      <c r="O9" s="681"/>
      <c r="P9" s="681"/>
      <c r="Q9" s="681"/>
      <c r="R9" s="681"/>
      <c r="S9" s="681"/>
      <c r="T9" s="674" t="s">
        <v>312</v>
      </c>
      <c r="U9" s="674"/>
      <c r="V9" s="674"/>
      <c r="W9" s="674"/>
      <c r="X9" s="674"/>
      <c r="Y9" s="674"/>
      <c r="Z9" s="674"/>
      <c r="AA9" s="674"/>
      <c r="AB9" s="674"/>
      <c r="AC9" s="674"/>
      <c r="AD9" s="674"/>
      <c r="AE9" s="674"/>
      <c r="AF9" s="674"/>
      <c r="AG9" s="674"/>
      <c r="AH9" s="674"/>
      <c r="AI9" s="674"/>
      <c r="AJ9" s="674"/>
      <c r="AK9" s="674"/>
      <c r="AL9" s="674"/>
      <c r="AM9" s="674"/>
      <c r="AN9" s="674"/>
      <c r="AO9" s="674"/>
      <c r="AP9" s="674"/>
      <c r="AQ9" s="674"/>
      <c r="AR9" s="674" t="s">
        <v>311</v>
      </c>
      <c r="AS9" s="674"/>
      <c r="AT9" s="674"/>
      <c r="AU9" s="674"/>
      <c r="AV9" s="674"/>
      <c r="AW9" s="674"/>
      <c r="AX9" s="674"/>
      <c r="AY9" s="674"/>
      <c r="AZ9" s="674"/>
      <c r="BA9" s="674"/>
      <c r="BB9" s="674"/>
      <c r="BC9" s="674"/>
      <c r="BD9" s="674"/>
      <c r="BE9" s="674"/>
      <c r="BF9" s="674"/>
      <c r="BG9" s="674"/>
      <c r="BH9" s="674"/>
      <c r="BI9" s="674"/>
      <c r="BJ9" s="674"/>
      <c r="BK9" s="674"/>
      <c r="BL9" s="674"/>
      <c r="BM9" s="674"/>
      <c r="BN9" s="674"/>
      <c r="BO9" s="674"/>
      <c r="BP9" s="674" t="s">
        <v>311</v>
      </c>
      <c r="BQ9" s="674"/>
      <c r="BR9" s="674"/>
      <c r="BS9" s="674"/>
      <c r="BT9" s="674"/>
      <c r="BU9" s="674"/>
      <c r="BV9" s="674"/>
      <c r="BW9" s="674"/>
      <c r="BX9" s="674"/>
      <c r="BY9" s="674"/>
      <c r="BZ9" s="674"/>
      <c r="CA9" s="674"/>
      <c r="CB9" s="674"/>
      <c r="CC9" s="674"/>
      <c r="CD9" s="674"/>
      <c r="CE9" s="674"/>
      <c r="CF9" s="674"/>
      <c r="CG9" s="674"/>
      <c r="CH9" s="674"/>
      <c r="CI9" s="674"/>
      <c r="CJ9" s="674"/>
      <c r="CK9" s="674"/>
      <c r="CL9" s="674"/>
      <c r="CM9" s="674"/>
      <c r="CN9" s="674" t="s">
        <v>311</v>
      </c>
      <c r="CO9" s="674"/>
      <c r="CP9" s="674"/>
      <c r="CQ9" s="674"/>
      <c r="CR9" s="674"/>
      <c r="CS9" s="674"/>
      <c r="CT9" s="674"/>
      <c r="CU9" s="674"/>
      <c r="CV9" s="674"/>
      <c r="CW9" s="674"/>
      <c r="CX9" s="674"/>
      <c r="CY9" s="674"/>
      <c r="CZ9" s="674"/>
      <c r="DA9" s="674"/>
      <c r="DB9" s="674"/>
      <c r="DC9" s="674"/>
      <c r="DD9" s="674"/>
      <c r="DE9" s="674"/>
      <c r="DF9" s="674"/>
      <c r="DG9" s="674"/>
      <c r="DH9" s="674"/>
      <c r="DI9" s="674"/>
      <c r="DJ9" s="674"/>
      <c r="DK9" s="674"/>
      <c r="DL9" s="330"/>
      <c r="DM9" s="330"/>
      <c r="DN9" s="330"/>
      <c r="DO9" s="330"/>
      <c r="DP9" s="330"/>
      <c r="DQ9" s="330"/>
      <c r="DR9" s="330"/>
      <c r="DS9" s="330"/>
      <c r="DT9" s="330"/>
      <c r="DU9" s="330"/>
      <c r="DV9" s="330"/>
      <c r="DW9" s="330"/>
      <c r="DX9" s="330"/>
      <c r="DY9" s="330"/>
      <c r="DZ9" s="330"/>
      <c r="EA9" s="330"/>
      <c r="EB9" s="330"/>
      <c r="EC9" s="330"/>
      <c r="ED9" s="257"/>
      <c r="EE9" s="315"/>
      <c r="EF9" s="314"/>
      <c r="EG9" s="314"/>
      <c r="EH9" s="313"/>
      <c r="EI9" s="308"/>
      <c r="EJ9" s="308"/>
      <c r="EK9" s="312"/>
      <c r="EL9" s="311"/>
      <c r="EM9" s="310"/>
      <c r="EN9" s="309"/>
      <c r="EO9" s="257"/>
      <c r="EP9" s="308"/>
      <c r="EQ9" s="257"/>
      <c r="ER9" s="250"/>
      <c r="ES9" s="250"/>
      <c r="ET9" s="250"/>
      <c r="EU9" s="250"/>
      <c r="EV9" s="249"/>
    </row>
    <row r="10" spans="1:156" s="303" customFormat="1" ht="18" customHeight="1" x14ac:dyDescent="0.15">
      <c r="A10" s="302"/>
      <c r="B10" s="320"/>
      <c r="C10" s="679"/>
      <c r="D10" s="679"/>
      <c r="E10" s="336" t="s">
        <v>310</v>
      </c>
      <c r="F10" s="330"/>
      <c r="G10" s="330"/>
      <c r="H10" s="330"/>
      <c r="I10" s="330"/>
      <c r="J10" s="330"/>
      <c r="K10" s="330"/>
      <c r="L10" s="330"/>
      <c r="M10" s="330"/>
      <c r="N10" s="330"/>
      <c r="O10" s="330"/>
      <c r="P10" s="330"/>
      <c r="Q10" s="330"/>
      <c r="R10" s="330"/>
      <c r="S10" s="330"/>
      <c r="T10" s="674" t="s">
        <v>309</v>
      </c>
      <c r="U10" s="674"/>
      <c r="V10" s="674"/>
      <c r="W10" s="674"/>
      <c r="X10" s="674"/>
      <c r="Y10" s="674"/>
      <c r="Z10" s="674"/>
      <c r="AA10" s="674"/>
      <c r="AB10" s="674"/>
      <c r="AC10" s="674"/>
      <c r="AD10" s="674"/>
      <c r="AE10" s="674"/>
      <c r="AF10" s="674"/>
      <c r="AG10" s="674"/>
      <c r="AH10" s="674"/>
      <c r="AI10" s="674"/>
      <c r="AJ10" s="674"/>
      <c r="AK10" s="674"/>
      <c r="AL10" s="674"/>
      <c r="AM10" s="674"/>
      <c r="AN10" s="674"/>
      <c r="AO10" s="674"/>
      <c r="AP10" s="674"/>
      <c r="AQ10" s="674"/>
      <c r="AR10" s="674"/>
      <c r="AS10" s="674"/>
      <c r="AT10" s="674"/>
      <c r="AU10" s="674"/>
      <c r="AV10" s="674"/>
      <c r="AW10" s="674"/>
      <c r="AX10" s="674"/>
      <c r="AY10" s="674"/>
      <c r="AZ10" s="674"/>
      <c r="BA10" s="674"/>
      <c r="BB10" s="674"/>
      <c r="BC10" s="674"/>
      <c r="BD10" s="674"/>
      <c r="BE10" s="674"/>
      <c r="BF10" s="674"/>
      <c r="BG10" s="674"/>
      <c r="BH10" s="674"/>
      <c r="BI10" s="674"/>
      <c r="BJ10" s="674"/>
      <c r="BK10" s="674"/>
      <c r="BL10" s="674"/>
      <c r="BM10" s="674"/>
      <c r="BN10" s="674"/>
      <c r="BO10" s="674"/>
      <c r="BP10" s="586" t="s">
        <v>308</v>
      </c>
      <c r="BQ10" s="674"/>
      <c r="BR10" s="674"/>
      <c r="BS10" s="674"/>
      <c r="BT10" s="674"/>
      <c r="BU10" s="674"/>
      <c r="BV10" s="674"/>
      <c r="BW10" s="674"/>
      <c r="BX10" s="674"/>
      <c r="BY10" s="674"/>
      <c r="BZ10" s="674"/>
      <c r="CA10" s="674"/>
      <c r="CB10" s="674"/>
      <c r="CC10" s="674"/>
      <c r="CD10" s="671"/>
      <c r="CE10" s="664"/>
      <c r="CF10" s="663"/>
      <c r="CG10" s="664"/>
      <c r="CH10" s="663"/>
      <c r="CI10" s="664"/>
      <c r="CJ10" s="663"/>
      <c r="CK10" s="664"/>
      <c r="CL10" s="663"/>
      <c r="CM10" s="664"/>
      <c r="CN10" s="663"/>
      <c r="CO10" s="664"/>
      <c r="CP10" s="663"/>
      <c r="CQ10" s="664"/>
      <c r="CR10" s="663"/>
      <c r="CS10" s="664"/>
      <c r="CT10" s="663"/>
      <c r="CU10" s="664"/>
      <c r="CV10" s="663"/>
      <c r="CW10" s="664"/>
      <c r="CX10" s="663"/>
      <c r="CY10" s="664"/>
      <c r="CZ10" s="663"/>
      <c r="DA10" s="664"/>
      <c r="DB10" s="663"/>
      <c r="DC10" s="664"/>
      <c r="DD10" s="663"/>
      <c r="DE10" s="664"/>
      <c r="DF10" s="663"/>
      <c r="DG10" s="664"/>
      <c r="DH10" s="663"/>
      <c r="DI10" s="664"/>
      <c r="DJ10" s="663"/>
      <c r="DK10" s="664"/>
      <c r="DL10" s="663"/>
      <c r="DM10" s="671"/>
      <c r="DN10" s="337"/>
      <c r="DO10" s="337"/>
      <c r="DP10" s="337"/>
      <c r="DQ10" s="341"/>
      <c r="DR10" s="340" t="s">
        <v>307</v>
      </c>
      <c r="DS10" s="340"/>
      <c r="DT10" s="339"/>
      <c r="DU10" s="339"/>
      <c r="DV10" s="339"/>
      <c r="DW10" s="338"/>
      <c r="DX10" s="337"/>
      <c r="DY10" s="337"/>
      <c r="DZ10" s="330"/>
      <c r="EA10" s="330"/>
      <c r="EB10" s="330"/>
      <c r="EC10" s="330"/>
      <c r="ED10" s="257"/>
      <c r="EE10" s="315"/>
      <c r="EF10" s="314"/>
      <c r="EG10" s="314"/>
      <c r="EH10" s="313"/>
      <c r="EI10" s="308"/>
      <c r="EJ10" s="308"/>
      <c r="EK10" s="312"/>
      <c r="EL10" s="311"/>
      <c r="EM10" s="310"/>
      <c r="EN10" s="309"/>
      <c r="EO10" s="257"/>
      <c r="EP10" s="308"/>
      <c r="EQ10" s="257"/>
      <c r="ER10" s="250"/>
      <c r="ES10" s="250"/>
      <c r="ET10" s="250"/>
      <c r="EU10" s="250"/>
      <c r="EV10" s="249"/>
    </row>
    <row r="11" spans="1:156" s="303" customFormat="1" ht="18" customHeight="1" x14ac:dyDescent="0.15">
      <c r="A11" s="302"/>
      <c r="B11" s="320"/>
      <c r="C11" s="679"/>
      <c r="D11" s="679"/>
      <c r="E11" s="336" t="s">
        <v>306</v>
      </c>
      <c r="F11" s="330"/>
      <c r="G11" s="330"/>
      <c r="H11" s="330"/>
      <c r="I11" s="330"/>
      <c r="J11" s="330"/>
      <c r="K11" s="330"/>
      <c r="L11" s="330"/>
      <c r="M11" s="330"/>
      <c r="N11" s="330"/>
      <c r="O11" s="330"/>
      <c r="P11" s="330"/>
      <c r="Q11" s="330"/>
      <c r="R11" s="330"/>
      <c r="S11" s="330"/>
      <c r="T11" s="672" t="s">
        <v>305</v>
      </c>
      <c r="U11" s="672"/>
      <c r="V11" s="672"/>
      <c r="W11" s="672"/>
      <c r="X11" s="672"/>
      <c r="Y11" s="672"/>
      <c r="Z11" s="672"/>
      <c r="AA11" s="672"/>
      <c r="AB11" s="672"/>
      <c r="AC11" s="672"/>
      <c r="AD11" s="672"/>
      <c r="AE11" s="672"/>
      <c r="AF11" s="672"/>
      <c r="AG11" s="672"/>
      <c r="AH11" s="672"/>
      <c r="AI11" s="672"/>
      <c r="AJ11" s="672"/>
      <c r="AK11" s="672"/>
      <c r="AL11" s="672"/>
      <c r="AM11" s="672"/>
      <c r="AN11" s="672"/>
      <c r="AO11" s="672"/>
      <c r="AP11" s="672"/>
      <c r="AQ11" s="672"/>
      <c r="AR11" s="672" t="s">
        <v>304</v>
      </c>
      <c r="AS11" s="672"/>
      <c r="AT11" s="672"/>
      <c r="AU11" s="672"/>
      <c r="AV11" s="672"/>
      <c r="AW11" s="672"/>
      <c r="AX11" s="672"/>
      <c r="AY11" s="672"/>
      <c r="AZ11" s="672"/>
      <c r="BA11" s="672"/>
      <c r="BB11" s="672"/>
      <c r="BC11" s="672"/>
      <c r="BD11" s="672"/>
      <c r="BE11" s="672"/>
      <c r="BF11" s="672"/>
      <c r="BG11" s="672"/>
      <c r="BH11" s="672"/>
      <c r="BI11" s="672"/>
      <c r="BJ11" s="672"/>
      <c r="BK11" s="672"/>
      <c r="BL11" s="672"/>
      <c r="BM11" s="672"/>
      <c r="BN11" s="672"/>
      <c r="BO11" s="672"/>
      <c r="BP11" s="673"/>
      <c r="BQ11" s="673"/>
      <c r="BR11" s="673"/>
      <c r="BS11" s="673"/>
      <c r="BT11" s="673"/>
      <c r="BU11" s="673"/>
      <c r="BV11" s="673"/>
      <c r="BW11" s="673"/>
      <c r="BX11" s="673"/>
      <c r="BY11" s="673"/>
      <c r="BZ11" s="673"/>
      <c r="CA11" s="673"/>
      <c r="CB11" s="673"/>
      <c r="CC11" s="673"/>
      <c r="CD11" s="673"/>
      <c r="CE11" s="673"/>
      <c r="CF11" s="673"/>
      <c r="CG11" s="673"/>
      <c r="CH11" s="673"/>
      <c r="CI11" s="673"/>
      <c r="CJ11" s="673"/>
      <c r="CK11" s="673"/>
      <c r="CL11" s="673"/>
      <c r="CM11" s="673"/>
      <c r="CN11" s="674" t="s">
        <v>303</v>
      </c>
      <c r="CO11" s="674"/>
      <c r="CP11" s="674"/>
      <c r="CQ11" s="674"/>
      <c r="CR11" s="674"/>
      <c r="CS11" s="674"/>
      <c r="CT11" s="674"/>
      <c r="CU11" s="674"/>
      <c r="CV11" s="674"/>
      <c r="CW11" s="674"/>
      <c r="CX11" s="674"/>
      <c r="CY11" s="674"/>
      <c r="CZ11" s="674"/>
      <c r="DA11" s="674"/>
      <c r="DB11" s="674"/>
      <c r="DC11" s="674"/>
      <c r="DD11" s="335"/>
      <c r="DE11" s="335"/>
      <c r="DF11" s="335"/>
      <c r="DG11" s="335"/>
      <c r="DH11" s="335"/>
      <c r="DI11" s="335"/>
      <c r="DJ11" s="335"/>
      <c r="DK11" s="335"/>
      <c r="DL11" s="330"/>
      <c r="DM11" s="330"/>
      <c r="DN11" s="330"/>
      <c r="DO11" s="330"/>
      <c r="DP11" s="330"/>
      <c r="DQ11" s="330"/>
      <c r="DR11" s="330"/>
      <c r="DS11" s="330"/>
      <c r="DT11" s="330"/>
      <c r="DU11" s="330"/>
      <c r="DV11" s="330"/>
      <c r="DW11" s="330"/>
      <c r="DX11" s="330"/>
      <c r="DY11" s="330"/>
      <c r="DZ11" s="330"/>
      <c r="EA11" s="330"/>
      <c r="EB11" s="330"/>
      <c r="EC11" s="330"/>
      <c r="ED11" s="257"/>
      <c r="EE11" s="315"/>
      <c r="EF11" s="314"/>
      <c r="EG11" s="314"/>
      <c r="EH11" s="313"/>
      <c r="EI11" s="308"/>
      <c r="EJ11" s="308"/>
      <c r="EK11" s="312"/>
      <c r="EL11" s="311"/>
      <c r="EM11" s="310"/>
      <c r="EN11" s="309"/>
      <c r="EO11" s="257"/>
      <c r="EP11" s="308"/>
      <c r="EQ11" s="257"/>
      <c r="ER11" s="250"/>
      <c r="ES11" s="250"/>
      <c r="ET11" s="250"/>
      <c r="EU11" s="250"/>
      <c r="EV11" s="249"/>
    </row>
    <row r="12" spans="1:156" s="303" customFormat="1" ht="18" customHeight="1" x14ac:dyDescent="0.15">
      <c r="A12" s="302"/>
      <c r="B12" s="320"/>
      <c r="C12" s="679"/>
      <c r="D12" s="679"/>
      <c r="E12" s="675" t="s">
        <v>302</v>
      </c>
      <c r="F12" s="334"/>
      <c r="G12" s="334"/>
      <c r="H12" s="334"/>
      <c r="I12" s="334"/>
      <c r="J12" s="334"/>
      <c r="K12" s="334"/>
      <c r="L12" s="334"/>
      <c r="M12" s="334"/>
      <c r="N12" s="334"/>
      <c r="O12" s="334"/>
      <c r="P12" s="334"/>
      <c r="Q12" s="334"/>
      <c r="R12" s="334"/>
      <c r="S12" s="334"/>
      <c r="T12" s="334"/>
      <c r="U12" s="334"/>
      <c r="V12" s="334"/>
      <c r="W12" s="334"/>
      <c r="X12" s="334"/>
      <c r="Y12" s="334"/>
      <c r="Z12" s="334"/>
      <c r="AA12" s="334"/>
      <c r="AB12" s="334"/>
      <c r="AC12" s="334"/>
      <c r="AD12" s="334"/>
      <c r="AE12" s="334"/>
      <c r="AF12" s="334"/>
      <c r="AG12" s="334"/>
      <c r="AH12" s="334"/>
      <c r="AI12" s="334"/>
      <c r="AJ12" s="334"/>
      <c r="AK12" s="334"/>
      <c r="AL12" s="334"/>
      <c r="AM12" s="334"/>
      <c r="AN12" s="334"/>
      <c r="AO12" s="334"/>
      <c r="AP12" s="334"/>
      <c r="AQ12" s="333"/>
      <c r="AR12" s="674" t="s">
        <v>301</v>
      </c>
      <c r="AS12" s="674"/>
      <c r="AT12" s="674"/>
      <c r="AU12" s="674"/>
      <c r="AV12" s="674"/>
      <c r="AW12" s="674"/>
      <c r="AX12" s="674"/>
      <c r="AY12" s="674"/>
      <c r="AZ12" s="674"/>
      <c r="BA12" s="674"/>
      <c r="BB12" s="674"/>
      <c r="BC12" s="674"/>
      <c r="BD12" s="674"/>
      <c r="BE12" s="674"/>
      <c r="BF12" s="674"/>
      <c r="BG12" s="674"/>
      <c r="BH12" s="674"/>
      <c r="BI12" s="674"/>
      <c r="BJ12" s="674"/>
      <c r="BK12" s="674"/>
      <c r="BL12" s="674"/>
      <c r="BM12" s="674"/>
      <c r="BN12" s="674"/>
      <c r="BO12" s="674"/>
      <c r="BP12" s="674" t="s">
        <v>300</v>
      </c>
      <c r="BQ12" s="674"/>
      <c r="BR12" s="674"/>
      <c r="BS12" s="674"/>
      <c r="BT12" s="674"/>
      <c r="BU12" s="674"/>
      <c r="BV12" s="674"/>
      <c r="BW12" s="674"/>
      <c r="BX12" s="674"/>
      <c r="BY12" s="674"/>
      <c r="BZ12" s="674"/>
      <c r="CA12" s="674"/>
      <c r="CB12" s="674"/>
      <c r="CC12" s="674"/>
      <c r="CD12" s="674"/>
      <c r="CE12" s="674"/>
      <c r="CF12" s="674"/>
      <c r="CG12" s="674"/>
      <c r="CH12" s="674"/>
      <c r="CI12" s="674"/>
      <c r="CJ12" s="674"/>
      <c r="CK12" s="674"/>
      <c r="CL12" s="674"/>
      <c r="CM12" s="674"/>
      <c r="CN12" s="674"/>
      <c r="CO12" s="674"/>
      <c r="CP12" s="674"/>
      <c r="CQ12" s="674"/>
      <c r="CR12" s="674"/>
      <c r="CS12" s="674"/>
      <c r="CT12" s="674"/>
      <c r="CU12" s="674"/>
      <c r="CV12" s="674"/>
      <c r="CW12" s="674"/>
      <c r="CX12" s="674"/>
      <c r="CY12" s="674"/>
      <c r="CZ12" s="674"/>
      <c r="DA12" s="674"/>
      <c r="DB12" s="674"/>
      <c r="DC12" s="674"/>
      <c r="DD12" s="674"/>
      <c r="DE12" s="674"/>
      <c r="DF12" s="674"/>
      <c r="DG12" s="674"/>
      <c r="DH12" s="674"/>
      <c r="DI12" s="674"/>
      <c r="DJ12" s="674"/>
      <c r="DK12" s="674"/>
      <c r="DL12" s="330"/>
      <c r="DM12" s="330"/>
      <c r="DN12" s="330"/>
      <c r="DO12" s="330"/>
      <c r="DP12" s="330"/>
      <c r="DQ12" s="330"/>
      <c r="DR12" s="330"/>
      <c r="DS12" s="330"/>
      <c r="DT12" s="330"/>
      <c r="DU12" s="330"/>
      <c r="DV12" s="330"/>
      <c r="DW12" s="330"/>
      <c r="DX12" s="330"/>
      <c r="DY12" s="330"/>
      <c r="DZ12" s="330"/>
      <c r="EA12" s="330"/>
      <c r="EB12" s="330"/>
      <c r="EC12" s="330"/>
      <c r="ED12" s="257"/>
      <c r="EE12" s="315"/>
      <c r="EF12" s="314"/>
      <c r="EG12" s="314"/>
      <c r="EH12" s="313"/>
      <c r="EI12" s="308"/>
      <c r="EJ12" s="308"/>
      <c r="EK12" s="312"/>
      <c r="EL12" s="311"/>
      <c r="EM12" s="310"/>
      <c r="EN12" s="309"/>
      <c r="EO12" s="257"/>
      <c r="EP12" s="308"/>
      <c r="EQ12" s="257"/>
      <c r="ER12" s="250"/>
      <c r="ES12" s="250"/>
      <c r="ET12" s="250"/>
      <c r="EU12" s="250"/>
      <c r="EV12" s="249"/>
    </row>
    <row r="13" spans="1:156" s="303" customFormat="1" ht="18" customHeight="1" x14ac:dyDescent="0.15">
      <c r="A13" s="302"/>
      <c r="B13" s="320"/>
      <c r="C13" s="680"/>
      <c r="D13" s="680"/>
      <c r="E13" s="676"/>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1"/>
      <c r="AR13" s="677" t="s">
        <v>299</v>
      </c>
      <c r="AS13" s="677"/>
      <c r="AT13" s="677"/>
      <c r="AU13" s="677"/>
      <c r="AV13" s="677"/>
      <c r="AW13" s="677"/>
      <c r="AX13" s="677"/>
      <c r="AY13" s="677"/>
      <c r="AZ13" s="677"/>
      <c r="BA13" s="677"/>
      <c r="BB13" s="677"/>
      <c r="BC13" s="677"/>
      <c r="BD13" s="677"/>
      <c r="BE13" s="677"/>
      <c r="BF13" s="677"/>
      <c r="BG13" s="677"/>
      <c r="BH13" s="677"/>
      <c r="BI13" s="677"/>
      <c r="BJ13" s="677"/>
      <c r="BK13" s="677"/>
      <c r="BL13" s="677"/>
      <c r="BM13" s="677"/>
      <c r="BN13" s="677"/>
      <c r="BO13" s="677"/>
      <c r="BP13" s="677" t="s">
        <v>298</v>
      </c>
      <c r="BQ13" s="677"/>
      <c r="BR13" s="677"/>
      <c r="BS13" s="677"/>
      <c r="BT13" s="677"/>
      <c r="BU13" s="677"/>
      <c r="BV13" s="677"/>
      <c r="BW13" s="677"/>
      <c r="BX13" s="677"/>
      <c r="BY13" s="677"/>
      <c r="BZ13" s="677"/>
      <c r="CA13" s="677"/>
      <c r="CB13" s="677"/>
      <c r="CC13" s="677"/>
      <c r="CD13" s="677"/>
      <c r="CE13" s="677"/>
      <c r="CF13" s="677"/>
      <c r="CG13" s="677"/>
      <c r="CH13" s="677"/>
      <c r="CI13" s="677"/>
      <c r="CJ13" s="677"/>
      <c r="CK13" s="677"/>
      <c r="CL13" s="677"/>
      <c r="CM13" s="677"/>
      <c r="CN13" s="677"/>
      <c r="CO13" s="677"/>
      <c r="CP13" s="677"/>
      <c r="CQ13" s="677"/>
      <c r="CR13" s="677"/>
      <c r="CS13" s="677"/>
      <c r="CT13" s="677"/>
      <c r="CU13" s="677"/>
      <c r="CV13" s="677"/>
      <c r="CW13" s="677"/>
      <c r="CX13" s="677"/>
      <c r="CY13" s="677"/>
      <c r="CZ13" s="677"/>
      <c r="DA13" s="677"/>
      <c r="DB13" s="677"/>
      <c r="DC13" s="677"/>
      <c r="DD13" s="677"/>
      <c r="DE13" s="677"/>
      <c r="DF13" s="677"/>
      <c r="DG13" s="677"/>
      <c r="DH13" s="677"/>
      <c r="DI13" s="677"/>
      <c r="DJ13" s="677"/>
      <c r="DK13" s="677"/>
      <c r="DL13" s="330"/>
      <c r="DM13" s="330"/>
      <c r="DN13" s="330"/>
      <c r="DO13" s="330"/>
      <c r="DP13" s="330"/>
      <c r="DQ13" s="330"/>
      <c r="DR13" s="330"/>
      <c r="DS13" s="330"/>
      <c r="DT13" s="330"/>
      <c r="DU13" s="330"/>
      <c r="DV13" s="330"/>
      <c r="DW13" s="330"/>
      <c r="DX13" s="330"/>
      <c r="DY13" s="330"/>
      <c r="DZ13" s="330"/>
      <c r="EA13" s="330"/>
      <c r="EB13" s="330"/>
      <c r="EC13" s="330"/>
      <c r="ED13" s="257"/>
      <c r="EE13" s="315"/>
      <c r="EF13" s="314"/>
      <c r="EG13" s="314"/>
      <c r="EH13" s="313"/>
      <c r="EI13" s="308"/>
      <c r="EJ13" s="308"/>
      <c r="EK13" s="312"/>
      <c r="EL13" s="311"/>
      <c r="EM13" s="310"/>
      <c r="EN13" s="309"/>
      <c r="EO13" s="257"/>
      <c r="EP13" s="308"/>
      <c r="EQ13" s="257"/>
      <c r="ER13" s="250"/>
      <c r="ES13" s="250"/>
      <c r="ET13" s="250"/>
      <c r="EU13" s="250"/>
      <c r="EV13" s="249"/>
    </row>
    <row r="14" spans="1:156" s="303" customFormat="1" ht="9" customHeight="1" thickBot="1" x14ac:dyDescent="0.2">
      <c r="A14" s="302"/>
      <c r="B14" s="320"/>
      <c r="C14" s="319"/>
      <c r="D14" s="318"/>
      <c r="E14" s="250"/>
      <c r="F14" s="316"/>
      <c r="G14" s="316"/>
      <c r="H14" s="316"/>
      <c r="I14" s="316"/>
      <c r="J14" s="316"/>
      <c r="K14" s="316"/>
      <c r="L14" s="316"/>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7"/>
      <c r="AS14" s="317"/>
      <c r="AT14" s="317"/>
      <c r="AU14" s="317"/>
      <c r="AV14" s="317"/>
      <c r="AW14" s="317"/>
      <c r="AX14" s="317"/>
      <c r="AY14" s="317"/>
      <c r="AZ14" s="317"/>
      <c r="BA14" s="317"/>
      <c r="BB14" s="317"/>
      <c r="BC14" s="317"/>
      <c r="BD14" s="317"/>
      <c r="BE14" s="317"/>
      <c r="BF14" s="317"/>
      <c r="BG14" s="317"/>
      <c r="BH14" s="317"/>
      <c r="BI14" s="317"/>
      <c r="BJ14" s="317"/>
      <c r="BK14" s="317"/>
      <c r="BL14" s="317"/>
      <c r="BM14" s="317"/>
      <c r="BN14" s="317"/>
      <c r="BO14" s="317"/>
      <c r="BP14" s="317"/>
      <c r="BQ14" s="317"/>
      <c r="BR14" s="317"/>
      <c r="BS14" s="317"/>
      <c r="BT14" s="317"/>
      <c r="BU14" s="317"/>
      <c r="BV14" s="317"/>
      <c r="BW14" s="317"/>
      <c r="BX14" s="317"/>
      <c r="BY14" s="317"/>
      <c r="BZ14" s="317"/>
      <c r="CA14" s="317"/>
      <c r="CB14" s="317"/>
      <c r="CC14" s="317"/>
      <c r="CD14" s="317"/>
      <c r="CE14" s="317"/>
      <c r="CF14" s="317"/>
      <c r="CG14" s="317"/>
      <c r="CH14" s="317"/>
      <c r="CI14" s="317"/>
      <c r="CJ14" s="317"/>
      <c r="CK14" s="317"/>
      <c r="CL14" s="317"/>
      <c r="CM14" s="317"/>
      <c r="CN14" s="317"/>
      <c r="CO14" s="317"/>
      <c r="CP14" s="317"/>
      <c r="CQ14" s="317"/>
      <c r="CR14" s="317"/>
      <c r="CS14" s="317"/>
      <c r="CT14" s="317"/>
      <c r="CU14" s="317"/>
      <c r="CV14" s="317"/>
      <c r="CW14" s="317"/>
      <c r="CX14" s="317"/>
      <c r="CY14" s="317"/>
      <c r="CZ14" s="317"/>
      <c r="DA14" s="317"/>
      <c r="DB14" s="317"/>
      <c r="DC14" s="317"/>
      <c r="DD14" s="317"/>
      <c r="DE14" s="317"/>
      <c r="DF14" s="317"/>
      <c r="DG14" s="317"/>
      <c r="DH14" s="317"/>
      <c r="DI14" s="317"/>
      <c r="DJ14" s="317"/>
      <c r="DK14" s="317"/>
      <c r="DL14" s="316"/>
      <c r="DM14" s="316"/>
      <c r="DN14" s="316"/>
      <c r="DO14" s="316"/>
      <c r="DP14" s="316"/>
      <c r="DQ14" s="316"/>
      <c r="DR14" s="316"/>
      <c r="DS14" s="316"/>
      <c r="DT14" s="316"/>
      <c r="DU14" s="316"/>
      <c r="DV14" s="316"/>
      <c r="DW14" s="316"/>
      <c r="DX14" s="316"/>
      <c r="DY14" s="316"/>
      <c r="DZ14" s="316"/>
      <c r="EA14" s="316"/>
      <c r="EB14" s="316"/>
      <c r="EC14" s="316"/>
      <c r="ED14" s="257"/>
      <c r="EE14" s="315"/>
      <c r="EF14" s="314"/>
      <c r="EG14" s="314"/>
      <c r="EH14" s="313"/>
      <c r="EI14" s="308"/>
      <c r="EJ14" s="308"/>
      <c r="EK14" s="312"/>
      <c r="EL14" s="311"/>
      <c r="EM14" s="310"/>
      <c r="EN14" s="309"/>
      <c r="EO14" s="257"/>
      <c r="EP14" s="308"/>
      <c r="EQ14" s="257"/>
      <c r="ER14" s="250"/>
      <c r="ES14" s="250"/>
      <c r="ET14" s="250"/>
      <c r="EU14" s="250"/>
      <c r="EV14" s="349"/>
      <c r="EW14" s="253"/>
      <c r="EX14" s="253"/>
      <c r="EY14" s="253"/>
    </row>
    <row r="15" spans="1:156" s="303" customFormat="1" ht="9" customHeight="1" x14ac:dyDescent="0.15">
      <c r="B15" s="329"/>
      <c r="C15" s="328" t="s">
        <v>297</v>
      </c>
      <c r="D15" s="327">
        <f>ROUND((D4-(20*8.5))/12,0)</f>
        <v>-14</v>
      </c>
      <c r="E15" s="323"/>
      <c r="F15" s="587" t="s">
        <v>296</v>
      </c>
      <c r="G15" s="587"/>
      <c r="H15" s="587"/>
      <c r="I15" s="587"/>
      <c r="J15" s="587"/>
      <c r="K15" s="587"/>
      <c r="L15" s="587"/>
      <c r="M15" s="587"/>
      <c r="N15" s="587"/>
      <c r="O15" s="587"/>
      <c r="P15" s="587"/>
      <c r="Q15" s="587"/>
      <c r="R15" s="587"/>
      <c r="S15" s="588"/>
      <c r="T15" s="589" t="str">
        <f>T2</f>
        <v>Jahr 2022</v>
      </c>
      <c r="U15" s="590"/>
      <c r="V15" s="590"/>
      <c r="W15" s="590"/>
      <c r="X15" s="590"/>
      <c r="Y15" s="590"/>
      <c r="Z15" s="590"/>
      <c r="AA15" s="590"/>
      <c r="AB15" s="590"/>
      <c r="AC15" s="590"/>
      <c r="AD15" s="590"/>
      <c r="AE15" s="590"/>
      <c r="AF15" s="590"/>
      <c r="AG15" s="590"/>
      <c r="AH15" s="590"/>
      <c r="AI15" s="590"/>
      <c r="AJ15" s="590"/>
      <c r="AK15" s="590"/>
      <c r="AL15" s="590"/>
      <c r="AM15" s="590"/>
      <c r="AN15" s="590"/>
      <c r="AO15" s="590"/>
      <c r="AP15" s="590"/>
      <c r="AQ15" s="591"/>
      <c r="AR15" s="589" t="str">
        <f>AR2</f>
        <v>Jahr 2023</v>
      </c>
      <c r="AS15" s="590"/>
      <c r="AT15" s="590"/>
      <c r="AU15" s="590"/>
      <c r="AV15" s="590"/>
      <c r="AW15" s="590"/>
      <c r="AX15" s="590"/>
      <c r="AY15" s="590"/>
      <c r="AZ15" s="590"/>
      <c r="BA15" s="590"/>
      <c r="BB15" s="590"/>
      <c r="BC15" s="590"/>
      <c r="BD15" s="590"/>
      <c r="BE15" s="590"/>
      <c r="BF15" s="590"/>
      <c r="BG15" s="590"/>
      <c r="BH15" s="590"/>
      <c r="BI15" s="590"/>
      <c r="BJ15" s="590"/>
      <c r="BK15" s="590"/>
      <c r="BL15" s="590"/>
      <c r="BM15" s="590"/>
      <c r="BN15" s="590"/>
      <c r="BO15" s="591"/>
      <c r="BP15" s="589" t="str">
        <f>BP2</f>
        <v>Jahr 2024</v>
      </c>
      <c r="BQ15" s="590"/>
      <c r="BR15" s="590"/>
      <c r="BS15" s="590"/>
      <c r="BT15" s="590"/>
      <c r="BU15" s="590"/>
      <c r="BV15" s="590"/>
      <c r="BW15" s="590"/>
      <c r="BX15" s="590"/>
      <c r="BY15" s="590"/>
      <c r="BZ15" s="590"/>
      <c r="CA15" s="590"/>
      <c r="CB15" s="590"/>
      <c r="CC15" s="590"/>
      <c r="CD15" s="590"/>
      <c r="CE15" s="590"/>
      <c r="CF15" s="590"/>
      <c r="CG15" s="590"/>
      <c r="CH15" s="590"/>
      <c r="CI15" s="590"/>
      <c r="CJ15" s="590"/>
      <c r="CK15" s="590"/>
      <c r="CL15" s="590"/>
      <c r="CM15" s="591"/>
      <c r="CN15" s="589" t="str">
        <f>CN2</f>
        <v>Jahr 2025</v>
      </c>
      <c r="CO15" s="590"/>
      <c r="CP15" s="590"/>
      <c r="CQ15" s="590"/>
      <c r="CR15" s="590"/>
      <c r="CS15" s="590"/>
      <c r="CT15" s="590"/>
      <c r="CU15" s="590"/>
      <c r="CV15" s="590"/>
      <c r="CW15" s="590"/>
      <c r="CX15" s="590"/>
      <c r="CY15" s="590"/>
      <c r="CZ15" s="590"/>
      <c r="DA15" s="590"/>
      <c r="DB15" s="590"/>
      <c r="DC15" s="590"/>
      <c r="DD15" s="590"/>
      <c r="DE15" s="590"/>
      <c r="DF15" s="590"/>
      <c r="DG15" s="590"/>
      <c r="DH15" s="590"/>
      <c r="DI15" s="590"/>
      <c r="DJ15" s="590"/>
      <c r="DK15" s="591"/>
      <c r="DL15" s="589" t="str">
        <f>DL2</f>
        <v>Jahr 2026</v>
      </c>
      <c r="DM15" s="590"/>
      <c r="DN15" s="590"/>
      <c r="DO15" s="590"/>
      <c r="DP15" s="590"/>
      <c r="DQ15" s="590"/>
      <c r="DR15" s="590"/>
      <c r="DS15" s="590"/>
      <c r="DT15" s="590"/>
      <c r="DU15" s="590"/>
      <c r="DV15" s="590"/>
      <c r="DW15" s="590"/>
      <c r="DX15" s="590"/>
      <c r="DY15" s="590"/>
      <c r="DZ15" s="590"/>
      <c r="EA15" s="590"/>
      <c r="EB15" s="590"/>
      <c r="EC15" s="590"/>
      <c r="ED15" s="322"/>
      <c r="EE15" s="665" t="s">
        <v>295</v>
      </c>
      <c r="EF15" s="666"/>
      <c r="EG15" s="666"/>
      <c r="EH15" s="667"/>
      <c r="EI15" s="321"/>
      <c r="EJ15" s="321"/>
      <c r="EK15" s="711" t="s">
        <v>294</v>
      </c>
      <c r="EL15" s="712"/>
      <c r="EM15" s="712"/>
      <c r="EN15" s="713"/>
      <c r="EP15" s="321"/>
      <c r="ET15" s="322"/>
      <c r="EU15" s="697" t="s">
        <v>352</v>
      </c>
      <c r="EV15" s="698"/>
      <c r="EW15" s="698"/>
      <c r="EX15" s="698"/>
      <c r="EY15" s="699"/>
      <c r="EZ15" s="249"/>
    </row>
    <row r="16" spans="1:156" s="303" customFormat="1" ht="9" customHeight="1" thickBot="1" x14ac:dyDescent="0.2">
      <c r="B16" s="326"/>
      <c r="C16" s="325"/>
      <c r="D16" s="324"/>
      <c r="E16" s="323"/>
      <c r="F16" s="581" t="s">
        <v>286</v>
      </c>
      <c r="G16" s="582"/>
      <c r="H16" s="581" t="s">
        <v>285</v>
      </c>
      <c r="I16" s="582"/>
      <c r="J16" s="581" t="s">
        <v>284</v>
      </c>
      <c r="K16" s="582"/>
      <c r="L16" s="581" t="s">
        <v>283</v>
      </c>
      <c r="M16" s="582"/>
      <c r="N16" s="581" t="s">
        <v>293</v>
      </c>
      <c r="O16" s="582"/>
      <c r="P16" s="581" t="s">
        <v>292</v>
      </c>
      <c r="Q16" s="582"/>
      <c r="R16" s="581" t="s">
        <v>291</v>
      </c>
      <c r="S16" s="582"/>
      <c r="T16" s="581" t="s">
        <v>176</v>
      </c>
      <c r="U16" s="582"/>
      <c r="V16" s="581" t="s">
        <v>290</v>
      </c>
      <c r="W16" s="582"/>
      <c r="X16" s="581" t="s">
        <v>289</v>
      </c>
      <c r="Y16" s="582"/>
      <c r="Z16" s="581" t="s">
        <v>288</v>
      </c>
      <c r="AA16" s="582"/>
      <c r="AB16" s="581" t="s">
        <v>287</v>
      </c>
      <c r="AC16" s="582"/>
      <c r="AD16" s="581" t="s">
        <v>286</v>
      </c>
      <c r="AE16" s="582"/>
      <c r="AF16" s="581" t="s">
        <v>285</v>
      </c>
      <c r="AG16" s="582"/>
      <c r="AH16" s="581" t="s">
        <v>284</v>
      </c>
      <c r="AI16" s="582"/>
      <c r="AJ16" s="581" t="s">
        <v>283</v>
      </c>
      <c r="AK16" s="582"/>
      <c r="AL16" s="581" t="s">
        <v>293</v>
      </c>
      <c r="AM16" s="582"/>
      <c r="AN16" s="581" t="s">
        <v>292</v>
      </c>
      <c r="AO16" s="582"/>
      <c r="AP16" s="581" t="s">
        <v>291</v>
      </c>
      <c r="AQ16" s="582"/>
      <c r="AR16" s="581" t="s">
        <v>176</v>
      </c>
      <c r="AS16" s="582"/>
      <c r="AT16" s="581" t="s">
        <v>290</v>
      </c>
      <c r="AU16" s="582"/>
      <c r="AV16" s="581" t="s">
        <v>289</v>
      </c>
      <c r="AW16" s="582"/>
      <c r="AX16" s="581" t="s">
        <v>288</v>
      </c>
      <c r="AY16" s="582"/>
      <c r="AZ16" s="581" t="s">
        <v>287</v>
      </c>
      <c r="BA16" s="582"/>
      <c r="BB16" s="581" t="s">
        <v>286</v>
      </c>
      <c r="BC16" s="582"/>
      <c r="BD16" s="581" t="s">
        <v>285</v>
      </c>
      <c r="BE16" s="582"/>
      <c r="BF16" s="581" t="s">
        <v>284</v>
      </c>
      <c r="BG16" s="582"/>
      <c r="BH16" s="581" t="s">
        <v>283</v>
      </c>
      <c r="BI16" s="582"/>
      <c r="BJ16" s="581" t="s">
        <v>293</v>
      </c>
      <c r="BK16" s="582"/>
      <c r="BL16" s="581" t="s">
        <v>292</v>
      </c>
      <c r="BM16" s="582"/>
      <c r="BN16" s="581" t="s">
        <v>291</v>
      </c>
      <c r="BO16" s="582"/>
      <c r="BP16" s="581" t="s">
        <v>176</v>
      </c>
      <c r="BQ16" s="582"/>
      <c r="BR16" s="581" t="s">
        <v>290</v>
      </c>
      <c r="BS16" s="582"/>
      <c r="BT16" s="581" t="s">
        <v>289</v>
      </c>
      <c r="BU16" s="582"/>
      <c r="BV16" s="581" t="s">
        <v>288</v>
      </c>
      <c r="BW16" s="582"/>
      <c r="BX16" s="581" t="s">
        <v>287</v>
      </c>
      <c r="BY16" s="582"/>
      <c r="BZ16" s="581" t="s">
        <v>286</v>
      </c>
      <c r="CA16" s="582"/>
      <c r="CB16" s="581" t="s">
        <v>285</v>
      </c>
      <c r="CC16" s="582"/>
      <c r="CD16" s="581" t="s">
        <v>284</v>
      </c>
      <c r="CE16" s="582"/>
      <c r="CF16" s="581" t="s">
        <v>283</v>
      </c>
      <c r="CG16" s="582"/>
      <c r="CH16" s="581" t="s">
        <v>293</v>
      </c>
      <c r="CI16" s="582"/>
      <c r="CJ16" s="581" t="s">
        <v>292</v>
      </c>
      <c r="CK16" s="582"/>
      <c r="CL16" s="581" t="s">
        <v>291</v>
      </c>
      <c r="CM16" s="582"/>
      <c r="CN16" s="581" t="s">
        <v>176</v>
      </c>
      <c r="CO16" s="582"/>
      <c r="CP16" s="581" t="s">
        <v>290</v>
      </c>
      <c r="CQ16" s="582"/>
      <c r="CR16" s="581" t="s">
        <v>289</v>
      </c>
      <c r="CS16" s="582"/>
      <c r="CT16" s="581" t="s">
        <v>288</v>
      </c>
      <c r="CU16" s="582"/>
      <c r="CV16" s="581" t="s">
        <v>287</v>
      </c>
      <c r="CW16" s="582"/>
      <c r="CX16" s="581" t="s">
        <v>286</v>
      </c>
      <c r="CY16" s="582"/>
      <c r="CZ16" s="581" t="s">
        <v>285</v>
      </c>
      <c r="DA16" s="582"/>
      <c r="DB16" s="581" t="s">
        <v>284</v>
      </c>
      <c r="DC16" s="582"/>
      <c r="DD16" s="581" t="s">
        <v>283</v>
      </c>
      <c r="DE16" s="582"/>
      <c r="DF16" s="581" t="s">
        <v>293</v>
      </c>
      <c r="DG16" s="582"/>
      <c r="DH16" s="581" t="s">
        <v>292</v>
      </c>
      <c r="DI16" s="582"/>
      <c r="DJ16" s="581" t="s">
        <v>291</v>
      </c>
      <c r="DK16" s="582"/>
      <c r="DL16" s="581" t="s">
        <v>176</v>
      </c>
      <c r="DM16" s="582"/>
      <c r="DN16" s="581" t="s">
        <v>290</v>
      </c>
      <c r="DO16" s="582"/>
      <c r="DP16" s="581" t="s">
        <v>289</v>
      </c>
      <c r="DQ16" s="582"/>
      <c r="DR16" s="581" t="s">
        <v>288</v>
      </c>
      <c r="DS16" s="582"/>
      <c r="DT16" s="581" t="s">
        <v>287</v>
      </c>
      <c r="DU16" s="582"/>
      <c r="DV16" s="581" t="s">
        <v>286</v>
      </c>
      <c r="DW16" s="582"/>
      <c r="DX16" s="581" t="s">
        <v>285</v>
      </c>
      <c r="DY16" s="582"/>
      <c r="DZ16" s="581" t="s">
        <v>284</v>
      </c>
      <c r="EA16" s="582"/>
      <c r="EB16" s="581" t="s">
        <v>283</v>
      </c>
      <c r="EC16" s="582"/>
      <c r="ED16" s="322"/>
      <c r="EE16" s="668"/>
      <c r="EF16" s="669"/>
      <c r="EG16" s="669"/>
      <c r="EH16" s="670"/>
      <c r="EI16" s="321"/>
      <c r="EJ16" s="321"/>
      <c r="EK16" s="714"/>
      <c r="EL16" s="715"/>
      <c r="EM16" s="715"/>
      <c r="EN16" s="716"/>
      <c r="EP16" s="321"/>
      <c r="ET16" s="322"/>
      <c r="EU16" s="700"/>
      <c r="EV16" s="701"/>
      <c r="EW16" s="701"/>
      <c r="EX16" s="701"/>
      <c r="EY16" s="702"/>
      <c r="EZ16" s="249"/>
    </row>
    <row r="17" spans="1:156" s="303" customFormat="1" ht="9" customHeight="1" thickBot="1" x14ac:dyDescent="0.2">
      <c r="A17" s="302"/>
      <c r="B17" s="320"/>
      <c r="C17" s="319"/>
      <c r="D17" s="318"/>
      <c r="E17" s="250"/>
      <c r="F17" s="316"/>
      <c r="G17" s="316"/>
      <c r="H17" s="316"/>
      <c r="I17" s="316"/>
      <c r="J17" s="316"/>
      <c r="K17" s="316"/>
      <c r="L17" s="316"/>
      <c r="M17" s="316"/>
      <c r="N17" s="316"/>
      <c r="O17" s="316"/>
      <c r="P17" s="316"/>
      <c r="Q17" s="316"/>
      <c r="R17" s="316"/>
      <c r="S17" s="316"/>
      <c r="T17" s="316"/>
      <c r="U17" s="316"/>
      <c r="V17" s="316"/>
      <c r="W17" s="316"/>
      <c r="X17" s="316"/>
      <c r="Y17" s="316"/>
      <c r="Z17" s="316"/>
      <c r="AA17" s="316"/>
      <c r="AB17" s="316"/>
      <c r="AC17" s="316"/>
      <c r="AD17" s="316"/>
      <c r="AE17" s="316"/>
      <c r="AF17" s="316"/>
      <c r="AG17" s="316"/>
      <c r="AH17" s="316"/>
      <c r="AI17" s="316"/>
      <c r="AJ17" s="316"/>
      <c r="AK17" s="316"/>
      <c r="AL17" s="316"/>
      <c r="AM17" s="316"/>
      <c r="AN17" s="316"/>
      <c r="AO17" s="316"/>
      <c r="AP17" s="316"/>
      <c r="AQ17" s="316"/>
      <c r="AR17" s="317"/>
      <c r="AS17" s="317"/>
      <c r="AT17" s="317"/>
      <c r="AU17" s="317"/>
      <c r="AV17" s="317"/>
      <c r="AW17" s="317"/>
      <c r="AX17" s="317"/>
      <c r="AY17" s="317"/>
      <c r="AZ17" s="317"/>
      <c r="BA17" s="317"/>
      <c r="BB17" s="317"/>
      <c r="BC17" s="317"/>
      <c r="BD17" s="317"/>
      <c r="BE17" s="317"/>
      <c r="BF17" s="317"/>
      <c r="BG17" s="317"/>
      <c r="BH17" s="317"/>
      <c r="BI17" s="317"/>
      <c r="BJ17" s="317"/>
      <c r="BK17" s="317"/>
      <c r="BL17" s="317"/>
      <c r="BM17" s="317"/>
      <c r="BN17" s="317"/>
      <c r="BO17" s="317"/>
      <c r="BP17" s="317"/>
      <c r="BQ17" s="317"/>
      <c r="BR17" s="317"/>
      <c r="BS17" s="317"/>
      <c r="BT17" s="317"/>
      <c r="BU17" s="317"/>
      <c r="BV17" s="317"/>
      <c r="BW17" s="317"/>
      <c r="BX17" s="317"/>
      <c r="BY17" s="317"/>
      <c r="BZ17" s="317"/>
      <c r="CA17" s="317"/>
      <c r="CB17" s="317"/>
      <c r="CC17" s="317"/>
      <c r="CD17" s="317"/>
      <c r="CE17" s="317"/>
      <c r="CF17" s="317"/>
      <c r="CG17" s="317"/>
      <c r="CH17" s="317"/>
      <c r="CI17" s="317"/>
      <c r="CJ17" s="317"/>
      <c r="CK17" s="317"/>
      <c r="CL17" s="317"/>
      <c r="CM17" s="317"/>
      <c r="CN17" s="317"/>
      <c r="CO17" s="317"/>
      <c r="CP17" s="317"/>
      <c r="CQ17" s="317"/>
      <c r="CR17" s="317"/>
      <c r="CS17" s="317"/>
      <c r="CT17" s="317"/>
      <c r="CU17" s="317"/>
      <c r="CV17" s="317"/>
      <c r="CW17" s="317"/>
      <c r="CX17" s="317"/>
      <c r="CY17" s="317"/>
      <c r="CZ17" s="317"/>
      <c r="DA17" s="317"/>
      <c r="DB17" s="317"/>
      <c r="DC17" s="317"/>
      <c r="DD17" s="317"/>
      <c r="DE17" s="317"/>
      <c r="DF17" s="317"/>
      <c r="DG17" s="317"/>
      <c r="DH17" s="317"/>
      <c r="DI17" s="317"/>
      <c r="DJ17" s="317"/>
      <c r="DK17" s="317"/>
      <c r="DL17" s="316"/>
      <c r="DM17" s="316"/>
      <c r="DN17" s="316"/>
      <c r="DO17" s="316"/>
      <c r="DP17" s="316"/>
      <c r="DQ17" s="316"/>
      <c r="DR17" s="316"/>
      <c r="DS17" s="316"/>
      <c r="DT17" s="316"/>
      <c r="DU17" s="316"/>
      <c r="DV17" s="316"/>
      <c r="DW17" s="316"/>
      <c r="DX17" s="316"/>
      <c r="DY17" s="316"/>
      <c r="DZ17" s="316"/>
      <c r="EA17" s="316"/>
      <c r="EB17" s="316"/>
      <c r="EC17" s="316"/>
      <c r="ED17" s="257"/>
      <c r="EE17" s="416"/>
      <c r="EF17" s="417"/>
      <c r="EG17" s="417"/>
      <c r="EH17" s="418"/>
      <c r="EI17" s="308"/>
      <c r="EJ17" s="308"/>
      <c r="EK17" s="419"/>
      <c r="EL17" s="420"/>
      <c r="EM17" s="421"/>
      <c r="EN17" s="422"/>
      <c r="EO17" s="257"/>
      <c r="EP17" s="308"/>
      <c r="EQ17" s="257"/>
      <c r="ER17" s="250"/>
      <c r="ES17" s="250"/>
      <c r="ET17" s="250"/>
      <c r="EU17" s="703"/>
      <c r="EV17" s="704"/>
      <c r="EW17" s="704"/>
      <c r="EX17" s="704"/>
      <c r="EY17" s="705"/>
      <c r="EZ17" s="249"/>
    </row>
    <row r="18" spans="1:156" s="303" customFormat="1" ht="9" customHeight="1" x14ac:dyDescent="0.2">
      <c r="A18" s="302"/>
      <c r="B18" s="307"/>
      <c r="C18" s="306"/>
      <c r="D18" s="305"/>
      <c r="E18" s="304"/>
      <c r="F18" s="639"/>
      <c r="G18" s="639"/>
      <c r="H18" s="635"/>
      <c r="I18" s="636"/>
      <c r="J18" s="635"/>
      <c r="K18" s="636"/>
      <c r="L18" s="635"/>
      <c r="M18" s="636"/>
      <c r="N18" s="635"/>
      <c r="O18" s="636"/>
      <c r="P18" s="635"/>
      <c r="Q18" s="636"/>
      <c r="R18" s="635"/>
      <c r="S18" s="636"/>
      <c r="T18" s="635"/>
      <c r="U18" s="636"/>
      <c r="V18" s="635"/>
      <c r="W18" s="636"/>
      <c r="X18" s="635"/>
      <c r="Y18" s="636"/>
      <c r="Z18" s="635"/>
      <c r="AA18" s="636"/>
      <c r="AB18" s="635"/>
      <c r="AC18" s="636"/>
      <c r="AD18" s="635"/>
      <c r="AE18" s="636"/>
      <c r="AF18" s="635"/>
      <c r="AG18" s="636"/>
      <c r="AH18" s="635"/>
      <c r="AI18" s="636"/>
      <c r="AJ18" s="635"/>
      <c r="AK18" s="636"/>
      <c r="AL18" s="635"/>
      <c r="AM18" s="636"/>
      <c r="AN18" s="635"/>
      <c r="AO18" s="636"/>
      <c r="AP18" s="635"/>
      <c r="AQ18" s="636"/>
      <c r="AR18" s="635"/>
      <c r="AS18" s="636"/>
      <c r="AT18" s="635"/>
      <c r="AU18" s="636"/>
      <c r="AV18" s="635"/>
      <c r="AW18" s="636"/>
      <c r="AX18" s="635"/>
      <c r="AY18" s="636"/>
      <c r="AZ18" s="635"/>
      <c r="BA18" s="636"/>
      <c r="BB18" s="635"/>
      <c r="BC18" s="636"/>
      <c r="BD18" s="635"/>
      <c r="BE18" s="636"/>
      <c r="BF18" s="635"/>
      <c r="BG18" s="636"/>
      <c r="BH18" s="635"/>
      <c r="BI18" s="636"/>
      <c r="BJ18" s="635"/>
      <c r="BK18" s="636"/>
      <c r="BL18" s="635"/>
      <c r="BM18" s="636"/>
      <c r="BN18" s="635"/>
      <c r="BO18" s="636"/>
      <c r="BP18" s="635"/>
      <c r="BQ18" s="636"/>
      <c r="BR18" s="635"/>
      <c r="BS18" s="636"/>
      <c r="BT18" s="635"/>
      <c r="BU18" s="636"/>
      <c r="BV18" s="635"/>
      <c r="BW18" s="636"/>
      <c r="BX18" s="635"/>
      <c r="BY18" s="636"/>
      <c r="BZ18" s="635"/>
      <c r="CA18" s="636"/>
      <c r="CB18" s="635"/>
      <c r="CC18" s="636"/>
      <c r="CD18" s="635"/>
      <c r="CE18" s="636"/>
      <c r="CF18" s="635"/>
      <c r="CG18" s="636"/>
      <c r="CH18" s="635"/>
      <c r="CI18" s="636"/>
      <c r="CJ18" s="635"/>
      <c r="CK18" s="636"/>
      <c r="CL18" s="635"/>
      <c r="CM18" s="636"/>
      <c r="CN18" s="635"/>
      <c r="CO18" s="636"/>
      <c r="CP18" s="635"/>
      <c r="CQ18" s="636"/>
      <c r="CR18" s="635"/>
      <c r="CS18" s="636"/>
      <c r="CT18" s="635"/>
      <c r="CU18" s="636"/>
      <c r="CV18" s="635"/>
      <c r="CW18" s="636"/>
      <c r="CX18" s="635"/>
      <c r="CY18" s="636"/>
      <c r="CZ18" s="635"/>
      <c r="DA18" s="636"/>
      <c r="DB18" s="635"/>
      <c r="DC18" s="636"/>
      <c r="DD18" s="635"/>
      <c r="DE18" s="636"/>
      <c r="DF18" s="635"/>
      <c r="DG18" s="636"/>
      <c r="DH18" s="635"/>
      <c r="DI18" s="636"/>
      <c r="DJ18" s="635"/>
      <c r="DK18" s="636"/>
      <c r="DL18" s="635"/>
      <c r="DM18" s="636"/>
      <c r="DN18" s="635"/>
      <c r="DO18" s="636"/>
      <c r="DP18" s="635"/>
      <c r="DQ18" s="636"/>
      <c r="DR18" s="635"/>
      <c r="DS18" s="636"/>
      <c r="DT18" s="635"/>
      <c r="DU18" s="636"/>
      <c r="DV18" s="635"/>
      <c r="DW18" s="636"/>
      <c r="DX18" s="635"/>
      <c r="DY18" s="636"/>
      <c r="DZ18" s="635"/>
      <c r="EA18" s="636"/>
      <c r="EB18" s="635"/>
      <c r="EC18" s="637"/>
      <c r="ED18" s="257"/>
      <c r="EE18" s="410"/>
      <c r="EF18" s="411"/>
      <c r="EG18" s="411"/>
      <c r="EH18" s="412"/>
      <c r="EI18" s="257"/>
      <c r="EJ18" s="257"/>
      <c r="EK18" s="413"/>
      <c r="EL18" s="414"/>
      <c r="EM18" s="414"/>
      <c r="EN18" s="415"/>
      <c r="EO18" s="257"/>
      <c r="EP18" s="257"/>
      <c r="EQ18" s="257"/>
      <c r="ER18" s="269"/>
      <c r="ES18" s="269"/>
      <c r="ET18" s="269"/>
      <c r="EU18" s="250"/>
      <c r="EV18" s="409"/>
      <c r="EW18" s="255"/>
      <c r="EX18" s="255"/>
      <c r="EY18" s="255"/>
    </row>
    <row r="19" spans="1:156" s="303" customFormat="1" ht="9" customHeight="1" x14ac:dyDescent="0.2">
      <c r="A19" s="302"/>
      <c r="B19" s="301" t="s">
        <v>2</v>
      </c>
      <c r="C19" s="300" t="s">
        <v>54</v>
      </c>
      <c r="D19" s="299" t="s">
        <v>282</v>
      </c>
      <c r="E19" s="278" t="s">
        <v>250</v>
      </c>
      <c r="F19" s="662"/>
      <c r="G19" s="662"/>
      <c r="H19" s="660">
        <v>16</v>
      </c>
      <c r="I19" s="661"/>
      <c r="J19" s="660">
        <v>16</v>
      </c>
      <c r="K19" s="661"/>
      <c r="L19" s="660">
        <v>16</v>
      </c>
      <c r="M19" s="661"/>
      <c r="N19" s="660">
        <v>16</v>
      </c>
      <c r="O19" s="661"/>
      <c r="P19" s="660">
        <v>16</v>
      </c>
      <c r="Q19" s="661"/>
      <c r="R19" s="660">
        <v>16</v>
      </c>
      <c r="S19" s="661"/>
      <c r="T19" s="660">
        <v>16</v>
      </c>
      <c r="U19" s="661"/>
      <c r="V19" s="660">
        <v>16</v>
      </c>
      <c r="W19" s="661"/>
      <c r="X19" s="660">
        <v>16</v>
      </c>
      <c r="Y19" s="661"/>
      <c r="Z19" s="660">
        <v>16</v>
      </c>
      <c r="AA19" s="661"/>
      <c r="AB19" s="660">
        <v>16</v>
      </c>
      <c r="AC19" s="661"/>
      <c r="AD19" s="660">
        <v>16</v>
      </c>
      <c r="AE19" s="661"/>
      <c r="AF19" s="660">
        <v>16</v>
      </c>
      <c r="AG19" s="661"/>
      <c r="AH19" s="660">
        <v>16</v>
      </c>
      <c r="AI19" s="661"/>
      <c r="AJ19" s="660">
        <v>16</v>
      </c>
      <c r="AK19" s="661"/>
      <c r="AL19" s="660">
        <v>16</v>
      </c>
      <c r="AM19" s="661"/>
      <c r="AN19" s="660">
        <v>16</v>
      </c>
      <c r="AO19" s="661"/>
      <c r="AP19" s="660">
        <v>16</v>
      </c>
      <c r="AQ19" s="661"/>
      <c r="AR19" s="660">
        <v>16</v>
      </c>
      <c r="AS19" s="661"/>
      <c r="AT19" s="660">
        <v>16</v>
      </c>
      <c r="AU19" s="661"/>
      <c r="AV19" s="660">
        <v>16</v>
      </c>
      <c r="AW19" s="661"/>
      <c r="AX19" s="660">
        <v>16</v>
      </c>
      <c r="AY19" s="661"/>
      <c r="AZ19" s="660">
        <v>16</v>
      </c>
      <c r="BA19" s="661"/>
      <c r="BB19" s="660">
        <v>16</v>
      </c>
      <c r="BC19" s="661"/>
      <c r="BD19" s="660">
        <v>16</v>
      </c>
      <c r="BE19" s="661"/>
      <c r="BF19" s="660">
        <v>16</v>
      </c>
      <c r="BG19" s="661"/>
      <c r="BH19" s="660">
        <v>16</v>
      </c>
      <c r="BI19" s="661"/>
      <c r="BJ19" s="660">
        <v>16</v>
      </c>
      <c r="BK19" s="661"/>
      <c r="BL19" s="660">
        <v>16</v>
      </c>
      <c r="BM19" s="661"/>
      <c r="BN19" s="660">
        <v>16</v>
      </c>
      <c r="BO19" s="661"/>
      <c r="BP19" s="660">
        <v>16</v>
      </c>
      <c r="BQ19" s="661"/>
      <c r="BR19" s="660">
        <v>16</v>
      </c>
      <c r="BS19" s="661"/>
      <c r="BT19" s="660">
        <v>16</v>
      </c>
      <c r="BU19" s="661"/>
      <c r="BV19" s="660">
        <v>16</v>
      </c>
      <c r="BW19" s="661"/>
      <c r="BX19" s="660">
        <v>16</v>
      </c>
      <c r="BY19" s="661"/>
      <c r="BZ19" s="660">
        <v>16</v>
      </c>
      <c r="CA19" s="661"/>
      <c r="CB19" s="660">
        <v>16</v>
      </c>
      <c r="CC19" s="661"/>
      <c r="CD19" s="660">
        <v>16</v>
      </c>
      <c r="CE19" s="661"/>
      <c r="CF19" s="660">
        <v>16</v>
      </c>
      <c r="CG19" s="661"/>
      <c r="CH19" s="660">
        <v>16</v>
      </c>
      <c r="CI19" s="661"/>
      <c r="CJ19" s="660">
        <v>16</v>
      </c>
      <c r="CK19" s="661"/>
      <c r="CL19" s="660">
        <v>16</v>
      </c>
      <c r="CM19" s="661"/>
      <c r="CN19" s="660">
        <v>16</v>
      </c>
      <c r="CO19" s="661"/>
      <c r="CP19" s="660">
        <v>16</v>
      </c>
      <c r="CQ19" s="661"/>
      <c r="CR19" s="660">
        <v>16</v>
      </c>
      <c r="CS19" s="661"/>
      <c r="CT19" s="660">
        <v>16</v>
      </c>
      <c r="CU19" s="661"/>
      <c r="CV19" s="660">
        <v>16</v>
      </c>
      <c r="CW19" s="661"/>
      <c r="CX19" s="660">
        <v>16</v>
      </c>
      <c r="CY19" s="661"/>
      <c r="CZ19" s="660">
        <v>16</v>
      </c>
      <c r="DA19" s="661"/>
      <c r="DB19" s="660">
        <v>16</v>
      </c>
      <c r="DC19" s="661"/>
      <c r="DD19" s="660">
        <v>16</v>
      </c>
      <c r="DE19" s="661"/>
      <c r="DF19" s="660">
        <v>16</v>
      </c>
      <c r="DG19" s="661"/>
      <c r="DH19" s="660">
        <v>16</v>
      </c>
      <c r="DI19" s="661"/>
      <c r="DJ19" s="638">
        <v>8</v>
      </c>
      <c r="DK19" s="638"/>
      <c r="DL19" s="638">
        <v>8</v>
      </c>
      <c r="DM19" s="638"/>
      <c r="DN19" s="638">
        <v>8</v>
      </c>
      <c r="DO19" s="638"/>
      <c r="DP19" s="638">
        <v>8</v>
      </c>
      <c r="DQ19" s="638"/>
      <c r="DR19" s="638">
        <v>8</v>
      </c>
      <c r="DS19" s="638"/>
      <c r="DT19" s="638">
        <v>8</v>
      </c>
      <c r="DU19" s="638"/>
      <c r="DV19" s="638">
        <v>8</v>
      </c>
      <c r="DW19" s="638"/>
      <c r="DX19" s="640"/>
      <c r="DY19" s="641"/>
      <c r="DZ19" s="640"/>
      <c r="EA19" s="641"/>
      <c r="EB19" s="640"/>
      <c r="EC19" s="642"/>
      <c r="ED19" s="257"/>
      <c r="EE19" s="272">
        <v>1</v>
      </c>
      <c r="EF19" s="450">
        <v>0</v>
      </c>
      <c r="EG19" s="450">
        <v>0</v>
      </c>
      <c r="EH19" s="453">
        <v>0</v>
      </c>
      <c r="EI19" s="257"/>
      <c r="EJ19" s="257"/>
      <c r="EK19" s="394">
        <f t="shared" ref="EK19:EK30" si="0">EE19*SUM(F19:EC19)</f>
        <v>904</v>
      </c>
      <c r="EL19" s="388">
        <f t="shared" ref="EL19:EL30" si="1">EF19*SUM(F19:EC19)</f>
        <v>0</v>
      </c>
      <c r="EM19" s="388">
        <f t="shared" ref="EM19:EM30" si="2">EG19*SUM(F19:EC19)</f>
        <v>0</v>
      </c>
      <c r="EN19" s="389">
        <f t="shared" ref="EN19:EN30" si="3">EH19*SUM(F19:EC19)</f>
        <v>0</v>
      </c>
      <c r="EO19" s="257"/>
      <c r="EP19" s="257"/>
      <c r="EQ19" s="257"/>
      <c r="ER19" s="277"/>
      <c r="ES19" s="277"/>
      <c r="ET19" s="277"/>
      <c r="EU19" s="688" t="s">
        <v>350</v>
      </c>
      <c r="EV19" s="689"/>
      <c r="EW19" s="689"/>
      <c r="EX19" s="689"/>
      <c r="EY19" s="690"/>
      <c r="EZ19" s="249"/>
    </row>
    <row r="20" spans="1:156" ht="9" hidden="1" customHeight="1" x14ac:dyDescent="0.2">
      <c r="A20" s="302"/>
      <c r="B20" s="301" t="s">
        <v>3</v>
      </c>
      <c r="C20" s="300" t="s">
        <v>281</v>
      </c>
      <c r="D20" s="299" t="s">
        <v>280</v>
      </c>
      <c r="E20" s="278"/>
      <c r="F20" s="662"/>
      <c r="G20" s="662"/>
      <c r="H20" s="659"/>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9"/>
      <c r="AP20" s="659"/>
      <c r="AQ20" s="659"/>
      <c r="AR20" s="659"/>
      <c r="AS20" s="659"/>
      <c r="AT20" s="659"/>
      <c r="AU20" s="659"/>
      <c r="AV20" s="659"/>
      <c r="AW20" s="659"/>
      <c r="AX20" s="659"/>
      <c r="AY20" s="659"/>
      <c r="AZ20" s="659"/>
      <c r="BA20" s="659"/>
      <c r="BB20" s="659"/>
      <c r="BC20" s="659"/>
      <c r="BD20" s="659"/>
      <c r="BE20" s="659"/>
      <c r="BF20" s="659"/>
      <c r="BG20" s="659"/>
      <c r="BH20" s="659"/>
      <c r="BI20" s="659"/>
      <c r="BJ20" s="659"/>
      <c r="BK20" s="659"/>
      <c r="BL20" s="659"/>
      <c r="BM20" s="659"/>
      <c r="BN20" s="659"/>
      <c r="BO20" s="659"/>
      <c r="BP20" s="659"/>
      <c r="BQ20" s="659"/>
      <c r="BR20" s="659"/>
      <c r="BS20" s="659"/>
      <c r="BT20" s="659"/>
      <c r="BU20" s="659"/>
      <c r="BV20" s="659"/>
      <c r="BW20" s="659"/>
      <c r="BX20" s="659"/>
      <c r="BY20" s="659"/>
      <c r="BZ20" s="659"/>
      <c r="CA20" s="659"/>
      <c r="CB20" s="659"/>
      <c r="CC20" s="659"/>
      <c r="CD20" s="659"/>
      <c r="CE20" s="659"/>
      <c r="CF20" s="659"/>
      <c r="CG20" s="659"/>
      <c r="CH20" s="659"/>
      <c r="CI20" s="659"/>
      <c r="CJ20" s="659"/>
      <c r="CK20" s="659"/>
      <c r="CL20" s="659"/>
      <c r="CM20" s="659"/>
      <c r="CN20" s="659"/>
      <c r="CO20" s="659"/>
      <c r="CP20" s="659"/>
      <c r="CQ20" s="659"/>
      <c r="CR20" s="659"/>
      <c r="CS20" s="659"/>
      <c r="CT20" s="659"/>
      <c r="CU20" s="659"/>
      <c r="CV20" s="659"/>
      <c r="CW20" s="659"/>
      <c r="CX20" s="659"/>
      <c r="CY20" s="659"/>
      <c r="CZ20" s="659"/>
      <c r="DA20" s="659"/>
      <c r="DB20" s="659"/>
      <c r="DC20" s="659"/>
      <c r="DD20" s="659"/>
      <c r="DE20" s="659"/>
      <c r="DF20" s="659"/>
      <c r="DG20" s="659"/>
      <c r="DH20" s="659"/>
      <c r="DI20" s="659"/>
      <c r="DJ20" s="659"/>
      <c r="DK20" s="659"/>
      <c r="DL20" s="659"/>
      <c r="DM20" s="659"/>
      <c r="DN20" s="659"/>
      <c r="DO20" s="659"/>
      <c r="DP20" s="659"/>
      <c r="DQ20" s="659"/>
      <c r="DR20" s="659"/>
      <c r="DS20" s="659"/>
      <c r="DT20" s="659"/>
      <c r="DU20" s="659"/>
      <c r="DV20" s="659"/>
      <c r="DW20" s="659"/>
      <c r="DX20" s="640"/>
      <c r="DY20" s="641"/>
      <c r="DZ20" s="640"/>
      <c r="EA20" s="641"/>
      <c r="EB20" s="640"/>
      <c r="EC20" s="642"/>
      <c r="ED20" s="257"/>
      <c r="EE20" s="272">
        <v>0</v>
      </c>
      <c r="EF20" s="298">
        <v>0</v>
      </c>
      <c r="EG20" s="297">
        <v>0</v>
      </c>
      <c r="EH20" s="296">
        <v>0</v>
      </c>
      <c r="EI20" s="257"/>
      <c r="EJ20" s="257"/>
      <c r="EK20" s="387">
        <f t="shared" si="0"/>
        <v>0</v>
      </c>
      <c r="EL20" s="390">
        <f t="shared" si="1"/>
        <v>0</v>
      </c>
      <c r="EM20" s="390">
        <f t="shared" si="2"/>
        <v>0</v>
      </c>
      <c r="EN20" s="389">
        <f t="shared" si="3"/>
        <v>0</v>
      </c>
      <c r="EO20" s="257"/>
      <c r="EP20" s="257"/>
      <c r="EQ20" s="257"/>
      <c r="ER20" s="277"/>
      <c r="ES20" s="277"/>
      <c r="ET20" s="277"/>
      <c r="EU20" s="694"/>
      <c r="EV20" s="695"/>
      <c r="EW20" s="695"/>
      <c r="EX20" s="695"/>
      <c r="EY20" s="696"/>
      <c r="EZ20" s="249"/>
    </row>
    <row r="21" spans="1:156" ht="9" customHeight="1" x14ac:dyDescent="0.2">
      <c r="A21" s="294"/>
      <c r="B21" s="293"/>
      <c r="C21" s="275"/>
      <c r="D21" s="292" t="s">
        <v>336</v>
      </c>
      <c r="E21" s="273" t="s">
        <v>39</v>
      </c>
      <c r="F21" s="627"/>
      <c r="G21" s="628"/>
      <c r="H21" s="625">
        <f>H19/180</f>
        <v>8.8888888888888892E-2</v>
      </c>
      <c r="I21" s="626"/>
      <c r="J21" s="625">
        <f>J19/180</f>
        <v>8.8888888888888892E-2</v>
      </c>
      <c r="K21" s="626"/>
      <c r="L21" s="625">
        <f>L19/180</f>
        <v>8.8888888888888892E-2</v>
      </c>
      <c r="M21" s="626"/>
      <c r="N21" s="625">
        <f>N19/180</f>
        <v>8.8888888888888892E-2</v>
      </c>
      <c r="O21" s="626"/>
      <c r="P21" s="625">
        <f>P19/180</f>
        <v>8.8888888888888892E-2</v>
      </c>
      <c r="Q21" s="626"/>
      <c r="R21" s="625">
        <f>R19/180</f>
        <v>8.8888888888888892E-2</v>
      </c>
      <c r="S21" s="626"/>
      <c r="T21" s="625">
        <f>T19/180</f>
        <v>8.8888888888888892E-2</v>
      </c>
      <c r="U21" s="626"/>
      <c r="V21" s="625">
        <f>V19/180</f>
        <v>8.8888888888888892E-2</v>
      </c>
      <c r="W21" s="626"/>
      <c r="X21" s="625">
        <f>X19/180</f>
        <v>8.8888888888888892E-2</v>
      </c>
      <c r="Y21" s="626"/>
      <c r="Z21" s="625">
        <f>Z19/180</f>
        <v>8.8888888888888892E-2</v>
      </c>
      <c r="AA21" s="626"/>
      <c r="AB21" s="625">
        <f>AB19/180</f>
        <v>8.8888888888888892E-2</v>
      </c>
      <c r="AC21" s="626"/>
      <c r="AD21" s="625">
        <f>AD19/180</f>
        <v>8.8888888888888892E-2</v>
      </c>
      <c r="AE21" s="626"/>
      <c r="AF21" s="625">
        <f>AF19/180</f>
        <v>8.8888888888888892E-2</v>
      </c>
      <c r="AG21" s="626"/>
      <c r="AH21" s="625">
        <f>AH19/180</f>
        <v>8.8888888888888892E-2</v>
      </c>
      <c r="AI21" s="626"/>
      <c r="AJ21" s="625">
        <f>AJ19/180</f>
        <v>8.8888888888888892E-2</v>
      </c>
      <c r="AK21" s="626"/>
      <c r="AL21" s="625">
        <f>AL19/180</f>
        <v>8.8888888888888892E-2</v>
      </c>
      <c r="AM21" s="626"/>
      <c r="AN21" s="625">
        <f>AN19/180</f>
        <v>8.8888888888888892E-2</v>
      </c>
      <c r="AO21" s="626"/>
      <c r="AP21" s="625">
        <f>AP19/180</f>
        <v>8.8888888888888892E-2</v>
      </c>
      <c r="AQ21" s="626"/>
      <c r="AR21" s="625">
        <f>AR19/180</f>
        <v>8.8888888888888892E-2</v>
      </c>
      <c r="AS21" s="626"/>
      <c r="AT21" s="625">
        <f>AT19/180</f>
        <v>8.8888888888888892E-2</v>
      </c>
      <c r="AU21" s="626"/>
      <c r="AV21" s="625">
        <f>AV19/180</f>
        <v>8.8888888888888892E-2</v>
      </c>
      <c r="AW21" s="626"/>
      <c r="AX21" s="625">
        <f>AX19/180</f>
        <v>8.8888888888888892E-2</v>
      </c>
      <c r="AY21" s="626"/>
      <c r="AZ21" s="625">
        <f>AZ19/180</f>
        <v>8.8888888888888892E-2</v>
      </c>
      <c r="BA21" s="626"/>
      <c r="BB21" s="625">
        <f>BB19/180</f>
        <v>8.8888888888888892E-2</v>
      </c>
      <c r="BC21" s="626"/>
      <c r="BD21" s="625">
        <f>BD19/180</f>
        <v>8.8888888888888892E-2</v>
      </c>
      <c r="BE21" s="626"/>
      <c r="BF21" s="625">
        <f>BF19/180</f>
        <v>8.8888888888888892E-2</v>
      </c>
      <c r="BG21" s="626"/>
      <c r="BH21" s="625">
        <f>BH19/180</f>
        <v>8.8888888888888892E-2</v>
      </c>
      <c r="BI21" s="626"/>
      <c r="BJ21" s="625">
        <f>BJ19/180</f>
        <v>8.8888888888888892E-2</v>
      </c>
      <c r="BK21" s="626"/>
      <c r="BL21" s="625">
        <f>BL19/180</f>
        <v>8.8888888888888892E-2</v>
      </c>
      <c r="BM21" s="626"/>
      <c r="BN21" s="625">
        <f>BN19/180</f>
        <v>8.8888888888888892E-2</v>
      </c>
      <c r="BO21" s="626"/>
      <c r="BP21" s="625">
        <f>BP19/180</f>
        <v>8.8888888888888892E-2</v>
      </c>
      <c r="BQ21" s="626"/>
      <c r="BR21" s="625">
        <f>BR19/180</f>
        <v>8.8888888888888892E-2</v>
      </c>
      <c r="BS21" s="626"/>
      <c r="BT21" s="625">
        <f>BT19/180</f>
        <v>8.8888888888888892E-2</v>
      </c>
      <c r="BU21" s="626"/>
      <c r="BV21" s="625">
        <f>BV19/180</f>
        <v>8.8888888888888892E-2</v>
      </c>
      <c r="BW21" s="626"/>
      <c r="BX21" s="625">
        <f>BX19/180</f>
        <v>8.8888888888888892E-2</v>
      </c>
      <c r="BY21" s="626"/>
      <c r="BZ21" s="625">
        <f>BZ19/180</f>
        <v>8.8888888888888892E-2</v>
      </c>
      <c r="CA21" s="626"/>
      <c r="CB21" s="625">
        <f>CB19/180</f>
        <v>8.8888888888888892E-2</v>
      </c>
      <c r="CC21" s="626"/>
      <c r="CD21" s="625">
        <f>CD19/180</f>
        <v>8.8888888888888892E-2</v>
      </c>
      <c r="CE21" s="626"/>
      <c r="CF21" s="625">
        <f>CF19/180</f>
        <v>8.8888888888888892E-2</v>
      </c>
      <c r="CG21" s="626"/>
      <c r="CH21" s="625">
        <f>CH19/180</f>
        <v>8.8888888888888892E-2</v>
      </c>
      <c r="CI21" s="626"/>
      <c r="CJ21" s="625">
        <f>CJ19/180</f>
        <v>8.8888888888888892E-2</v>
      </c>
      <c r="CK21" s="626"/>
      <c r="CL21" s="625">
        <f>CL19/180</f>
        <v>8.8888888888888892E-2</v>
      </c>
      <c r="CM21" s="626"/>
      <c r="CN21" s="625">
        <f>CN19/180</f>
        <v>8.8888888888888892E-2</v>
      </c>
      <c r="CO21" s="626"/>
      <c r="CP21" s="625">
        <f>CP19/180</f>
        <v>8.8888888888888892E-2</v>
      </c>
      <c r="CQ21" s="626"/>
      <c r="CR21" s="625">
        <f>CR19/180</f>
        <v>8.8888888888888892E-2</v>
      </c>
      <c r="CS21" s="626"/>
      <c r="CT21" s="625">
        <f>CT19/180</f>
        <v>8.8888888888888892E-2</v>
      </c>
      <c r="CU21" s="626"/>
      <c r="CV21" s="625">
        <f>CV19/180</f>
        <v>8.8888888888888892E-2</v>
      </c>
      <c r="CW21" s="626"/>
      <c r="CX21" s="625">
        <f>CX19/180</f>
        <v>8.8888888888888892E-2</v>
      </c>
      <c r="CY21" s="626"/>
      <c r="CZ21" s="625">
        <f>CZ19/180</f>
        <v>8.8888888888888892E-2</v>
      </c>
      <c r="DA21" s="626"/>
      <c r="DB21" s="625">
        <f>DB19/180</f>
        <v>8.8888888888888892E-2</v>
      </c>
      <c r="DC21" s="626"/>
      <c r="DD21" s="625">
        <f>DD19/180</f>
        <v>8.8888888888888892E-2</v>
      </c>
      <c r="DE21" s="626"/>
      <c r="DF21" s="625">
        <f>DF19/180</f>
        <v>8.8888888888888892E-2</v>
      </c>
      <c r="DG21" s="626"/>
      <c r="DH21" s="625">
        <f>DH19/180</f>
        <v>8.8888888888888892E-2</v>
      </c>
      <c r="DI21" s="626"/>
      <c r="DJ21" s="625">
        <f>DJ19/180</f>
        <v>4.4444444444444446E-2</v>
      </c>
      <c r="DK21" s="626"/>
      <c r="DL21" s="625">
        <f>DL19/180</f>
        <v>4.4444444444444446E-2</v>
      </c>
      <c r="DM21" s="626"/>
      <c r="DN21" s="625">
        <f>DN19/180</f>
        <v>4.4444444444444446E-2</v>
      </c>
      <c r="DO21" s="626"/>
      <c r="DP21" s="625">
        <f>DP19/180</f>
        <v>4.4444444444444446E-2</v>
      </c>
      <c r="DQ21" s="626"/>
      <c r="DR21" s="625">
        <f>DR19/180</f>
        <v>4.4444444444444446E-2</v>
      </c>
      <c r="DS21" s="626"/>
      <c r="DT21" s="625">
        <f>DT19/180</f>
        <v>4.4444444444444446E-2</v>
      </c>
      <c r="DU21" s="626"/>
      <c r="DV21" s="625">
        <f>DV19/180</f>
        <v>4.4444444444444446E-2</v>
      </c>
      <c r="DW21" s="626"/>
      <c r="DX21" s="627"/>
      <c r="DY21" s="628"/>
      <c r="DZ21" s="627"/>
      <c r="EA21" s="628"/>
      <c r="EB21" s="627"/>
      <c r="EC21" s="629"/>
      <c r="ED21" s="257"/>
      <c r="EE21" s="272"/>
      <c r="EF21" s="271"/>
      <c r="EG21" s="271"/>
      <c r="EH21" s="270"/>
      <c r="EI21" s="257"/>
      <c r="EJ21" s="257"/>
      <c r="EK21" s="391"/>
      <c r="EL21" s="392"/>
      <c r="EM21" s="392"/>
      <c r="EN21" s="393"/>
      <c r="EO21" s="257"/>
      <c r="EP21" s="257"/>
      <c r="EQ21" s="257"/>
      <c r="ER21" s="269"/>
      <c r="ES21" s="269"/>
      <c r="ET21" s="269"/>
      <c r="EU21" s="691"/>
      <c r="EV21" s="692"/>
      <c r="EW21" s="692"/>
      <c r="EX21" s="692"/>
      <c r="EY21" s="693"/>
      <c r="EZ21" s="249"/>
    </row>
    <row r="22" spans="1:156" ht="11.1" customHeight="1" x14ac:dyDescent="0.2">
      <c r="A22" s="294"/>
      <c r="B22" s="295" t="s">
        <v>7</v>
      </c>
      <c r="C22" s="280" t="s">
        <v>279</v>
      </c>
      <c r="D22" s="279" t="s">
        <v>278</v>
      </c>
      <c r="E22" s="278" t="s">
        <v>250</v>
      </c>
      <c r="F22" s="639"/>
      <c r="G22" s="639"/>
      <c r="H22" s="634">
        <v>60</v>
      </c>
      <c r="I22" s="634"/>
      <c r="J22" s="657">
        <v>60</v>
      </c>
      <c r="K22" s="658"/>
      <c r="L22" s="657">
        <v>80</v>
      </c>
      <c r="M22" s="658"/>
      <c r="N22" s="657">
        <v>80</v>
      </c>
      <c r="O22" s="658"/>
      <c r="P22" s="657">
        <v>80</v>
      </c>
      <c r="Q22" s="658"/>
      <c r="R22" s="657">
        <v>80</v>
      </c>
      <c r="S22" s="658"/>
      <c r="T22" s="657">
        <v>80</v>
      </c>
      <c r="U22" s="658"/>
      <c r="V22" s="657">
        <v>90</v>
      </c>
      <c r="W22" s="658"/>
      <c r="X22" s="657">
        <v>90</v>
      </c>
      <c r="Y22" s="658"/>
      <c r="Z22" s="657">
        <v>90</v>
      </c>
      <c r="AA22" s="658"/>
      <c r="AB22" s="657">
        <v>90</v>
      </c>
      <c r="AC22" s="658"/>
      <c r="AD22" s="657">
        <v>90</v>
      </c>
      <c r="AE22" s="658"/>
      <c r="AF22" s="657">
        <v>90</v>
      </c>
      <c r="AG22" s="658"/>
      <c r="AH22" s="657">
        <v>90</v>
      </c>
      <c r="AI22" s="658"/>
      <c r="AJ22" s="657">
        <v>90</v>
      </c>
      <c r="AK22" s="658"/>
      <c r="AL22" s="657">
        <v>90</v>
      </c>
      <c r="AM22" s="658"/>
      <c r="AN22" s="657">
        <v>90</v>
      </c>
      <c r="AO22" s="658"/>
      <c r="AP22" s="657">
        <v>90</v>
      </c>
      <c r="AQ22" s="658"/>
      <c r="AR22" s="657">
        <v>90</v>
      </c>
      <c r="AS22" s="658"/>
      <c r="AT22" s="657">
        <v>90</v>
      </c>
      <c r="AU22" s="658"/>
      <c r="AV22" s="657">
        <v>90</v>
      </c>
      <c r="AW22" s="658"/>
      <c r="AX22" s="657">
        <v>90</v>
      </c>
      <c r="AY22" s="658"/>
      <c r="AZ22" s="657">
        <v>90</v>
      </c>
      <c r="BA22" s="658"/>
      <c r="BB22" s="657">
        <v>90</v>
      </c>
      <c r="BC22" s="658"/>
      <c r="BD22" s="657">
        <v>90</v>
      </c>
      <c r="BE22" s="658"/>
      <c r="BF22" s="657">
        <v>90</v>
      </c>
      <c r="BG22" s="658"/>
      <c r="BH22" s="657">
        <v>90</v>
      </c>
      <c r="BI22" s="658"/>
      <c r="BJ22" s="657">
        <v>90</v>
      </c>
      <c r="BK22" s="658"/>
      <c r="BL22" s="657">
        <v>90</v>
      </c>
      <c r="BM22" s="658"/>
      <c r="BN22" s="657">
        <v>90</v>
      </c>
      <c r="BO22" s="658"/>
      <c r="BP22" s="657">
        <v>90</v>
      </c>
      <c r="BQ22" s="658"/>
      <c r="BR22" s="657">
        <v>100</v>
      </c>
      <c r="BS22" s="658"/>
      <c r="BT22" s="657">
        <v>100</v>
      </c>
      <c r="BU22" s="658"/>
      <c r="BV22" s="657">
        <v>100</v>
      </c>
      <c r="BW22" s="658"/>
      <c r="BX22" s="657">
        <v>100</v>
      </c>
      <c r="BY22" s="658"/>
      <c r="BZ22" s="657">
        <v>100</v>
      </c>
      <c r="CA22" s="658"/>
      <c r="CB22" s="657">
        <v>100</v>
      </c>
      <c r="CC22" s="658"/>
      <c r="CD22" s="657">
        <v>100</v>
      </c>
      <c r="CE22" s="658"/>
      <c r="CF22" s="657">
        <v>100</v>
      </c>
      <c r="CG22" s="658"/>
      <c r="CH22" s="657">
        <v>100</v>
      </c>
      <c r="CI22" s="658"/>
      <c r="CJ22" s="657">
        <v>100</v>
      </c>
      <c r="CK22" s="658"/>
      <c r="CL22" s="657">
        <v>100</v>
      </c>
      <c r="CM22" s="658"/>
      <c r="CN22" s="657">
        <v>100</v>
      </c>
      <c r="CO22" s="658"/>
      <c r="CP22" s="657">
        <v>100</v>
      </c>
      <c r="CQ22" s="658"/>
      <c r="CR22" s="657">
        <v>100</v>
      </c>
      <c r="CS22" s="658"/>
      <c r="CT22" s="657">
        <v>100</v>
      </c>
      <c r="CU22" s="658"/>
      <c r="CV22" s="657">
        <v>100</v>
      </c>
      <c r="CW22" s="658"/>
      <c r="CX22" s="657">
        <v>100</v>
      </c>
      <c r="CY22" s="658"/>
      <c r="CZ22" s="657">
        <v>100</v>
      </c>
      <c r="DA22" s="658"/>
      <c r="DB22" s="657">
        <v>100</v>
      </c>
      <c r="DC22" s="658"/>
      <c r="DD22" s="657">
        <v>100</v>
      </c>
      <c r="DE22" s="658"/>
      <c r="DF22" s="657">
        <v>100</v>
      </c>
      <c r="DG22" s="658"/>
      <c r="DH22" s="657">
        <v>100</v>
      </c>
      <c r="DI22" s="658"/>
      <c r="DJ22" s="657">
        <v>100</v>
      </c>
      <c r="DK22" s="658"/>
      <c r="DL22" s="657">
        <v>40</v>
      </c>
      <c r="DM22" s="658"/>
      <c r="DN22" s="657">
        <v>40</v>
      </c>
      <c r="DO22" s="658"/>
      <c r="DP22" s="657">
        <v>32</v>
      </c>
      <c r="DQ22" s="658"/>
      <c r="DR22" s="657">
        <v>32</v>
      </c>
      <c r="DS22" s="658"/>
      <c r="DT22" s="657">
        <v>32</v>
      </c>
      <c r="DU22" s="658"/>
      <c r="DV22" s="657">
        <v>16</v>
      </c>
      <c r="DW22" s="658"/>
      <c r="DX22" s="635"/>
      <c r="DY22" s="636"/>
      <c r="DZ22" s="635"/>
      <c r="EA22" s="636"/>
      <c r="EB22" s="635"/>
      <c r="EC22" s="637"/>
      <c r="ED22" s="257"/>
      <c r="EE22" s="451">
        <v>0</v>
      </c>
      <c r="EF22" s="452">
        <v>0</v>
      </c>
      <c r="EG22" s="452">
        <v>0</v>
      </c>
      <c r="EH22" s="270">
        <v>1</v>
      </c>
      <c r="EI22" s="257"/>
      <c r="EJ22" s="257"/>
      <c r="EK22" s="387">
        <f t="shared" si="0"/>
        <v>0</v>
      </c>
      <c r="EL22" s="390">
        <f t="shared" si="1"/>
        <v>0</v>
      </c>
      <c r="EM22" s="390">
        <f t="shared" si="2"/>
        <v>0</v>
      </c>
      <c r="EN22" s="466">
        <f>EH22*SUM(F22:EC22)-EM90</f>
        <v>5104.3639018867925</v>
      </c>
      <c r="EO22" s="257"/>
      <c r="EP22" s="257"/>
      <c r="EQ22" s="257"/>
      <c r="ER22" s="277"/>
      <c r="ES22" s="277"/>
      <c r="ET22" s="277"/>
      <c r="EU22" s="688" t="s">
        <v>351</v>
      </c>
      <c r="EV22" s="689"/>
      <c r="EW22" s="689"/>
      <c r="EX22" s="689"/>
      <c r="EY22" s="690"/>
    </row>
    <row r="23" spans="1:156" ht="9" customHeight="1" x14ac:dyDescent="0.2">
      <c r="A23" s="294"/>
      <c r="B23" s="293"/>
      <c r="C23" s="275"/>
      <c r="D23" s="292" t="s">
        <v>330</v>
      </c>
      <c r="E23" s="273" t="s">
        <v>39</v>
      </c>
      <c r="F23" s="627"/>
      <c r="G23" s="628"/>
      <c r="H23" s="625">
        <f>H22/180</f>
        <v>0.33333333333333331</v>
      </c>
      <c r="I23" s="626"/>
      <c r="J23" s="625">
        <f>J22/180</f>
        <v>0.33333333333333331</v>
      </c>
      <c r="K23" s="626"/>
      <c r="L23" s="625">
        <f>L22/180</f>
        <v>0.44444444444444442</v>
      </c>
      <c r="M23" s="626"/>
      <c r="N23" s="625">
        <f>N22/180</f>
        <v>0.44444444444444442</v>
      </c>
      <c r="O23" s="626"/>
      <c r="P23" s="625">
        <f>P22/180</f>
        <v>0.44444444444444442</v>
      </c>
      <c r="Q23" s="626"/>
      <c r="R23" s="625">
        <f>R22/180</f>
        <v>0.44444444444444442</v>
      </c>
      <c r="S23" s="626"/>
      <c r="T23" s="625">
        <f>T22/180</f>
        <v>0.44444444444444442</v>
      </c>
      <c r="U23" s="626"/>
      <c r="V23" s="625">
        <f>V22/180</f>
        <v>0.5</v>
      </c>
      <c r="W23" s="626"/>
      <c r="X23" s="625">
        <f>X22/180</f>
        <v>0.5</v>
      </c>
      <c r="Y23" s="626"/>
      <c r="Z23" s="625">
        <f>Z22/180</f>
        <v>0.5</v>
      </c>
      <c r="AA23" s="626"/>
      <c r="AB23" s="625">
        <f>AB22/180</f>
        <v>0.5</v>
      </c>
      <c r="AC23" s="626"/>
      <c r="AD23" s="625">
        <f>AD22/180</f>
        <v>0.5</v>
      </c>
      <c r="AE23" s="626"/>
      <c r="AF23" s="625">
        <f>AF22/180</f>
        <v>0.5</v>
      </c>
      <c r="AG23" s="626"/>
      <c r="AH23" s="625">
        <f>AH22/180</f>
        <v>0.5</v>
      </c>
      <c r="AI23" s="626"/>
      <c r="AJ23" s="625">
        <f>AJ22/180</f>
        <v>0.5</v>
      </c>
      <c r="AK23" s="626"/>
      <c r="AL23" s="625">
        <f>AL22/180</f>
        <v>0.5</v>
      </c>
      <c r="AM23" s="626"/>
      <c r="AN23" s="625">
        <f>AN22/180</f>
        <v>0.5</v>
      </c>
      <c r="AO23" s="626"/>
      <c r="AP23" s="625">
        <f>AP22/180</f>
        <v>0.5</v>
      </c>
      <c r="AQ23" s="626"/>
      <c r="AR23" s="625">
        <f>AR22/180</f>
        <v>0.5</v>
      </c>
      <c r="AS23" s="626"/>
      <c r="AT23" s="625">
        <f>AT22/180</f>
        <v>0.5</v>
      </c>
      <c r="AU23" s="626"/>
      <c r="AV23" s="625">
        <f>AV22/180</f>
        <v>0.5</v>
      </c>
      <c r="AW23" s="626"/>
      <c r="AX23" s="625">
        <f>AX22/180</f>
        <v>0.5</v>
      </c>
      <c r="AY23" s="626"/>
      <c r="AZ23" s="625">
        <f>AZ22/180</f>
        <v>0.5</v>
      </c>
      <c r="BA23" s="626"/>
      <c r="BB23" s="625">
        <f>BB22/180</f>
        <v>0.5</v>
      </c>
      <c r="BC23" s="626"/>
      <c r="BD23" s="625">
        <f>BD22/180</f>
        <v>0.5</v>
      </c>
      <c r="BE23" s="626"/>
      <c r="BF23" s="625">
        <f>BF22/180</f>
        <v>0.5</v>
      </c>
      <c r="BG23" s="626"/>
      <c r="BH23" s="625">
        <f>BH22/180</f>
        <v>0.5</v>
      </c>
      <c r="BI23" s="626"/>
      <c r="BJ23" s="625">
        <f>BJ22/180</f>
        <v>0.5</v>
      </c>
      <c r="BK23" s="626"/>
      <c r="BL23" s="625">
        <f>BL22/180</f>
        <v>0.5</v>
      </c>
      <c r="BM23" s="626"/>
      <c r="BN23" s="625">
        <f>BN22/180</f>
        <v>0.5</v>
      </c>
      <c r="BO23" s="626"/>
      <c r="BP23" s="625">
        <f>BP22/180</f>
        <v>0.5</v>
      </c>
      <c r="BQ23" s="626"/>
      <c r="BR23" s="625">
        <f>BR22/180</f>
        <v>0.55555555555555558</v>
      </c>
      <c r="BS23" s="626"/>
      <c r="BT23" s="625">
        <f>BT22/180</f>
        <v>0.55555555555555558</v>
      </c>
      <c r="BU23" s="626"/>
      <c r="BV23" s="625">
        <f>BV22/180</f>
        <v>0.55555555555555558</v>
      </c>
      <c r="BW23" s="626"/>
      <c r="BX23" s="625">
        <f>BX22/180</f>
        <v>0.55555555555555558</v>
      </c>
      <c r="BY23" s="626"/>
      <c r="BZ23" s="625">
        <f>BZ22/180</f>
        <v>0.55555555555555558</v>
      </c>
      <c r="CA23" s="626"/>
      <c r="CB23" s="625">
        <f>CB22/180</f>
        <v>0.55555555555555558</v>
      </c>
      <c r="CC23" s="626"/>
      <c r="CD23" s="625">
        <f>CD22/180</f>
        <v>0.55555555555555558</v>
      </c>
      <c r="CE23" s="626"/>
      <c r="CF23" s="625">
        <f>CF22/180</f>
        <v>0.55555555555555558</v>
      </c>
      <c r="CG23" s="626"/>
      <c r="CH23" s="625">
        <f>CH22/180</f>
        <v>0.55555555555555558</v>
      </c>
      <c r="CI23" s="626"/>
      <c r="CJ23" s="625">
        <f>CJ22/180</f>
        <v>0.55555555555555558</v>
      </c>
      <c r="CK23" s="626"/>
      <c r="CL23" s="625">
        <f>CL22/180</f>
        <v>0.55555555555555558</v>
      </c>
      <c r="CM23" s="626"/>
      <c r="CN23" s="625">
        <f>CN22/180</f>
        <v>0.55555555555555558</v>
      </c>
      <c r="CO23" s="626"/>
      <c r="CP23" s="625">
        <f>CP22/180</f>
        <v>0.55555555555555558</v>
      </c>
      <c r="CQ23" s="626"/>
      <c r="CR23" s="625">
        <f>CR22/180</f>
        <v>0.55555555555555558</v>
      </c>
      <c r="CS23" s="626"/>
      <c r="CT23" s="625">
        <f>CT22/180</f>
        <v>0.55555555555555558</v>
      </c>
      <c r="CU23" s="626"/>
      <c r="CV23" s="625">
        <f>CV22/180</f>
        <v>0.55555555555555558</v>
      </c>
      <c r="CW23" s="626"/>
      <c r="CX23" s="625">
        <f>CX22/180</f>
        <v>0.55555555555555558</v>
      </c>
      <c r="CY23" s="626"/>
      <c r="CZ23" s="625">
        <f>CZ22/180</f>
        <v>0.55555555555555558</v>
      </c>
      <c r="DA23" s="626"/>
      <c r="DB23" s="625">
        <f>DB22/180</f>
        <v>0.55555555555555558</v>
      </c>
      <c r="DC23" s="626"/>
      <c r="DD23" s="625">
        <f>DD22/180</f>
        <v>0.55555555555555558</v>
      </c>
      <c r="DE23" s="626"/>
      <c r="DF23" s="625">
        <f>DF22/180</f>
        <v>0.55555555555555558</v>
      </c>
      <c r="DG23" s="626"/>
      <c r="DH23" s="625">
        <f>DH22/180</f>
        <v>0.55555555555555558</v>
      </c>
      <c r="DI23" s="626"/>
      <c r="DJ23" s="625">
        <f>DJ22/180</f>
        <v>0.55555555555555558</v>
      </c>
      <c r="DK23" s="626"/>
      <c r="DL23" s="625">
        <f>DL22/180</f>
        <v>0.22222222222222221</v>
      </c>
      <c r="DM23" s="626"/>
      <c r="DN23" s="625">
        <f>DN22/180</f>
        <v>0.22222222222222221</v>
      </c>
      <c r="DO23" s="626"/>
      <c r="DP23" s="625">
        <f>DP22/180</f>
        <v>0.17777777777777778</v>
      </c>
      <c r="DQ23" s="626"/>
      <c r="DR23" s="625">
        <f>DR22/180</f>
        <v>0.17777777777777778</v>
      </c>
      <c r="DS23" s="626"/>
      <c r="DT23" s="625">
        <f>DT22/180</f>
        <v>0.17777777777777778</v>
      </c>
      <c r="DU23" s="626"/>
      <c r="DV23" s="625">
        <f>DV22/180</f>
        <v>8.8888888888888892E-2</v>
      </c>
      <c r="DW23" s="626"/>
      <c r="DX23" s="627"/>
      <c r="DY23" s="628"/>
      <c r="DZ23" s="627"/>
      <c r="EA23" s="628"/>
      <c r="EB23" s="627"/>
      <c r="EC23" s="629"/>
      <c r="ED23" s="257"/>
      <c r="EE23" s="272"/>
      <c r="EF23" s="271"/>
      <c r="EG23" s="271"/>
      <c r="EH23" s="270"/>
      <c r="EI23" s="257"/>
      <c r="EJ23" s="257"/>
      <c r="EK23" s="391"/>
      <c r="EL23" s="392"/>
      <c r="EM23" s="392"/>
      <c r="EN23" s="393"/>
      <c r="EO23" s="257"/>
      <c r="EP23" s="257"/>
      <c r="EQ23" s="257"/>
      <c r="ER23" s="269"/>
      <c r="ES23" s="269"/>
      <c r="ET23" s="269"/>
      <c r="EU23" s="691"/>
      <c r="EV23" s="692"/>
      <c r="EW23" s="692"/>
      <c r="EX23" s="692"/>
      <c r="EY23" s="693"/>
    </row>
    <row r="24" spans="1:156" ht="11.1" customHeight="1" x14ac:dyDescent="0.2">
      <c r="A24" s="294"/>
      <c r="B24" s="295" t="s">
        <v>271</v>
      </c>
      <c r="C24" s="280" t="s">
        <v>277</v>
      </c>
      <c r="D24" s="279" t="s">
        <v>330</v>
      </c>
      <c r="E24" s="278" t="s">
        <v>250</v>
      </c>
      <c r="F24" s="639"/>
      <c r="G24" s="639"/>
      <c r="H24" s="639"/>
      <c r="I24" s="639"/>
      <c r="J24" s="639"/>
      <c r="K24" s="639"/>
      <c r="L24" s="639"/>
      <c r="M24" s="639"/>
      <c r="N24" s="639"/>
      <c r="O24" s="639"/>
      <c r="P24" s="639"/>
      <c r="Q24" s="639"/>
      <c r="R24" s="639"/>
      <c r="S24" s="639"/>
      <c r="T24" s="634">
        <v>40</v>
      </c>
      <c r="U24" s="634"/>
      <c r="V24" s="634">
        <v>50</v>
      </c>
      <c r="W24" s="634"/>
      <c r="X24" s="634">
        <v>50</v>
      </c>
      <c r="Y24" s="634"/>
      <c r="Z24" s="634">
        <v>50</v>
      </c>
      <c r="AA24" s="634"/>
      <c r="AB24" s="634">
        <v>50</v>
      </c>
      <c r="AC24" s="634"/>
      <c r="AD24" s="634">
        <v>50</v>
      </c>
      <c r="AE24" s="634"/>
      <c r="AF24" s="634">
        <v>50</v>
      </c>
      <c r="AG24" s="634"/>
      <c r="AH24" s="634">
        <v>50</v>
      </c>
      <c r="AI24" s="634"/>
      <c r="AJ24" s="634">
        <v>50</v>
      </c>
      <c r="AK24" s="634"/>
      <c r="AL24" s="634">
        <v>50</v>
      </c>
      <c r="AM24" s="634"/>
      <c r="AN24" s="634">
        <v>50</v>
      </c>
      <c r="AO24" s="634"/>
      <c r="AP24" s="634">
        <v>40</v>
      </c>
      <c r="AQ24" s="634"/>
      <c r="AR24" s="634">
        <v>40</v>
      </c>
      <c r="AS24" s="634"/>
      <c r="AT24" s="634">
        <v>90</v>
      </c>
      <c r="AU24" s="634"/>
      <c r="AV24" s="634">
        <v>90</v>
      </c>
      <c r="AW24" s="634"/>
      <c r="AX24" s="634">
        <v>90</v>
      </c>
      <c r="AY24" s="634"/>
      <c r="AZ24" s="634">
        <v>90</v>
      </c>
      <c r="BA24" s="634"/>
      <c r="BB24" s="634">
        <v>90</v>
      </c>
      <c r="BC24" s="634"/>
      <c r="BD24" s="634">
        <v>90</v>
      </c>
      <c r="BE24" s="634"/>
      <c r="BF24" s="634">
        <v>90</v>
      </c>
      <c r="BG24" s="634"/>
      <c r="BH24" s="634">
        <v>90</v>
      </c>
      <c r="BI24" s="634"/>
      <c r="BJ24" s="634">
        <v>90</v>
      </c>
      <c r="BK24" s="634"/>
      <c r="BL24" s="634">
        <v>90</v>
      </c>
      <c r="BM24" s="634"/>
      <c r="BN24" s="634">
        <v>50</v>
      </c>
      <c r="BO24" s="634"/>
      <c r="BP24" s="634">
        <v>50</v>
      </c>
      <c r="BQ24" s="634"/>
      <c r="BR24" s="634">
        <v>100</v>
      </c>
      <c r="BS24" s="634"/>
      <c r="BT24" s="634">
        <v>100</v>
      </c>
      <c r="BU24" s="634"/>
      <c r="BV24" s="634">
        <v>100</v>
      </c>
      <c r="BW24" s="634"/>
      <c r="BX24" s="634">
        <v>100</v>
      </c>
      <c r="BY24" s="634"/>
      <c r="BZ24" s="634">
        <v>100</v>
      </c>
      <c r="CA24" s="634"/>
      <c r="CB24" s="634">
        <v>100</v>
      </c>
      <c r="CC24" s="634"/>
      <c r="CD24" s="634">
        <v>100</v>
      </c>
      <c r="CE24" s="634"/>
      <c r="CF24" s="634">
        <v>100</v>
      </c>
      <c r="CG24" s="634"/>
      <c r="CH24" s="634">
        <v>100</v>
      </c>
      <c r="CI24" s="634"/>
      <c r="CJ24" s="634">
        <v>50</v>
      </c>
      <c r="CK24" s="634"/>
      <c r="CL24" s="634">
        <v>50</v>
      </c>
      <c r="CM24" s="634"/>
      <c r="CN24" s="634">
        <v>50</v>
      </c>
      <c r="CO24" s="634"/>
      <c r="CP24" s="634">
        <v>100</v>
      </c>
      <c r="CQ24" s="634"/>
      <c r="CR24" s="634">
        <v>100</v>
      </c>
      <c r="CS24" s="634"/>
      <c r="CT24" s="634">
        <v>100</v>
      </c>
      <c r="CU24" s="634"/>
      <c r="CV24" s="634">
        <v>100</v>
      </c>
      <c r="CW24" s="634"/>
      <c r="CX24" s="634">
        <v>100</v>
      </c>
      <c r="CY24" s="634"/>
      <c r="CZ24" s="634">
        <v>100</v>
      </c>
      <c r="DA24" s="634"/>
      <c r="DB24" s="634">
        <v>100</v>
      </c>
      <c r="DC24" s="634"/>
      <c r="DD24" s="634">
        <v>100</v>
      </c>
      <c r="DE24" s="634"/>
      <c r="DF24" s="634">
        <v>100</v>
      </c>
      <c r="DG24" s="634"/>
      <c r="DH24" s="634">
        <v>40</v>
      </c>
      <c r="DI24" s="634"/>
      <c r="DJ24" s="634">
        <v>40</v>
      </c>
      <c r="DK24" s="634"/>
      <c r="DL24" s="635"/>
      <c r="DM24" s="636"/>
      <c r="DN24" s="635"/>
      <c r="DO24" s="636"/>
      <c r="DP24" s="635"/>
      <c r="DQ24" s="636"/>
      <c r="DR24" s="635"/>
      <c r="DS24" s="636"/>
      <c r="DT24" s="635"/>
      <c r="DU24" s="636"/>
      <c r="DV24" s="635"/>
      <c r="DW24" s="636"/>
      <c r="DX24" s="635"/>
      <c r="DY24" s="636"/>
      <c r="DZ24" s="635"/>
      <c r="EA24" s="636"/>
      <c r="EB24" s="635"/>
      <c r="EC24" s="637"/>
      <c r="ED24" s="257"/>
      <c r="EE24" s="272">
        <v>0.05</v>
      </c>
      <c r="EF24" s="452">
        <v>0</v>
      </c>
      <c r="EG24" s="452">
        <v>0</v>
      </c>
      <c r="EH24" s="270">
        <v>0.95</v>
      </c>
      <c r="EI24" s="257"/>
      <c r="EJ24" s="257"/>
      <c r="EK24" s="394">
        <f t="shared" si="0"/>
        <v>182.5</v>
      </c>
      <c r="EL24" s="390">
        <f t="shared" si="1"/>
        <v>0</v>
      </c>
      <c r="EM24" s="390">
        <f t="shared" si="2"/>
        <v>0</v>
      </c>
      <c r="EN24" s="466">
        <f>EH24*SUM(F24:EC24)-EM91</f>
        <v>3422.1542594339621</v>
      </c>
      <c r="EO24" s="257"/>
      <c r="EP24" s="257"/>
      <c r="EQ24" s="257"/>
      <c r="ER24" s="277"/>
      <c r="ES24" s="277"/>
      <c r="ET24" s="277"/>
      <c r="EU24" s="688" t="s">
        <v>349</v>
      </c>
      <c r="EV24" s="689"/>
      <c r="EW24" s="689"/>
      <c r="EX24" s="689"/>
      <c r="EY24" s="690"/>
    </row>
    <row r="25" spans="1:156" ht="9" customHeight="1" x14ac:dyDescent="0.2">
      <c r="A25" s="294"/>
      <c r="B25" s="293"/>
      <c r="C25" s="275"/>
      <c r="D25" s="292" t="s">
        <v>278</v>
      </c>
      <c r="E25" s="273" t="s">
        <v>39</v>
      </c>
      <c r="F25" s="627"/>
      <c r="G25" s="628"/>
      <c r="H25" s="625"/>
      <c r="I25" s="626"/>
      <c r="J25" s="625"/>
      <c r="K25" s="626"/>
      <c r="L25" s="625"/>
      <c r="M25" s="626"/>
      <c r="N25" s="625"/>
      <c r="O25" s="626"/>
      <c r="P25" s="625"/>
      <c r="Q25" s="626"/>
      <c r="R25" s="625"/>
      <c r="S25" s="626"/>
      <c r="T25" s="625">
        <f>T24/180</f>
        <v>0.22222222222222221</v>
      </c>
      <c r="U25" s="626"/>
      <c r="V25" s="625">
        <f>V24/180</f>
        <v>0.27777777777777779</v>
      </c>
      <c r="W25" s="626"/>
      <c r="X25" s="625">
        <f>X24/180</f>
        <v>0.27777777777777779</v>
      </c>
      <c r="Y25" s="626"/>
      <c r="Z25" s="625">
        <f>Z24/180</f>
        <v>0.27777777777777779</v>
      </c>
      <c r="AA25" s="626"/>
      <c r="AB25" s="625">
        <f>AB24/180</f>
        <v>0.27777777777777779</v>
      </c>
      <c r="AC25" s="626"/>
      <c r="AD25" s="625">
        <f>AD24/180</f>
        <v>0.27777777777777779</v>
      </c>
      <c r="AE25" s="626"/>
      <c r="AF25" s="625">
        <f>AF24/180</f>
        <v>0.27777777777777779</v>
      </c>
      <c r="AG25" s="626"/>
      <c r="AH25" s="625">
        <f>AH24/180</f>
        <v>0.27777777777777779</v>
      </c>
      <c r="AI25" s="626"/>
      <c r="AJ25" s="625">
        <f>AJ24/180</f>
        <v>0.27777777777777779</v>
      </c>
      <c r="AK25" s="626"/>
      <c r="AL25" s="625">
        <f>AL24/180</f>
        <v>0.27777777777777779</v>
      </c>
      <c r="AM25" s="626"/>
      <c r="AN25" s="625">
        <f>AN24/180</f>
        <v>0.27777777777777779</v>
      </c>
      <c r="AO25" s="626"/>
      <c r="AP25" s="625">
        <f>AP24/180</f>
        <v>0.22222222222222221</v>
      </c>
      <c r="AQ25" s="626"/>
      <c r="AR25" s="625">
        <f>AR24/180</f>
        <v>0.22222222222222221</v>
      </c>
      <c r="AS25" s="626"/>
      <c r="AT25" s="625">
        <f>AT24/180</f>
        <v>0.5</v>
      </c>
      <c r="AU25" s="626"/>
      <c r="AV25" s="625">
        <f>AV24/180</f>
        <v>0.5</v>
      </c>
      <c r="AW25" s="626"/>
      <c r="AX25" s="625">
        <f>AX24/180</f>
        <v>0.5</v>
      </c>
      <c r="AY25" s="626"/>
      <c r="AZ25" s="625">
        <f>AZ24/180</f>
        <v>0.5</v>
      </c>
      <c r="BA25" s="626"/>
      <c r="BB25" s="625">
        <f>BB24/180</f>
        <v>0.5</v>
      </c>
      <c r="BC25" s="626"/>
      <c r="BD25" s="625">
        <f>BD24/180</f>
        <v>0.5</v>
      </c>
      <c r="BE25" s="626"/>
      <c r="BF25" s="625">
        <f>BF24/180</f>
        <v>0.5</v>
      </c>
      <c r="BG25" s="626"/>
      <c r="BH25" s="625">
        <f>BH24/180</f>
        <v>0.5</v>
      </c>
      <c r="BI25" s="626"/>
      <c r="BJ25" s="625">
        <f>BJ24/180</f>
        <v>0.5</v>
      </c>
      <c r="BK25" s="626"/>
      <c r="BL25" s="625">
        <f>BL24/180</f>
        <v>0.5</v>
      </c>
      <c r="BM25" s="626"/>
      <c r="BN25" s="625">
        <f>BN24/180</f>
        <v>0.27777777777777779</v>
      </c>
      <c r="BO25" s="626"/>
      <c r="BP25" s="625">
        <f>BP24/180</f>
        <v>0.27777777777777779</v>
      </c>
      <c r="BQ25" s="626"/>
      <c r="BR25" s="625">
        <f>BR24/180</f>
        <v>0.55555555555555558</v>
      </c>
      <c r="BS25" s="626"/>
      <c r="BT25" s="625">
        <f>BT24/180</f>
        <v>0.55555555555555558</v>
      </c>
      <c r="BU25" s="626"/>
      <c r="BV25" s="625">
        <f>BV24/180</f>
        <v>0.55555555555555558</v>
      </c>
      <c r="BW25" s="626"/>
      <c r="BX25" s="625">
        <f>BX24/180</f>
        <v>0.55555555555555558</v>
      </c>
      <c r="BY25" s="626"/>
      <c r="BZ25" s="625">
        <f>BZ24/180</f>
        <v>0.55555555555555558</v>
      </c>
      <c r="CA25" s="626"/>
      <c r="CB25" s="625">
        <f>CB24/180</f>
        <v>0.55555555555555558</v>
      </c>
      <c r="CC25" s="626"/>
      <c r="CD25" s="625">
        <f>CD24/180</f>
        <v>0.55555555555555558</v>
      </c>
      <c r="CE25" s="626"/>
      <c r="CF25" s="625">
        <f>CF24/180</f>
        <v>0.55555555555555558</v>
      </c>
      <c r="CG25" s="626"/>
      <c r="CH25" s="625">
        <f>CH24/180</f>
        <v>0.55555555555555558</v>
      </c>
      <c r="CI25" s="626"/>
      <c r="CJ25" s="625">
        <f>CJ24/180</f>
        <v>0.27777777777777779</v>
      </c>
      <c r="CK25" s="626"/>
      <c r="CL25" s="625">
        <f>CL24/180</f>
        <v>0.27777777777777779</v>
      </c>
      <c r="CM25" s="626"/>
      <c r="CN25" s="625">
        <f>CN24/180</f>
        <v>0.27777777777777779</v>
      </c>
      <c r="CO25" s="626"/>
      <c r="CP25" s="625">
        <f>CP24/180</f>
        <v>0.55555555555555558</v>
      </c>
      <c r="CQ25" s="626"/>
      <c r="CR25" s="625">
        <f>CR24/180</f>
        <v>0.55555555555555558</v>
      </c>
      <c r="CS25" s="626"/>
      <c r="CT25" s="625">
        <f>CT24/180</f>
        <v>0.55555555555555558</v>
      </c>
      <c r="CU25" s="626"/>
      <c r="CV25" s="625">
        <f>CV24/180</f>
        <v>0.55555555555555558</v>
      </c>
      <c r="CW25" s="626"/>
      <c r="CX25" s="625">
        <f>CX24/180</f>
        <v>0.55555555555555558</v>
      </c>
      <c r="CY25" s="626"/>
      <c r="CZ25" s="625">
        <f>CZ24/180</f>
        <v>0.55555555555555558</v>
      </c>
      <c r="DA25" s="626"/>
      <c r="DB25" s="625">
        <f>DB24/180</f>
        <v>0.55555555555555558</v>
      </c>
      <c r="DC25" s="626"/>
      <c r="DD25" s="625">
        <f>DD24/180</f>
        <v>0.55555555555555558</v>
      </c>
      <c r="DE25" s="626"/>
      <c r="DF25" s="625">
        <f>DF24/180</f>
        <v>0.55555555555555558</v>
      </c>
      <c r="DG25" s="626"/>
      <c r="DH25" s="625">
        <f>DH24/180</f>
        <v>0.22222222222222221</v>
      </c>
      <c r="DI25" s="626"/>
      <c r="DJ25" s="625">
        <f>DJ24/180</f>
        <v>0.22222222222222221</v>
      </c>
      <c r="DK25" s="626"/>
      <c r="DL25" s="625"/>
      <c r="DM25" s="626"/>
      <c r="DN25" s="625"/>
      <c r="DO25" s="626"/>
      <c r="DP25" s="625"/>
      <c r="DQ25" s="626"/>
      <c r="DR25" s="625"/>
      <c r="DS25" s="626"/>
      <c r="DT25" s="625"/>
      <c r="DU25" s="626"/>
      <c r="DV25" s="625"/>
      <c r="DW25" s="626"/>
      <c r="DX25" s="627"/>
      <c r="DY25" s="628"/>
      <c r="DZ25" s="627"/>
      <c r="EA25" s="628"/>
      <c r="EB25" s="627"/>
      <c r="EC25" s="629"/>
      <c r="ED25" s="257"/>
      <c r="EE25" s="272"/>
      <c r="EF25" s="271"/>
      <c r="EG25" s="271"/>
      <c r="EH25" s="270"/>
      <c r="EI25" s="257"/>
      <c r="EJ25" s="257"/>
      <c r="EK25" s="391"/>
      <c r="EL25" s="392"/>
      <c r="EM25" s="392"/>
      <c r="EN25" s="393"/>
      <c r="EO25" s="257"/>
      <c r="EP25" s="257"/>
      <c r="EQ25" s="257"/>
      <c r="ER25" s="269"/>
      <c r="ES25" s="269"/>
      <c r="ET25" s="269"/>
      <c r="EU25" s="691"/>
      <c r="EV25" s="692"/>
      <c r="EW25" s="692"/>
      <c r="EX25" s="692"/>
      <c r="EY25" s="693"/>
    </row>
    <row r="26" spans="1:156" ht="11.1" customHeight="1" x14ac:dyDescent="0.2">
      <c r="A26" s="251"/>
      <c r="B26" s="291" t="s">
        <v>271</v>
      </c>
      <c r="C26" s="280" t="s">
        <v>276</v>
      </c>
      <c r="D26" s="279" t="s">
        <v>331</v>
      </c>
      <c r="E26" s="278" t="s">
        <v>250</v>
      </c>
      <c r="F26" s="639"/>
      <c r="G26" s="639"/>
      <c r="H26" s="639"/>
      <c r="I26" s="639"/>
      <c r="J26" s="639"/>
      <c r="K26" s="639"/>
      <c r="L26" s="639"/>
      <c r="M26" s="639"/>
      <c r="N26" s="639"/>
      <c r="O26" s="639"/>
      <c r="P26" s="639"/>
      <c r="Q26" s="639"/>
      <c r="R26" s="639"/>
      <c r="S26" s="639"/>
      <c r="T26" s="657">
        <v>60</v>
      </c>
      <c r="U26" s="658"/>
      <c r="V26" s="657">
        <v>130</v>
      </c>
      <c r="W26" s="658"/>
      <c r="X26" s="657">
        <v>170</v>
      </c>
      <c r="Y26" s="658"/>
      <c r="Z26" s="657">
        <v>170</v>
      </c>
      <c r="AA26" s="658"/>
      <c r="AB26" s="657">
        <v>170</v>
      </c>
      <c r="AC26" s="658"/>
      <c r="AD26" s="657">
        <v>170</v>
      </c>
      <c r="AE26" s="658"/>
      <c r="AF26" s="657">
        <v>170</v>
      </c>
      <c r="AG26" s="658"/>
      <c r="AH26" s="657">
        <v>170</v>
      </c>
      <c r="AI26" s="658"/>
      <c r="AJ26" s="657">
        <v>170</v>
      </c>
      <c r="AK26" s="658"/>
      <c r="AL26" s="657">
        <v>170</v>
      </c>
      <c r="AM26" s="658"/>
      <c r="AN26" s="657">
        <v>120</v>
      </c>
      <c r="AO26" s="658"/>
      <c r="AP26" s="657">
        <v>100</v>
      </c>
      <c r="AQ26" s="658"/>
      <c r="AR26" s="657">
        <v>120</v>
      </c>
      <c r="AS26" s="658"/>
      <c r="AT26" s="657">
        <v>170</v>
      </c>
      <c r="AU26" s="658"/>
      <c r="AV26" s="657">
        <v>170</v>
      </c>
      <c r="AW26" s="658"/>
      <c r="AX26" s="657">
        <v>170</v>
      </c>
      <c r="AY26" s="658"/>
      <c r="AZ26" s="657">
        <v>170</v>
      </c>
      <c r="BA26" s="658"/>
      <c r="BB26" s="657">
        <v>170</v>
      </c>
      <c r="BC26" s="658"/>
      <c r="BD26" s="657">
        <v>170</v>
      </c>
      <c r="BE26" s="658"/>
      <c r="BF26" s="657">
        <v>170</v>
      </c>
      <c r="BG26" s="658"/>
      <c r="BH26" s="657">
        <v>170</v>
      </c>
      <c r="BI26" s="658"/>
      <c r="BJ26" s="657">
        <v>170</v>
      </c>
      <c r="BK26" s="658"/>
      <c r="BL26" s="657">
        <v>140</v>
      </c>
      <c r="BM26" s="658"/>
      <c r="BN26" s="657">
        <v>80</v>
      </c>
      <c r="BO26" s="658"/>
      <c r="BP26" s="657">
        <v>40</v>
      </c>
      <c r="BQ26" s="658"/>
      <c r="BR26" s="657">
        <v>40</v>
      </c>
      <c r="BS26" s="658"/>
      <c r="BT26" s="657">
        <v>40</v>
      </c>
      <c r="BU26" s="658"/>
      <c r="BV26" s="657">
        <v>40</v>
      </c>
      <c r="BW26" s="658"/>
      <c r="BX26" s="657">
        <v>40</v>
      </c>
      <c r="BY26" s="658"/>
      <c r="BZ26" s="657">
        <v>40</v>
      </c>
      <c r="CA26" s="658"/>
      <c r="CB26" s="635"/>
      <c r="CC26" s="636"/>
      <c r="CD26" s="635"/>
      <c r="CE26" s="636"/>
      <c r="CF26" s="635"/>
      <c r="CG26" s="636"/>
      <c r="CH26" s="635"/>
      <c r="CI26" s="636"/>
      <c r="CJ26" s="635"/>
      <c r="CK26" s="636"/>
      <c r="CL26" s="635"/>
      <c r="CM26" s="636"/>
      <c r="CN26" s="635"/>
      <c r="CO26" s="636"/>
      <c r="CP26" s="635"/>
      <c r="CQ26" s="636"/>
      <c r="CR26" s="635"/>
      <c r="CS26" s="636"/>
      <c r="CT26" s="635"/>
      <c r="CU26" s="636"/>
      <c r="CV26" s="635"/>
      <c r="CW26" s="636"/>
      <c r="CX26" s="635"/>
      <c r="CY26" s="636"/>
      <c r="CZ26" s="635"/>
      <c r="DA26" s="636"/>
      <c r="DB26" s="635"/>
      <c r="DC26" s="636"/>
      <c r="DD26" s="635"/>
      <c r="DE26" s="636"/>
      <c r="DF26" s="635"/>
      <c r="DG26" s="636"/>
      <c r="DH26" s="635"/>
      <c r="DI26" s="636"/>
      <c r="DJ26" s="635"/>
      <c r="DK26" s="636"/>
      <c r="DL26" s="635"/>
      <c r="DM26" s="636"/>
      <c r="DN26" s="635"/>
      <c r="DO26" s="636"/>
      <c r="DP26" s="635"/>
      <c r="DQ26" s="636"/>
      <c r="DR26" s="657">
        <v>40</v>
      </c>
      <c r="DS26" s="658"/>
      <c r="DT26" s="657">
        <v>40</v>
      </c>
      <c r="DU26" s="658"/>
      <c r="DV26" s="657">
        <v>40</v>
      </c>
      <c r="DW26" s="658"/>
      <c r="DX26" s="635"/>
      <c r="DY26" s="636"/>
      <c r="DZ26" s="635"/>
      <c r="EA26" s="636"/>
      <c r="EB26" s="635"/>
      <c r="EC26" s="637"/>
      <c r="ED26" s="257"/>
      <c r="EE26" s="272">
        <v>1</v>
      </c>
      <c r="EF26" s="452">
        <v>0</v>
      </c>
      <c r="EG26" s="452">
        <v>0</v>
      </c>
      <c r="EH26" s="453">
        <v>0</v>
      </c>
      <c r="EI26" s="257"/>
      <c r="EJ26" s="257"/>
      <c r="EK26" s="394">
        <f t="shared" si="0"/>
        <v>4000</v>
      </c>
      <c r="EL26" s="390">
        <f t="shared" si="1"/>
        <v>0</v>
      </c>
      <c r="EM26" s="390">
        <f t="shared" si="2"/>
        <v>0</v>
      </c>
      <c r="EN26" s="389">
        <f t="shared" si="3"/>
        <v>0</v>
      </c>
      <c r="EO26" s="257"/>
      <c r="EP26" s="257"/>
      <c r="EQ26" s="257"/>
      <c r="ER26" s="277"/>
      <c r="ES26" s="277"/>
      <c r="ET26" s="277"/>
      <c r="EU26" s="688" t="s">
        <v>348</v>
      </c>
      <c r="EV26" s="689"/>
      <c r="EW26" s="689"/>
      <c r="EX26" s="689"/>
      <c r="EY26" s="690"/>
    </row>
    <row r="27" spans="1:156" ht="9" customHeight="1" x14ac:dyDescent="0.2">
      <c r="A27" s="294"/>
      <c r="B27" s="293"/>
      <c r="C27" s="275"/>
      <c r="D27" s="292" t="s">
        <v>332</v>
      </c>
      <c r="E27" s="273" t="s">
        <v>39</v>
      </c>
      <c r="F27" s="627"/>
      <c r="G27" s="628"/>
      <c r="H27" s="625"/>
      <c r="I27" s="626"/>
      <c r="J27" s="625"/>
      <c r="K27" s="626"/>
      <c r="L27" s="625"/>
      <c r="M27" s="626"/>
      <c r="N27" s="625"/>
      <c r="O27" s="626"/>
      <c r="P27" s="625"/>
      <c r="Q27" s="626"/>
      <c r="R27" s="625"/>
      <c r="S27" s="626"/>
      <c r="T27" s="625">
        <f>T26/180</f>
        <v>0.33333333333333331</v>
      </c>
      <c r="U27" s="626"/>
      <c r="V27" s="625">
        <f>V26/180</f>
        <v>0.72222222222222221</v>
      </c>
      <c r="W27" s="626"/>
      <c r="X27" s="625">
        <f>X26/180</f>
        <v>0.94444444444444442</v>
      </c>
      <c r="Y27" s="626"/>
      <c r="Z27" s="625">
        <f>Z26/180</f>
        <v>0.94444444444444442</v>
      </c>
      <c r="AA27" s="626"/>
      <c r="AB27" s="625">
        <f>AB26/180</f>
        <v>0.94444444444444442</v>
      </c>
      <c r="AC27" s="626"/>
      <c r="AD27" s="625">
        <f>AD26/180</f>
        <v>0.94444444444444442</v>
      </c>
      <c r="AE27" s="626"/>
      <c r="AF27" s="625">
        <f>AF26/180</f>
        <v>0.94444444444444442</v>
      </c>
      <c r="AG27" s="626"/>
      <c r="AH27" s="625">
        <f>AH26/180</f>
        <v>0.94444444444444442</v>
      </c>
      <c r="AI27" s="626"/>
      <c r="AJ27" s="625">
        <f>AJ26/180</f>
        <v>0.94444444444444442</v>
      </c>
      <c r="AK27" s="626"/>
      <c r="AL27" s="625">
        <f>AL26/180</f>
        <v>0.94444444444444442</v>
      </c>
      <c r="AM27" s="626"/>
      <c r="AN27" s="625">
        <f>AN26/180</f>
        <v>0.66666666666666663</v>
      </c>
      <c r="AO27" s="626"/>
      <c r="AP27" s="625">
        <f>AP26/180</f>
        <v>0.55555555555555558</v>
      </c>
      <c r="AQ27" s="626"/>
      <c r="AR27" s="625">
        <f>AR26/180</f>
        <v>0.66666666666666663</v>
      </c>
      <c r="AS27" s="626"/>
      <c r="AT27" s="625">
        <f>AT26/180</f>
        <v>0.94444444444444442</v>
      </c>
      <c r="AU27" s="626"/>
      <c r="AV27" s="625">
        <f>AV26/180</f>
        <v>0.94444444444444442</v>
      </c>
      <c r="AW27" s="626"/>
      <c r="AX27" s="625">
        <f>AX26/180</f>
        <v>0.94444444444444442</v>
      </c>
      <c r="AY27" s="626"/>
      <c r="AZ27" s="625">
        <f>AZ26/180</f>
        <v>0.94444444444444442</v>
      </c>
      <c r="BA27" s="626"/>
      <c r="BB27" s="625">
        <f>BB26/180</f>
        <v>0.94444444444444442</v>
      </c>
      <c r="BC27" s="626"/>
      <c r="BD27" s="625">
        <f>BD26/180</f>
        <v>0.94444444444444442</v>
      </c>
      <c r="BE27" s="626"/>
      <c r="BF27" s="625">
        <f>BF26/180</f>
        <v>0.94444444444444442</v>
      </c>
      <c r="BG27" s="626"/>
      <c r="BH27" s="625">
        <f>BH26/180</f>
        <v>0.94444444444444442</v>
      </c>
      <c r="BI27" s="626"/>
      <c r="BJ27" s="625">
        <f>BJ26/180</f>
        <v>0.94444444444444442</v>
      </c>
      <c r="BK27" s="626"/>
      <c r="BL27" s="625">
        <f>BL26/180</f>
        <v>0.77777777777777779</v>
      </c>
      <c r="BM27" s="626"/>
      <c r="BN27" s="625">
        <f>BN26/180</f>
        <v>0.44444444444444442</v>
      </c>
      <c r="BO27" s="626"/>
      <c r="BP27" s="625">
        <f>BP26/180</f>
        <v>0.22222222222222221</v>
      </c>
      <c r="BQ27" s="626"/>
      <c r="BR27" s="625">
        <f>BR26/180</f>
        <v>0.22222222222222221</v>
      </c>
      <c r="BS27" s="626"/>
      <c r="BT27" s="625">
        <f>BT26/180</f>
        <v>0.22222222222222221</v>
      </c>
      <c r="BU27" s="626"/>
      <c r="BV27" s="625">
        <f>BV26/180</f>
        <v>0.22222222222222221</v>
      </c>
      <c r="BW27" s="626"/>
      <c r="BX27" s="625">
        <f>BX26/180</f>
        <v>0.22222222222222221</v>
      </c>
      <c r="BY27" s="626"/>
      <c r="BZ27" s="625">
        <f>BZ26/180</f>
        <v>0.22222222222222221</v>
      </c>
      <c r="CA27" s="626"/>
      <c r="CB27" s="625"/>
      <c r="CC27" s="626"/>
      <c r="CD27" s="625"/>
      <c r="CE27" s="626"/>
      <c r="CF27" s="625"/>
      <c r="CG27" s="626"/>
      <c r="CH27" s="625"/>
      <c r="CI27" s="626"/>
      <c r="CJ27" s="625"/>
      <c r="CK27" s="626"/>
      <c r="CL27" s="625"/>
      <c r="CM27" s="626"/>
      <c r="CN27" s="625"/>
      <c r="CO27" s="626"/>
      <c r="CP27" s="625"/>
      <c r="CQ27" s="626"/>
      <c r="CR27" s="625"/>
      <c r="CS27" s="626"/>
      <c r="CT27" s="625"/>
      <c r="CU27" s="626"/>
      <c r="CV27" s="625"/>
      <c r="CW27" s="626"/>
      <c r="CX27" s="625"/>
      <c r="CY27" s="626"/>
      <c r="CZ27" s="625"/>
      <c r="DA27" s="626"/>
      <c r="DB27" s="625"/>
      <c r="DC27" s="626"/>
      <c r="DD27" s="625"/>
      <c r="DE27" s="626"/>
      <c r="DF27" s="625"/>
      <c r="DG27" s="626"/>
      <c r="DH27" s="625"/>
      <c r="DI27" s="626"/>
      <c r="DJ27" s="625"/>
      <c r="DK27" s="626"/>
      <c r="DL27" s="625"/>
      <c r="DM27" s="626"/>
      <c r="DN27" s="625"/>
      <c r="DO27" s="626"/>
      <c r="DP27" s="625"/>
      <c r="DQ27" s="626"/>
      <c r="DR27" s="625">
        <f>DR26/180</f>
        <v>0.22222222222222221</v>
      </c>
      <c r="DS27" s="626"/>
      <c r="DT27" s="625">
        <f>DT26/180</f>
        <v>0.22222222222222221</v>
      </c>
      <c r="DU27" s="626"/>
      <c r="DV27" s="625">
        <f>DV26/180</f>
        <v>0.22222222222222221</v>
      </c>
      <c r="DW27" s="626"/>
      <c r="DX27" s="627"/>
      <c r="DY27" s="628"/>
      <c r="DZ27" s="627"/>
      <c r="EA27" s="628"/>
      <c r="EB27" s="627"/>
      <c r="EC27" s="629"/>
      <c r="ED27" s="257"/>
      <c r="EE27" s="272"/>
      <c r="EF27" s="271"/>
      <c r="EG27" s="271"/>
      <c r="EH27" s="270"/>
      <c r="EI27" s="257"/>
      <c r="EJ27" s="257"/>
      <c r="EK27" s="391"/>
      <c r="EL27" s="392"/>
      <c r="EM27" s="392"/>
      <c r="EN27" s="393"/>
      <c r="EO27" s="257"/>
      <c r="EP27" s="257"/>
      <c r="EQ27" s="257"/>
      <c r="ER27" s="269"/>
      <c r="ES27" s="269"/>
      <c r="ET27" s="269"/>
      <c r="EU27" s="691"/>
      <c r="EV27" s="692"/>
      <c r="EW27" s="692"/>
      <c r="EX27" s="692"/>
      <c r="EY27" s="693"/>
    </row>
    <row r="28" spans="1:156" ht="11.1" customHeight="1" x14ac:dyDescent="0.2">
      <c r="A28" s="251"/>
      <c r="B28" s="291" t="s">
        <v>271</v>
      </c>
      <c r="C28" s="280" t="s">
        <v>275</v>
      </c>
      <c r="D28" s="279" t="s">
        <v>333</v>
      </c>
      <c r="E28" s="278" t="s">
        <v>250</v>
      </c>
      <c r="F28" s="639"/>
      <c r="G28" s="639"/>
      <c r="H28" s="639"/>
      <c r="I28" s="639"/>
      <c r="J28" s="639"/>
      <c r="K28" s="639"/>
      <c r="L28" s="639"/>
      <c r="M28" s="639"/>
      <c r="N28" s="639"/>
      <c r="O28" s="639"/>
      <c r="P28" s="639"/>
      <c r="Q28" s="639"/>
      <c r="R28" s="639"/>
      <c r="S28" s="639"/>
      <c r="T28" s="634">
        <v>50</v>
      </c>
      <c r="U28" s="634"/>
      <c r="V28" s="634">
        <v>50</v>
      </c>
      <c r="W28" s="634"/>
      <c r="X28" s="634">
        <v>50</v>
      </c>
      <c r="Y28" s="634"/>
      <c r="Z28" s="634">
        <v>50</v>
      </c>
      <c r="AA28" s="634"/>
      <c r="AB28" s="634">
        <v>50</v>
      </c>
      <c r="AC28" s="634"/>
      <c r="AD28" s="634">
        <v>50</v>
      </c>
      <c r="AE28" s="634"/>
      <c r="AF28" s="634">
        <v>50</v>
      </c>
      <c r="AG28" s="634"/>
      <c r="AH28" s="634">
        <v>50</v>
      </c>
      <c r="AI28" s="634"/>
      <c r="AJ28" s="634">
        <v>50</v>
      </c>
      <c r="AK28" s="634"/>
      <c r="AL28" s="634">
        <v>50</v>
      </c>
      <c r="AM28" s="634"/>
      <c r="AN28" s="634">
        <v>50</v>
      </c>
      <c r="AO28" s="634"/>
      <c r="AP28" s="634">
        <v>50</v>
      </c>
      <c r="AQ28" s="634"/>
      <c r="AR28" s="634">
        <v>50</v>
      </c>
      <c r="AS28" s="634"/>
      <c r="AT28" s="657">
        <v>60</v>
      </c>
      <c r="AU28" s="658"/>
      <c r="AV28" s="657">
        <v>60</v>
      </c>
      <c r="AW28" s="658"/>
      <c r="AX28" s="657">
        <v>70</v>
      </c>
      <c r="AY28" s="658"/>
      <c r="AZ28" s="657">
        <v>70</v>
      </c>
      <c r="BA28" s="658"/>
      <c r="BB28" s="657">
        <v>70</v>
      </c>
      <c r="BC28" s="658"/>
      <c r="BD28" s="657">
        <v>60</v>
      </c>
      <c r="BE28" s="658"/>
      <c r="BF28" s="657">
        <v>60</v>
      </c>
      <c r="BG28" s="658"/>
      <c r="BH28" s="657">
        <v>60</v>
      </c>
      <c r="BI28" s="658"/>
      <c r="BJ28" s="657">
        <v>60</v>
      </c>
      <c r="BK28" s="658"/>
      <c r="BL28" s="657">
        <v>60</v>
      </c>
      <c r="BM28" s="658"/>
      <c r="BN28" s="657">
        <v>40</v>
      </c>
      <c r="BO28" s="658"/>
      <c r="BP28" s="635"/>
      <c r="BQ28" s="636"/>
      <c r="BR28" s="635"/>
      <c r="BS28" s="636"/>
      <c r="BT28" s="635"/>
      <c r="BU28" s="636"/>
      <c r="BV28" s="635"/>
      <c r="BW28" s="636"/>
      <c r="BX28" s="635"/>
      <c r="BY28" s="636"/>
      <c r="BZ28" s="635"/>
      <c r="CA28" s="636"/>
      <c r="CB28" s="635"/>
      <c r="CC28" s="636"/>
      <c r="CD28" s="635"/>
      <c r="CE28" s="636"/>
      <c r="CF28" s="635"/>
      <c r="CG28" s="636"/>
      <c r="CH28" s="635"/>
      <c r="CI28" s="636"/>
      <c r="CJ28" s="635"/>
      <c r="CK28" s="636"/>
      <c r="CL28" s="635"/>
      <c r="CM28" s="636"/>
      <c r="CN28" s="634">
        <v>20</v>
      </c>
      <c r="CO28" s="634"/>
      <c r="CP28" s="634">
        <v>20</v>
      </c>
      <c r="CQ28" s="634"/>
      <c r="CR28" s="634">
        <v>20</v>
      </c>
      <c r="CS28" s="634"/>
      <c r="CT28" s="634">
        <v>20</v>
      </c>
      <c r="CU28" s="634"/>
      <c r="CV28" s="634">
        <v>20</v>
      </c>
      <c r="CW28" s="634"/>
      <c r="CX28" s="634">
        <v>20</v>
      </c>
      <c r="CY28" s="634"/>
      <c r="CZ28" s="634">
        <v>20</v>
      </c>
      <c r="DA28" s="634"/>
      <c r="DB28" s="634">
        <v>20</v>
      </c>
      <c r="DC28" s="634"/>
      <c r="DD28" s="635"/>
      <c r="DE28" s="636"/>
      <c r="DF28" s="635"/>
      <c r="DG28" s="636"/>
      <c r="DH28" s="635"/>
      <c r="DI28" s="636"/>
      <c r="DJ28" s="635"/>
      <c r="DK28" s="636"/>
      <c r="DL28" s="635"/>
      <c r="DM28" s="636"/>
      <c r="DN28" s="635"/>
      <c r="DO28" s="636"/>
      <c r="DP28" s="635"/>
      <c r="DQ28" s="636"/>
      <c r="DR28" s="635"/>
      <c r="DS28" s="636"/>
      <c r="DT28" s="635"/>
      <c r="DU28" s="636"/>
      <c r="DV28" s="635"/>
      <c r="DW28" s="636"/>
      <c r="DX28" s="635"/>
      <c r="DY28" s="636"/>
      <c r="DZ28" s="635"/>
      <c r="EA28" s="636"/>
      <c r="EB28" s="635"/>
      <c r="EC28" s="637"/>
      <c r="ED28" s="257"/>
      <c r="EE28" s="451">
        <v>0</v>
      </c>
      <c r="EF28" s="271">
        <v>0.6</v>
      </c>
      <c r="EG28" s="271">
        <v>0.4</v>
      </c>
      <c r="EH28" s="453">
        <v>0</v>
      </c>
      <c r="EI28" s="257"/>
      <c r="EJ28" s="257"/>
      <c r="EK28" s="387">
        <f t="shared" si="0"/>
        <v>0</v>
      </c>
      <c r="EL28" s="395">
        <f t="shared" si="1"/>
        <v>888</v>
      </c>
      <c r="EM28" s="395">
        <f t="shared" si="2"/>
        <v>592</v>
      </c>
      <c r="EN28" s="389">
        <f t="shared" si="3"/>
        <v>0</v>
      </c>
      <c r="EO28" s="257"/>
      <c r="EP28" s="257"/>
      <c r="EQ28" s="257"/>
      <c r="ER28" s="277"/>
      <c r="ES28" s="277"/>
      <c r="ET28" s="277"/>
      <c r="EU28" s="688" t="s">
        <v>347</v>
      </c>
      <c r="EV28" s="689"/>
      <c r="EW28" s="689"/>
      <c r="EX28" s="689"/>
      <c r="EY28" s="690"/>
    </row>
    <row r="29" spans="1:156" ht="9" customHeight="1" x14ac:dyDescent="0.2">
      <c r="A29" s="294"/>
      <c r="B29" s="293"/>
      <c r="C29" s="275"/>
      <c r="D29" s="292" t="s">
        <v>334</v>
      </c>
      <c r="E29" s="273" t="s">
        <v>39</v>
      </c>
      <c r="F29" s="627"/>
      <c r="G29" s="628"/>
      <c r="H29" s="625"/>
      <c r="I29" s="626"/>
      <c r="J29" s="625"/>
      <c r="K29" s="626"/>
      <c r="L29" s="625"/>
      <c r="M29" s="626"/>
      <c r="N29" s="625"/>
      <c r="O29" s="626"/>
      <c r="P29" s="625"/>
      <c r="Q29" s="626"/>
      <c r="R29" s="625"/>
      <c r="S29" s="626"/>
      <c r="T29" s="625">
        <f>T28/180</f>
        <v>0.27777777777777779</v>
      </c>
      <c r="U29" s="626"/>
      <c r="V29" s="625">
        <f>V28/180</f>
        <v>0.27777777777777779</v>
      </c>
      <c r="W29" s="626"/>
      <c r="X29" s="625">
        <f>X28/180</f>
        <v>0.27777777777777779</v>
      </c>
      <c r="Y29" s="626"/>
      <c r="Z29" s="625">
        <f>Z28/180</f>
        <v>0.27777777777777779</v>
      </c>
      <c r="AA29" s="626"/>
      <c r="AB29" s="625">
        <f>AB28/180</f>
        <v>0.27777777777777779</v>
      </c>
      <c r="AC29" s="626"/>
      <c r="AD29" s="625">
        <f>AD28/180</f>
        <v>0.27777777777777779</v>
      </c>
      <c r="AE29" s="626"/>
      <c r="AF29" s="625">
        <f>AF28/180</f>
        <v>0.27777777777777779</v>
      </c>
      <c r="AG29" s="626"/>
      <c r="AH29" s="625">
        <f>AH28/180</f>
        <v>0.27777777777777779</v>
      </c>
      <c r="AI29" s="626"/>
      <c r="AJ29" s="625">
        <f>AJ28/180</f>
        <v>0.27777777777777779</v>
      </c>
      <c r="AK29" s="626"/>
      <c r="AL29" s="625">
        <f>AL28/180</f>
        <v>0.27777777777777779</v>
      </c>
      <c r="AM29" s="626"/>
      <c r="AN29" s="625">
        <f>AN28/180</f>
        <v>0.27777777777777779</v>
      </c>
      <c r="AO29" s="626"/>
      <c r="AP29" s="625">
        <f>AP28/180</f>
        <v>0.27777777777777779</v>
      </c>
      <c r="AQ29" s="626"/>
      <c r="AR29" s="625">
        <f>AR28/180</f>
        <v>0.27777777777777779</v>
      </c>
      <c r="AS29" s="626"/>
      <c r="AT29" s="625">
        <f>AT28/180</f>
        <v>0.33333333333333331</v>
      </c>
      <c r="AU29" s="626"/>
      <c r="AV29" s="625">
        <f>AV28/180</f>
        <v>0.33333333333333331</v>
      </c>
      <c r="AW29" s="626"/>
      <c r="AX29" s="625">
        <f>AX28/180</f>
        <v>0.3888888888888889</v>
      </c>
      <c r="AY29" s="626"/>
      <c r="AZ29" s="625">
        <f>AZ28/180</f>
        <v>0.3888888888888889</v>
      </c>
      <c r="BA29" s="626"/>
      <c r="BB29" s="625">
        <f>BB28/180</f>
        <v>0.3888888888888889</v>
      </c>
      <c r="BC29" s="626"/>
      <c r="BD29" s="625">
        <f>BD28/180</f>
        <v>0.33333333333333331</v>
      </c>
      <c r="BE29" s="626"/>
      <c r="BF29" s="625">
        <f>BF28/180</f>
        <v>0.33333333333333331</v>
      </c>
      <c r="BG29" s="626"/>
      <c r="BH29" s="625">
        <f>BH28/180</f>
        <v>0.33333333333333331</v>
      </c>
      <c r="BI29" s="626"/>
      <c r="BJ29" s="625">
        <f>BJ28/180</f>
        <v>0.33333333333333331</v>
      </c>
      <c r="BK29" s="626"/>
      <c r="BL29" s="625">
        <f>BL28/180</f>
        <v>0.33333333333333331</v>
      </c>
      <c r="BM29" s="626"/>
      <c r="BN29" s="625">
        <f>BN28/180</f>
        <v>0.22222222222222221</v>
      </c>
      <c r="BO29" s="626"/>
      <c r="BP29" s="625"/>
      <c r="BQ29" s="626"/>
      <c r="BR29" s="625"/>
      <c r="BS29" s="626"/>
      <c r="BT29" s="625"/>
      <c r="BU29" s="626"/>
      <c r="BV29" s="625"/>
      <c r="BW29" s="626"/>
      <c r="BX29" s="625"/>
      <c r="BY29" s="626"/>
      <c r="BZ29" s="625"/>
      <c r="CA29" s="626"/>
      <c r="CB29" s="625"/>
      <c r="CC29" s="626"/>
      <c r="CD29" s="625"/>
      <c r="CE29" s="626"/>
      <c r="CF29" s="625"/>
      <c r="CG29" s="626"/>
      <c r="CH29" s="625"/>
      <c r="CI29" s="626"/>
      <c r="CJ29" s="625"/>
      <c r="CK29" s="626"/>
      <c r="CL29" s="625"/>
      <c r="CM29" s="626"/>
      <c r="CN29" s="625">
        <f>CN28/180</f>
        <v>0.1111111111111111</v>
      </c>
      <c r="CO29" s="626"/>
      <c r="CP29" s="625">
        <f>CP28/180</f>
        <v>0.1111111111111111</v>
      </c>
      <c r="CQ29" s="626"/>
      <c r="CR29" s="625">
        <f>CR28/180</f>
        <v>0.1111111111111111</v>
      </c>
      <c r="CS29" s="626"/>
      <c r="CT29" s="625">
        <f>CT28/180</f>
        <v>0.1111111111111111</v>
      </c>
      <c r="CU29" s="626"/>
      <c r="CV29" s="625">
        <f>CV28/180</f>
        <v>0.1111111111111111</v>
      </c>
      <c r="CW29" s="626"/>
      <c r="CX29" s="625">
        <f>CX28/180</f>
        <v>0.1111111111111111</v>
      </c>
      <c r="CY29" s="626"/>
      <c r="CZ29" s="625">
        <f>CZ28/180</f>
        <v>0.1111111111111111</v>
      </c>
      <c r="DA29" s="626"/>
      <c r="DB29" s="625">
        <f>DB28/180</f>
        <v>0.1111111111111111</v>
      </c>
      <c r="DC29" s="626"/>
      <c r="DD29" s="625"/>
      <c r="DE29" s="626"/>
      <c r="DF29" s="625"/>
      <c r="DG29" s="626"/>
      <c r="DH29" s="625"/>
      <c r="DI29" s="626"/>
      <c r="DJ29" s="625"/>
      <c r="DK29" s="626"/>
      <c r="DL29" s="625"/>
      <c r="DM29" s="626"/>
      <c r="DN29" s="625"/>
      <c r="DO29" s="626"/>
      <c r="DP29" s="625"/>
      <c r="DQ29" s="626"/>
      <c r="DR29" s="625"/>
      <c r="DS29" s="626"/>
      <c r="DT29" s="625"/>
      <c r="DU29" s="626"/>
      <c r="DV29" s="625"/>
      <c r="DW29" s="626"/>
      <c r="DX29" s="627"/>
      <c r="DY29" s="628"/>
      <c r="DZ29" s="627"/>
      <c r="EA29" s="628"/>
      <c r="EB29" s="627"/>
      <c r="EC29" s="629"/>
      <c r="ED29" s="257"/>
      <c r="EE29" s="272"/>
      <c r="EF29" s="271"/>
      <c r="EG29" s="271"/>
      <c r="EH29" s="270"/>
      <c r="EI29" s="257"/>
      <c r="EJ29" s="257"/>
      <c r="EK29" s="391"/>
      <c r="EL29" s="392"/>
      <c r="EM29" s="392"/>
      <c r="EN29" s="393"/>
      <c r="EO29" s="257"/>
      <c r="EP29" s="257"/>
      <c r="EQ29" s="257"/>
      <c r="ER29" s="269"/>
      <c r="ES29" s="269"/>
      <c r="ET29" s="269"/>
      <c r="EU29" s="691"/>
      <c r="EV29" s="692"/>
      <c r="EW29" s="692"/>
      <c r="EX29" s="692"/>
      <c r="EY29" s="693"/>
    </row>
    <row r="30" spans="1:156" ht="11.1" customHeight="1" x14ac:dyDescent="0.2">
      <c r="A30" s="251"/>
      <c r="B30" s="281" t="s">
        <v>271</v>
      </c>
      <c r="C30" s="280" t="s">
        <v>274</v>
      </c>
      <c r="D30" s="279" t="s">
        <v>335</v>
      </c>
      <c r="E30" s="278" t="s">
        <v>250</v>
      </c>
      <c r="F30" s="639"/>
      <c r="G30" s="639"/>
      <c r="H30" s="639"/>
      <c r="I30" s="639"/>
      <c r="J30" s="639"/>
      <c r="K30" s="639"/>
      <c r="L30" s="639"/>
      <c r="M30" s="639"/>
      <c r="N30" s="639"/>
      <c r="O30" s="639"/>
      <c r="P30" s="639"/>
      <c r="Q30" s="639"/>
      <c r="R30" s="639"/>
      <c r="S30" s="639"/>
      <c r="T30" s="639"/>
      <c r="U30" s="639"/>
      <c r="V30" s="639"/>
      <c r="W30" s="639"/>
      <c r="X30" s="639"/>
      <c r="Y30" s="639"/>
      <c r="Z30" s="639"/>
      <c r="AA30" s="639"/>
      <c r="AB30" s="639"/>
      <c r="AC30" s="639"/>
      <c r="AD30" s="639"/>
      <c r="AE30" s="639"/>
      <c r="AF30" s="639"/>
      <c r="AG30" s="639"/>
      <c r="AH30" s="639"/>
      <c r="AI30" s="639"/>
      <c r="AJ30" s="639"/>
      <c r="AK30" s="639"/>
      <c r="AL30" s="639"/>
      <c r="AM30" s="639"/>
      <c r="AN30" s="639"/>
      <c r="AO30" s="639"/>
      <c r="AP30" s="639"/>
      <c r="AQ30" s="639"/>
      <c r="AR30" s="657">
        <v>80</v>
      </c>
      <c r="AS30" s="658"/>
      <c r="AT30" s="657">
        <v>90</v>
      </c>
      <c r="AU30" s="658"/>
      <c r="AV30" s="657">
        <v>90</v>
      </c>
      <c r="AW30" s="658"/>
      <c r="AX30" s="657">
        <v>90</v>
      </c>
      <c r="AY30" s="658"/>
      <c r="AZ30" s="657">
        <v>90</v>
      </c>
      <c r="BA30" s="658"/>
      <c r="BB30" s="657">
        <v>90</v>
      </c>
      <c r="BC30" s="658"/>
      <c r="BD30" s="657">
        <v>90</v>
      </c>
      <c r="BE30" s="658"/>
      <c r="BF30" s="657">
        <v>90</v>
      </c>
      <c r="BG30" s="658"/>
      <c r="BH30" s="657">
        <v>90</v>
      </c>
      <c r="BI30" s="658"/>
      <c r="BJ30" s="657">
        <v>90</v>
      </c>
      <c r="BK30" s="658"/>
      <c r="BL30" s="657">
        <v>90</v>
      </c>
      <c r="BM30" s="658"/>
      <c r="BN30" s="657">
        <v>90</v>
      </c>
      <c r="BO30" s="658"/>
      <c r="BP30" s="657">
        <v>100</v>
      </c>
      <c r="BQ30" s="658"/>
      <c r="BR30" s="657">
        <v>100</v>
      </c>
      <c r="BS30" s="658"/>
      <c r="BT30" s="657">
        <v>160</v>
      </c>
      <c r="BU30" s="658"/>
      <c r="BV30" s="657">
        <v>160</v>
      </c>
      <c r="BW30" s="658"/>
      <c r="BX30" s="657">
        <v>160</v>
      </c>
      <c r="BY30" s="658"/>
      <c r="BZ30" s="657">
        <v>160</v>
      </c>
      <c r="CA30" s="658"/>
      <c r="CB30" s="657">
        <v>160</v>
      </c>
      <c r="CC30" s="658"/>
      <c r="CD30" s="657">
        <v>160</v>
      </c>
      <c r="CE30" s="658"/>
      <c r="CF30" s="657">
        <v>160</v>
      </c>
      <c r="CG30" s="658"/>
      <c r="CH30" s="657">
        <v>160</v>
      </c>
      <c r="CI30" s="658"/>
      <c r="CJ30" s="657">
        <v>160</v>
      </c>
      <c r="CK30" s="658"/>
      <c r="CL30" s="634">
        <v>140</v>
      </c>
      <c r="CM30" s="634"/>
      <c r="CN30" s="634">
        <v>140</v>
      </c>
      <c r="CO30" s="634"/>
      <c r="CP30" s="634">
        <v>140</v>
      </c>
      <c r="CQ30" s="634"/>
      <c r="CR30" s="657">
        <v>160</v>
      </c>
      <c r="CS30" s="658"/>
      <c r="CT30" s="657">
        <v>160</v>
      </c>
      <c r="CU30" s="658"/>
      <c r="CV30" s="657">
        <v>160</v>
      </c>
      <c r="CW30" s="658"/>
      <c r="CX30" s="657">
        <v>160</v>
      </c>
      <c r="CY30" s="658"/>
      <c r="CZ30" s="657">
        <v>160</v>
      </c>
      <c r="DA30" s="658"/>
      <c r="DB30" s="657">
        <v>160</v>
      </c>
      <c r="DC30" s="658"/>
      <c r="DD30" s="657">
        <v>160</v>
      </c>
      <c r="DE30" s="658"/>
      <c r="DF30" s="657">
        <v>160</v>
      </c>
      <c r="DG30" s="658"/>
      <c r="DH30" s="657">
        <v>160</v>
      </c>
      <c r="DI30" s="658"/>
      <c r="DJ30" s="634">
        <v>140</v>
      </c>
      <c r="DK30" s="634"/>
      <c r="DL30" s="635"/>
      <c r="DM30" s="636"/>
      <c r="DN30" s="635"/>
      <c r="DO30" s="636"/>
      <c r="DP30" s="635"/>
      <c r="DQ30" s="636"/>
      <c r="DR30" s="635"/>
      <c r="DS30" s="636"/>
      <c r="DT30" s="635"/>
      <c r="DU30" s="636"/>
      <c r="DV30" s="635"/>
      <c r="DW30" s="636"/>
      <c r="DX30" s="635"/>
      <c r="DY30" s="636"/>
      <c r="DZ30" s="635"/>
      <c r="EA30" s="636"/>
      <c r="EB30" s="635"/>
      <c r="EC30" s="637"/>
      <c r="ED30" s="257"/>
      <c r="EE30" s="272">
        <v>0.24</v>
      </c>
      <c r="EF30" s="452">
        <v>0</v>
      </c>
      <c r="EG30" s="271">
        <v>0.76</v>
      </c>
      <c r="EH30" s="453">
        <v>0</v>
      </c>
      <c r="EI30" s="257"/>
      <c r="EJ30" s="257"/>
      <c r="EK30" s="394">
        <f t="shared" si="0"/>
        <v>1130.3999999999999</v>
      </c>
      <c r="EL30" s="395">
        <f t="shared" si="1"/>
        <v>0</v>
      </c>
      <c r="EM30" s="395">
        <f t="shared" si="2"/>
        <v>3579.6</v>
      </c>
      <c r="EN30" s="389">
        <f t="shared" si="3"/>
        <v>0</v>
      </c>
      <c r="EO30" s="257"/>
      <c r="EP30" s="257"/>
      <c r="EQ30" s="257"/>
      <c r="ER30" s="277" t="s">
        <v>327</v>
      </c>
      <c r="ES30" s="384">
        <f>1.2+1.2</f>
        <v>2.4</v>
      </c>
      <c r="ET30" s="385">
        <f>1/(ES30+ES31)*ES30</f>
        <v>0.23529411764705885</v>
      </c>
      <c r="EU30" s="688" t="s">
        <v>344</v>
      </c>
      <c r="EV30" s="689"/>
      <c r="EW30" s="689"/>
      <c r="EX30" s="689"/>
      <c r="EY30" s="690"/>
      <c r="EZ30" s="249"/>
    </row>
    <row r="31" spans="1:156" ht="9" customHeight="1" x14ac:dyDescent="0.2">
      <c r="A31" s="294"/>
      <c r="B31" s="293"/>
      <c r="C31" s="275"/>
      <c r="D31" s="292" t="s">
        <v>332</v>
      </c>
      <c r="E31" s="273" t="s">
        <v>39</v>
      </c>
      <c r="F31" s="627"/>
      <c r="G31" s="628"/>
      <c r="H31" s="625"/>
      <c r="I31" s="626"/>
      <c r="J31" s="625"/>
      <c r="K31" s="626"/>
      <c r="L31" s="625"/>
      <c r="M31" s="626"/>
      <c r="N31" s="625"/>
      <c r="O31" s="626"/>
      <c r="P31" s="625"/>
      <c r="Q31" s="626"/>
      <c r="R31" s="625"/>
      <c r="S31" s="626"/>
      <c r="T31" s="625"/>
      <c r="U31" s="626"/>
      <c r="V31" s="625"/>
      <c r="W31" s="626"/>
      <c r="X31" s="625"/>
      <c r="Y31" s="626"/>
      <c r="Z31" s="625"/>
      <c r="AA31" s="626"/>
      <c r="AB31" s="625"/>
      <c r="AC31" s="626"/>
      <c r="AD31" s="625"/>
      <c r="AE31" s="626"/>
      <c r="AF31" s="625"/>
      <c r="AG31" s="626"/>
      <c r="AH31" s="625"/>
      <c r="AI31" s="626"/>
      <c r="AJ31" s="625"/>
      <c r="AK31" s="626"/>
      <c r="AL31" s="625"/>
      <c r="AM31" s="626"/>
      <c r="AN31" s="625"/>
      <c r="AO31" s="626"/>
      <c r="AP31" s="625"/>
      <c r="AQ31" s="626"/>
      <c r="AR31" s="625">
        <f>AR30/180</f>
        <v>0.44444444444444442</v>
      </c>
      <c r="AS31" s="626"/>
      <c r="AT31" s="625">
        <f>AT30/180</f>
        <v>0.5</v>
      </c>
      <c r="AU31" s="626"/>
      <c r="AV31" s="625">
        <f>AV30/180</f>
        <v>0.5</v>
      </c>
      <c r="AW31" s="626"/>
      <c r="AX31" s="625">
        <f>AX30/180</f>
        <v>0.5</v>
      </c>
      <c r="AY31" s="626"/>
      <c r="AZ31" s="625">
        <f>AZ30/180</f>
        <v>0.5</v>
      </c>
      <c r="BA31" s="626"/>
      <c r="BB31" s="625">
        <f>BB30/180</f>
        <v>0.5</v>
      </c>
      <c r="BC31" s="626"/>
      <c r="BD31" s="625">
        <f>BD30/180</f>
        <v>0.5</v>
      </c>
      <c r="BE31" s="626"/>
      <c r="BF31" s="625">
        <f>BF30/180</f>
        <v>0.5</v>
      </c>
      <c r="BG31" s="626"/>
      <c r="BH31" s="625">
        <f>BH30/180</f>
        <v>0.5</v>
      </c>
      <c r="BI31" s="626"/>
      <c r="BJ31" s="625">
        <f>BJ30/180</f>
        <v>0.5</v>
      </c>
      <c r="BK31" s="626"/>
      <c r="BL31" s="625">
        <f>BL30/180</f>
        <v>0.5</v>
      </c>
      <c r="BM31" s="626"/>
      <c r="BN31" s="625">
        <f>BN30/180</f>
        <v>0.5</v>
      </c>
      <c r="BO31" s="626"/>
      <c r="BP31" s="625">
        <f>BP30/180</f>
        <v>0.55555555555555558</v>
      </c>
      <c r="BQ31" s="626"/>
      <c r="BR31" s="625">
        <f>BR30/180</f>
        <v>0.55555555555555558</v>
      </c>
      <c r="BS31" s="626"/>
      <c r="BT31" s="625">
        <f>BT30/180</f>
        <v>0.88888888888888884</v>
      </c>
      <c r="BU31" s="626"/>
      <c r="BV31" s="625">
        <f>BV30/180</f>
        <v>0.88888888888888884</v>
      </c>
      <c r="BW31" s="626"/>
      <c r="BX31" s="625">
        <f>BX30/180</f>
        <v>0.88888888888888884</v>
      </c>
      <c r="BY31" s="626"/>
      <c r="BZ31" s="625">
        <f>BZ30/180</f>
        <v>0.88888888888888884</v>
      </c>
      <c r="CA31" s="626"/>
      <c r="CB31" s="625">
        <f>CB30/180</f>
        <v>0.88888888888888884</v>
      </c>
      <c r="CC31" s="626"/>
      <c r="CD31" s="625">
        <f>CD30/180</f>
        <v>0.88888888888888884</v>
      </c>
      <c r="CE31" s="626"/>
      <c r="CF31" s="625">
        <f>CF30/180</f>
        <v>0.88888888888888884</v>
      </c>
      <c r="CG31" s="626"/>
      <c r="CH31" s="625">
        <f>CH30/180</f>
        <v>0.88888888888888884</v>
      </c>
      <c r="CI31" s="626"/>
      <c r="CJ31" s="625">
        <f>CJ30/180</f>
        <v>0.88888888888888884</v>
      </c>
      <c r="CK31" s="626"/>
      <c r="CL31" s="625">
        <f>CL30/180</f>
        <v>0.77777777777777779</v>
      </c>
      <c r="CM31" s="626"/>
      <c r="CN31" s="625">
        <f>CN30/180</f>
        <v>0.77777777777777779</v>
      </c>
      <c r="CO31" s="626"/>
      <c r="CP31" s="625">
        <f>CP30/180</f>
        <v>0.77777777777777779</v>
      </c>
      <c r="CQ31" s="626"/>
      <c r="CR31" s="625">
        <f>CR30/180</f>
        <v>0.88888888888888884</v>
      </c>
      <c r="CS31" s="626"/>
      <c r="CT31" s="625">
        <f>CT30/180</f>
        <v>0.88888888888888884</v>
      </c>
      <c r="CU31" s="626"/>
      <c r="CV31" s="625">
        <f>CV30/180</f>
        <v>0.88888888888888884</v>
      </c>
      <c r="CW31" s="626"/>
      <c r="CX31" s="625">
        <f>CX30/180</f>
        <v>0.88888888888888884</v>
      </c>
      <c r="CY31" s="626"/>
      <c r="CZ31" s="625">
        <f>CZ30/180</f>
        <v>0.88888888888888884</v>
      </c>
      <c r="DA31" s="626"/>
      <c r="DB31" s="625">
        <f>DB30/180</f>
        <v>0.88888888888888884</v>
      </c>
      <c r="DC31" s="626"/>
      <c r="DD31" s="625">
        <f>DD30/180</f>
        <v>0.88888888888888884</v>
      </c>
      <c r="DE31" s="626"/>
      <c r="DF31" s="625">
        <f>DF30/180</f>
        <v>0.88888888888888884</v>
      </c>
      <c r="DG31" s="626"/>
      <c r="DH31" s="625">
        <f>DH30/180</f>
        <v>0.88888888888888884</v>
      </c>
      <c r="DI31" s="626"/>
      <c r="DJ31" s="625">
        <f>DJ30/180</f>
        <v>0.77777777777777779</v>
      </c>
      <c r="DK31" s="626"/>
      <c r="DL31" s="625"/>
      <c r="DM31" s="626"/>
      <c r="DN31" s="625"/>
      <c r="DO31" s="626"/>
      <c r="DP31" s="625"/>
      <c r="DQ31" s="626"/>
      <c r="DR31" s="625"/>
      <c r="DS31" s="626"/>
      <c r="DT31" s="625"/>
      <c r="DU31" s="626"/>
      <c r="DV31" s="625"/>
      <c r="DW31" s="626"/>
      <c r="DX31" s="627"/>
      <c r="DY31" s="628"/>
      <c r="DZ31" s="627"/>
      <c r="EA31" s="628"/>
      <c r="EB31" s="627"/>
      <c r="EC31" s="629"/>
      <c r="ED31" s="257"/>
      <c r="EE31" s="423"/>
      <c r="EF31" s="424"/>
      <c r="EG31" s="424"/>
      <c r="EH31" s="425"/>
      <c r="EI31" s="257"/>
      <c r="EJ31" s="257"/>
      <c r="EK31" s="426"/>
      <c r="EL31" s="427"/>
      <c r="EM31" s="427"/>
      <c r="EN31" s="428"/>
      <c r="EO31" s="257"/>
      <c r="EP31" s="257"/>
      <c r="EQ31" s="257"/>
      <c r="ER31" s="269" t="s">
        <v>328</v>
      </c>
      <c r="ES31" s="269">
        <f>1+6.8</f>
        <v>7.8</v>
      </c>
      <c r="ET31" s="385">
        <f>1/(ES30+ES31)*ES31</f>
        <v>0.76470588235294124</v>
      </c>
      <c r="EU31" s="691"/>
      <c r="EV31" s="692"/>
      <c r="EW31" s="692"/>
      <c r="EX31" s="692"/>
      <c r="EY31" s="693"/>
      <c r="EZ31" s="249"/>
    </row>
    <row r="32" spans="1:156" ht="5.25" customHeight="1" x14ac:dyDescent="0.2">
      <c r="B32" s="268"/>
      <c r="C32" s="267"/>
      <c r="D32" s="266"/>
      <c r="E32" s="254"/>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5"/>
      <c r="BF32" s="265"/>
      <c r="BG32" s="265"/>
      <c r="BH32" s="265"/>
      <c r="BI32" s="265"/>
      <c r="BJ32" s="265"/>
      <c r="BK32" s="265"/>
      <c r="BL32" s="265"/>
      <c r="BM32" s="265"/>
      <c r="BN32" s="265"/>
      <c r="BO32" s="265"/>
      <c r="BP32" s="265"/>
      <c r="BQ32" s="265"/>
      <c r="BR32" s="265"/>
      <c r="BS32" s="265"/>
      <c r="BT32" s="265"/>
      <c r="BU32" s="265"/>
      <c r="BV32" s="265"/>
      <c r="BW32" s="265"/>
      <c r="BX32" s="265"/>
      <c r="BY32" s="265"/>
      <c r="BZ32" s="265"/>
      <c r="CA32" s="265"/>
      <c r="CB32" s="265"/>
      <c r="CC32" s="265"/>
      <c r="CD32" s="265"/>
      <c r="CE32" s="265"/>
      <c r="CF32" s="265"/>
      <c r="CG32" s="265"/>
      <c r="CH32" s="265"/>
      <c r="CI32" s="265"/>
      <c r="CJ32" s="265"/>
      <c r="CK32" s="265"/>
      <c r="CL32" s="265"/>
      <c r="CM32" s="265"/>
      <c r="CN32" s="265"/>
      <c r="CO32" s="265"/>
      <c r="CP32" s="265"/>
      <c r="CQ32" s="265"/>
      <c r="CR32" s="265"/>
      <c r="CS32" s="265"/>
      <c r="CT32" s="265"/>
      <c r="CU32" s="265"/>
      <c r="CV32" s="265"/>
      <c r="CW32" s="265"/>
      <c r="CX32" s="265"/>
      <c r="CY32" s="265"/>
      <c r="CZ32" s="265"/>
      <c r="DA32" s="265"/>
      <c r="DB32" s="265"/>
      <c r="DC32" s="265"/>
      <c r="DD32" s="265"/>
      <c r="DE32" s="265"/>
      <c r="DF32" s="265"/>
      <c r="DG32" s="265"/>
      <c r="DH32" s="265"/>
      <c r="DI32" s="265"/>
      <c r="DJ32" s="265"/>
      <c r="DK32" s="265"/>
      <c r="DL32" s="265"/>
      <c r="DM32" s="265"/>
      <c r="DN32" s="265"/>
      <c r="DO32" s="265"/>
      <c r="DP32" s="265"/>
      <c r="DQ32" s="265"/>
      <c r="DR32" s="265"/>
      <c r="DS32" s="265"/>
      <c r="DT32" s="265"/>
      <c r="DU32" s="265"/>
      <c r="DV32" s="265"/>
      <c r="DW32" s="265"/>
      <c r="DX32" s="265"/>
      <c r="DY32" s="265"/>
      <c r="DZ32" s="265"/>
      <c r="EA32" s="265"/>
      <c r="EB32" s="265"/>
      <c r="EC32" s="265"/>
      <c r="EE32" s="439"/>
      <c r="EF32" s="439"/>
      <c r="EG32" s="439"/>
      <c r="EH32" s="439"/>
      <c r="EK32" s="438"/>
      <c r="EL32" s="438"/>
      <c r="EM32" s="438"/>
      <c r="EN32" s="438"/>
      <c r="EQ32" s="251"/>
      <c r="ER32" s="250"/>
      <c r="ES32" s="250"/>
      <c r="ET32" s="250"/>
      <c r="EU32" s="250"/>
      <c r="EV32" s="409"/>
      <c r="EW32" s="255"/>
      <c r="EX32" s="255"/>
      <c r="EY32" s="255"/>
    </row>
    <row r="33" spans="1:155" ht="11.1" customHeight="1" x14ac:dyDescent="0.2">
      <c r="A33" s="251"/>
      <c r="B33" s="291" t="s">
        <v>271</v>
      </c>
      <c r="C33" s="651" t="s">
        <v>273</v>
      </c>
      <c r="D33" s="653" t="s">
        <v>329</v>
      </c>
      <c r="E33" s="654"/>
      <c r="F33" s="639"/>
      <c r="G33" s="639"/>
      <c r="H33" s="639"/>
      <c r="I33" s="639"/>
      <c r="J33" s="639"/>
      <c r="K33" s="639"/>
      <c r="L33" s="639"/>
      <c r="M33" s="639"/>
      <c r="N33" s="639"/>
      <c r="O33" s="639"/>
      <c r="P33" s="639"/>
      <c r="Q33" s="639"/>
      <c r="R33" s="639"/>
      <c r="S33" s="639"/>
      <c r="T33" s="634">
        <v>24</v>
      </c>
      <c r="U33" s="634"/>
      <c r="V33" s="634">
        <v>24</v>
      </c>
      <c r="W33" s="634"/>
      <c r="X33" s="634">
        <v>24</v>
      </c>
      <c r="Y33" s="634"/>
      <c r="Z33" s="634">
        <v>24</v>
      </c>
      <c r="AA33" s="634"/>
      <c r="AB33" s="634">
        <v>16</v>
      </c>
      <c r="AC33" s="634"/>
      <c r="AD33" s="634">
        <v>16</v>
      </c>
      <c r="AE33" s="634"/>
      <c r="AF33" s="634">
        <v>16</v>
      </c>
      <c r="AG33" s="634"/>
      <c r="AH33" s="634">
        <v>16</v>
      </c>
      <c r="AI33" s="634"/>
      <c r="AJ33" s="634">
        <v>16</v>
      </c>
      <c r="AK33" s="634"/>
      <c r="AL33" s="634">
        <v>16</v>
      </c>
      <c r="AM33" s="634"/>
      <c r="AN33" s="634">
        <v>16</v>
      </c>
      <c r="AO33" s="634"/>
      <c r="AP33" s="634">
        <v>8</v>
      </c>
      <c r="AQ33" s="634"/>
      <c r="AR33" s="634">
        <v>24</v>
      </c>
      <c r="AS33" s="634"/>
      <c r="AT33" s="634">
        <v>24</v>
      </c>
      <c r="AU33" s="634"/>
      <c r="AV33" s="634">
        <v>24</v>
      </c>
      <c r="AW33" s="634"/>
      <c r="AX33" s="634">
        <v>24</v>
      </c>
      <c r="AY33" s="634"/>
      <c r="AZ33" s="634">
        <v>24</v>
      </c>
      <c r="BA33" s="634"/>
      <c r="BB33" s="634">
        <v>24</v>
      </c>
      <c r="BC33" s="634"/>
      <c r="BD33" s="634">
        <v>24</v>
      </c>
      <c r="BE33" s="634"/>
      <c r="BF33" s="634">
        <v>24</v>
      </c>
      <c r="BG33" s="634"/>
      <c r="BH33" s="634">
        <v>24</v>
      </c>
      <c r="BI33" s="634"/>
      <c r="BJ33" s="634">
        <v>24</v>
      </c>
      <c r="BK33" s="634"/>
      <c r="BL33" s="634">
        <v>24</v>
      </c>
      <c r="BM33" s="634"/>
      <c r="BN33" s="634">
        <v>16</v>
      </c>
      <c r="BO33" s="634"/>
      <c r="BP33" s="634">
        <v>16</v>
      </c>
      <c r="BQ33" s="634"/>
      <c r="BR33" s="634">
        <v>24</v>
      </c>
      <c r="BS33" s="634"/>
      <c r="BT33" s="634">
        <v>24</v>
      </c>
      <c r="BU33" s="634"/>
      <c r="BV33" s="634">
        <v>24</v>
      </c>
      <c r="BW33" s="634"/>
      <c r="BX33" s="634">
        <v>24</v>
      </c>
      <c r="BY33" s="634"/>
      <c r="BZ33" s="634">
        <v>24</v>
      </c>
      <c r="CA33" s="634"/>
      <c r="CB33" s="634">
        <v>24</v>
      </c>
      <c r="CC33" s="634"/>
      <c r="CD33" s="634">
        <v>16</v>
      </c>
      <c r="CE33" s="634"/>
      <c r="CF33" s="634">
        <v>16</v>
      </c>
      <c r="CG33" s="634"/>
      <c r="CH33" s="634">
        <v>16</v>
      </c>
      <c r="CI33" s="634"/>
      <c r="CJ33" s="634">
        <v>16</v>
      </c>
      <c r="CK33" s="634"/>
      <c r="CL33" s="634">
        <v>8</v>
      </c>
      <c r="CM33" s="634"/>
      <c r="CN33" s="634">
        <v>16</v>
      </c>
      <c r="CO33" s="634"/>
      <c r="CP33" s="634">
        <v>24</v>
      </c>
      <c r="CQ33" s="634"/>
      <c r="CR33" s="634">
        <v>24</v>
      </c>
      <c r="CS33" s="634"/>
      <c r="CT33" s="634">
        <v>24</v>
      </c>
      <c r="CU33" s="634"/>
      <c r="CV33" s="634">
        <v>24</v>
      </c>
      <c r="CW33" s="634"/>
      <c r="CX33" s="634">
        <v>24</v>
      </c>
      <c r="CY33" s="634"/>
      <c r="CZ33" s="634">
        <v>16</v>
      </c>
      <c r="DA33" s="634"/>
      <c r="DB33" s="634">
        <v>16</v>
      </c>
      <c r="DC33" s="634"/>
      <c r="DD33" s="634">
        <v>16</v>
      </c>
      <c r="DE33" s="634"/>
      <c r="DF33" s="634">
        <v>16</v>
      </c>
      <c r="DG33" s="634"/>
      <c r="DH33" s="634">
        <v>16</v>
      </c>
      <c r="DI33" s="634"/>
      <c r="DJ33" s="634">
        <v>8</v>
      </c>
      <c r="DK33" s="634"/>
      <c r="DL33" s="635"/>
      <c r="DM33" s="636"/>
      <c r="DN33" s="635"/>
      <c r="DO33" s="636"/>
      <c r="DP33" s="635"/>
      <c r="DQ33" s="636"/>
      <c r="DR33" s="634">
        <v>8</v>
      </c>
      <c r="DS33" s="634"/>
      <c r="DT33" s="634">
        <v>8</v>
      </c>
      <c r="DU33" s="634"/>
      <c r="DV33" s="634">
        <v>8</v>
      </c>
      <c r="DW33" s="634"/>
      <c r="DX33" s="635"/>
      <c r="DY33" s="636"/>
      <c r="DZ33" s="635"/>
      <c r="EA33" s="636"/>
      <c r="EB33" s="635"/>
      <c r="EC33" s="637"/>
      <c r="ED33" s="257"/>
      <c r="EE33" s="435">
        <f>8*ER33</f>
        <v>0.61538461538461542</v>
      </c>
      <c r="EF33" s="436">
        <f>2*ER33</f>
        <v>0.15384615384615385</v>
      </c>
      <c r="EG33" s="436">
        <f>2*ER33</f>
        <v>0.15384615384615385</v>
      </c>
      <c r="EH33" s="437">
        <f>1*ER33</f>
        <v>7.6923076923076927E-2</v>
      </c>
      <c r="EI33" s="257"/>
      <c r="EJ33" s="257"/>
      <c r="EK33" s="433">
        <f t="shared" ref="EK33:EK40" si="4">EE33*SUM(F33:EC33)</f>
        <v>600.61538461538464</v>
      </c>
      <c r="EL33" s="465">
        <v>146</v>
      </c>
      <c r="EM33" s="465">
        <v>293</v>
      </c>
      <c r="EN33" s="434">
        <f t="shared" ref="EN33:EN39" si="5">EH33*SUM(F33:EC33)</f>
        <v>75.07692307692308</v>
      </c>
      <c r="EO33" s="257"/>
      <c r="EP33" s="257"/>
      <c r="EQ33" s="257"/>
      <c r="ER33" s="386">
        <f>1/13</f>
        <v>7.6923076923076927E-2</v>
      </c>
      <c r="ES33" s="277"/>
      <c r="ET33" s="277"/>
      <c r="EU33" s="688" t="s">
        <v>346</v>
      </c>
      <c r="EV33" s="689"/>
      <c r="EW33" s="689"/>
      <c r="EX33" s="689"/>
      <c r="EY33" s="690"/>
    </row>
    <row r="34" spans="1:155" ht="11.1" customHeight="1" x14ac:dyDescent="0.2">
      <c r="A34" s="251"/>
      <c r="B34" s="290"/>
      <c r="C34" s="652"/>
      <c r="D34" s="655"/>
      <c r="E34" s="656"/>
      <c r="F34" s="627"/>
      <c r="G34" s="628"/>
      <c r="H34" s="627"/>
      <c r="I34" s="628"/>
      <c r="J34" s="627"/>
      <c r="K34" s="628"/>
      <c r="L34" s="627"/>
      <c r="M34" s="628"/>
      <c r="N34" s="627"/>
      <c r="O34" s="628"/>
      <c r="P34" s="627"/>
      <c r="Q34" s="628"/>
      <c r="R34" s="627"/>
      <c r="S34" s="628"/>
      <c r="T34" s="625">
        <f>T33/180</f>
        <v>0.13333333333333333</v>
      </c>
      <c r="U34" s="626"/>
      <c r="V34" s="625">
        <f>V33/180</f>
        <v>0.13333333333333333</v>
      </c>
      <c r="W34" s="626"/>
      <c r="X34" s="625">
        <f>X33/180</f>
        <v>0.13333333333333333</v>
      </c>
      <c r="Y34" s="626"/>
      <c r="Z34" s="625">
        <f>Z33/180</f>
        <v>0.13333333333333333</v>
      </c>
      <c r="AA34" s="626"/>
      <c r="AB34" s="625">
        <f>AB33/180</f>
        <v>8.8888888888888892E-2</v>
      </c>
      <c r="AC34" s="626"/>
      <c r="AD34" s="625">
        <f>AD33/180</f>
        <v>8.8888888888888892E-2</v>
      </c>
      <c r="AE34" s="626"/>
      <c r="AF34" s="625">
        <f>AF33/180</f>
        <v>8.8888888888888892E-2</v>
      </c>
      <c r="AG34" s="626"/>
      <c r="AH34" s="625">
        <f>AH33/180</f>
        <v>8.8888888888888892E-2</v>
      </c>
      <c r="AI34" s="626"/>
      <c r="AJ34" s="625">
        <f>AJ33/180</f>
        <v>8.8888888888888892E-2</v>
      </c>
      <c r="AK34" s="626"/>
      <c r="AL34" s="625">
        <f>AL33/180</f>
        <v>8.8888888888888892E-2</v>
      </c>
      <c r="AM34" s="626"/>
      <c r="AN34" s="625">
        <f>AN33/180</f>
        <v>8.8888888888888892E-2</v>
      </c>
      <c r="AO34" s="626"/>
      <c r="AP34" s="625">
        <f>AP33/180</f>
        <v>4.4444444444444446E-2</v>
      </c>
      <c r="AQ34" s="626"/>
      <c r="AR34" s="625">
        <f>AR33/180</f>
        <v>0.13333333333333333</v>
      </c>
      <c r="AS34" s="626"/>
      <c r="AT34" s="625">
        <f>AT33/180</f>
        <v>0.13333333333333333</v>
      </c>
      <c r="AU34" s="626"/>
      <c r="AV34" s="625">
        <f>AV33/180</f>
        <v>0.13333333333333333</v>
      </c>
      <c r="AW34" s="626"/>
      <c r="AX34" s="625">
        <f>AX33/180</f>
        <v>0.13333333333333333</v>
      </c>
      <c r="AY34" s="626"/>
      <c r="AZ34" s="625">
        <f>AZ33/180</f>
        <v>0.13333333333333333</v>
      </c>
      <c r="BA34" s="626"/>
      <c r="BB34" s="625">
        <f>BB33/180</f>
        <v>0.13333333333333333</v>
      </c>
      <c r="BC34" s="626"/>
      <c r="BD34" s="625">
        <f>BD33/180</f>
        <v>0.13333333333333333</v>
      </c>
      <c r="BE34" s="626"/>
      <c r="BF34" s="625">
        <f>BF33/180</f>
        <v>0.13333333333333333</v>
      </c>
      <c r="BG34" s="626"/>
      <c r="BH34" s="625">
        <f>BH33/180</f>
        <v>0.13333333333333333</v>
      </c>
      <c r="BI34" s="626"/>
      <c r="BJ34" s="625">
        <f>BJ33/180</f>
        <v>0.13333333333333333</v>
      </c>
      <c r="BK34" s="626"/>
      <c r="BL34" s="625">
        <f>BL33/180</f>
        <v>0.13333333333333333</v>
      </c>
      <c r="BM34" s="626"/>
      <c r="BN34" s="625">
        <f>BN33/180</f>
        <v>8.8888888888888892E-2</v>
      </c>
      <c r="BO34" s="626"/>
      <c r="BP34" s="625">
        <f>BP33/180</f>
        <v>8.8888888888888892E-2</v>
      </c>
      <c r="BQ34" s="626"/>
      <c r="BR34" s="625">
        <f>BR33/180</f>
        <v>0.13333333333333333</v>
      </c>
      <c r="BS34" s="626"/>
      <c r="BT34" s="625">
        <f>BT33/180</f>
        <v>0.13333333333333333</v>
      </c>
      <c r="BU34" s="626"/>
      <c r="BV34" s="625">
        <f>BV33/180</f>
        <v>0.13333333333333333</v>
      </c>
      <c r="BW34" s="626"/>
      <c r="BX34" s="625">
        <f>BX33/180</f>
        <v>0.13333333333333333</v>
      </c>
      <c r="BY34" s="626"/>
      <c r="BZ34" s="625">
        <f>BZ33/180</f>
        <v>0.13333333333333333</v>
      </c>
      <c r="CA34" s="626"/>
      <c r="CB34" s="625">
        <f>CB33/180</f>
        <v>0.13333333333333333</v>
      </c>
      <c r="CC34" s="626"/>
      <c r="CD34" s="625">
        <f>CD33/180</f>
        <v>8.8888888888888892E-2</v>
      </c>
      <c r="CE34" s="626"/>
      <c r="CF34" s="625">
        <f>CF33/180</f>
        <v>8.8888888888888892E-2</v>
      </c>
      <c r="CG34" s="626"/>
      <c r="CH34" s="625">
        <f>CH33/180</f>
        <v>8.8888888888888892E-2</v>
      </c>
      <c r="CI34" s="626"/>
      <c r="CJ34" s="625">
        <f>CJ33/180</f>
        <v>8.8888888888888892E-2</v>
      </c>
      <c r="CK34" s="626"/>
      <c r="CL34" s="625">
        <f>CL33/180</f>
        <v>4.4444444444444446E-2</v>
      </c>
      <c r="CM34" s="626"/>
      <c r="CN34" s="625">
        <f>CN33/180</f>
        <v>8.8888888888888892E-2</v>
      </c>
      <c r="CO34" s="626"/>
      <c r="CP34" s="625">
        <f>CP33/180</f>
        <v>0.13333333333333333</v>
      </c>
      <c r="CQ34" s="626"/>
      <c r="CR34" s="625">
        <f>CR33/180</f>
        <v>0.13333333333333333</v>
      </c>
      <c r="CS34" s="626"/>
      <c r="CT34" s="625">
        <f>CT33/180</f>
        <v>0.13333333333333333</v>
      </c>
      <c r="CU34" s="626"/>
      <c r="CV34" s="625">
        <f>CV33/180</f>
        <v>0.13333333333333333</v>
      </c>
      <c r="CW34" s="626"/>
      <c r="CX34" s="625">
        <f>CX33/180</f>
        <v>0.13333333333333333</v>
      </c>
      <c r="CY34" s="626"/>
      <c r="CZ34" s="625">
        <f>CZ33/180</f>
        <v>8.8888888888888892E-2</v>
      </c>
      <c r="DA34" s="626"/>
      <c r="DB34" s="625">
        <f>DB33/180</f>
        <v>8.8888888888888892E-2</v>
      </c>
      <c r="DC34" s="626"/>
      <c r="DD34" s="625">
        <f>DD33/180</f>
        <v>8.8888888888888892E-2</v>
      </c>
      <c r="DE34" s="626"/>
      <c r="DF34" s="625">
        <f>DF33/180</f>
        <v>8.8888888888888892E-2</v>
      </c>
      <c r="DG34" s="626"/>
      <c r="DH34" s="625">
        <f>DH33/180</f>
        <v>8.8888888888888892E-2</v>
      </c>
      <c r="DI34" s="626"/>
      <c r="DJ34" s="625">
        <f>DJ33/180</f>
        <v>4.4444444444444446E-2</v>
      </c>
      <c r="DK34" s="626"/>
      <c r="DL34" s="627"/>
      <c r="DM34" s="628"/>
      <c r="DN34" s="627"/>
      <c r="DO34" s="628"/>
      <c r="DP34" s="627"/>
      <c r="DQ34" s="628"/>
      <c r="DR34" s="625">
        <f>DR33/180</f>
        <v>4.4444444444444446E-2</v>
      </c>
      <c r="DS34" s="626"/>
      <c r="DT34" s="625">
        <f>DT33/180</f>
        <v>4.4444444444444446E-2</v>
      </c>
      <c r="DU34" s="626"/>
      <c r="DV34" s="625">
        <f>DV33/180</f>
        <v>4.4444444444444446E-2</v>
      </c>
      <c r="DW34" s="626"/>
      <c r="DX34" s="627"/>
      <c r="DY34" s="628"/>
      <c r="DZ34" s="627"/>
      <c r="EA34" s="628"/>
      <c r="EB34" s="627"/>
      <c r="EC34" s="629"/>
      <c r="ED34" s="257"/>
      <c r="EE34" s="272"/>
      <c r="EF34" s="271"/>
      <c r="EG34" s="271"/>
      <c r="EH34" s="270"/>
      <c r="EI34" s="257"/>
      <c r="EJ34" s="257"/>
      <c r="EK34" s="391"/>
      <c r="EL34" s="392"/>
      <c r="EM34" s="392"/>
      <c r="EN34" s="393"/>
      <c r="EO34" s="257"/>
      <c r="EP34" s="257"/>
      <c r="EQ34" s="257"/>
      <c r="ER34" s="269"/>
      <c r="ES34" s="269"/>
      <c r="ET34" s="269"/>
      <c r="EU34" s="691"/>
      <c r="EV34" s="692"/>
      <c r="EW34" s="692"/>
      <c r="EX34" s="692"/>
      <c r="EY34" s="693"/>
    </row>
    <row r="35" spans="1:155" ht="9" hidden="1" customHeight="1" x14ac:dyDescent="0.2">
      <c r="A35" s="251"/>
      <c r="B35" s="289" t="s">
        <v>7</v>
      </c>
      <c r="C35" s="288"/>
      <c r="D35" s="288" t="s">
        <v>272</v>
      </c>
      <c r="E35" s="287" t="s">
        <v>272</v>
      </c>
      <c r="F35" s="650"/>
      <c r="G35" s="650"/>
      <c r="H35" s="646"/>
      <c r="I35" s="646"/>
      <c r="J35" s="646"/>
      <c r="K35" s="646"/>
      <c r="L35" s="646"/>
      <c r="M35" s="646"/>
      <c r="N35" s="646"/>
      <c r="O35" s="646"/>
      <c r="P35" s="646"/>
      <c r="Q35" s="646"/>
      <c r="R35" s="646"/>
      <c r="S35" s="646"/>
      <c r="T35" s="646"/>
      <c r="U35" s="646"/>
      <c r="V35" s="646"/>
      <c r="W35" s="646"/>
      <c r="X35" s="646"/>
      <c r="Y35" s="646"/>
      <c r="Z35" s="646"/>
      <c r="AA35" s="646"/>
      <c r="AB35" s="646"/>
      <c r="AC35" s="646"/>
      <c r="AD35" s="646"/>
      <c r="AE35" s="646"/>
      <c r="AF35" s="646"/>
      <c r="AG35" s="646"/>
      <c r="AH35" s="646"/>
      <c r="AI35" s="646"/>
      <c r="AJ35" s="646"/>
      <c r="AK35" s="646"/>
      <c r="AL35" s="646"/>
      <c r="AM35" s="646"/>
      <c r="AN35" s="646"/>
      <c r="AO35" s="646"/>
      <c r="AP35" s="646"/>
      <c r="AQ35" s="646"/>
      <c r="AR35" s="646"/>
      <c r="AS35" s="646"/>
      <c r="AT35" s="646"/>
      <c r="AU35" s="646"/>
      <c r="AV35" s="646"/>
      <c r="AW35" s="646"/>
      <c r="AX35" s="646"/>
      <c r="AY35" s="646"/>
      <c r="AZ35" s="646"/>
      <c r="BA35" s="646"/>
      <c r="BB35" s="646"/>
      <c r="BC35" s="646"/>
      <c r="BD35" s="646"/>
      <c r="BE35" s="646"/>
      <c r="BF35" s="646"/>
      <c r="BG35" s="646"/>
      <c r="BH35" s="646"/>
      <c r="BI35" s="646"/>
      <c r="BJ35" s="646"/>
      <c r="BK35" s="646"/>
      <c r="BL35" s="646"/>
      <c r="BM35" s="646"/>
      <c r="BN35" s="646"/>
      <c r="BO35" s="646"/>
      <c r="BP35" s="646"/>
      <c r="BQ35" s="646"/>
      <c r="BR35" s="646"/>
      <c r="BS35" s="646"/>
      <c r="BT35" s="646"/>
      <c r="BU35" s="646"/>
      <c r="BV35" s="646"/>
      <c r="BW35" s="646"/>
      <c r="BX35" s="646"/>
      <c r="BY35" s="646"/>
      <c r="BZ35" s="646"/>
      <c r="CA35" s="646"/>
      <c r="CB35" s="646"/>
      <c r="CC35" s="646"/>
      <c r="CD35" s="646"/>
      <c r="CE35" s="646"/>
      <c r="CF35" s="646"/>
      <c r="CG35" s="646"/>
      <c r="CH35" s="646"/>
      <c r="CI35" s="646"/>
      <c r="CJ35" s="646"/>
      <c r="CK35" s="646"/>
      <c r="CL35" s="646"/>
      <c r="CM35" s="646"/>
      <c r="CN35" s="646"/>
      <c r="CO35" s="646"/>
      <c r="CP35" s="646"/>
      <c r="CQ35" s="646"/>
      <c r="CR35" s="646"/>
      <c r="CS35" s="646"/>
      <c r="CT35" s="646"/>
      <c r="CU35" s="646"/>
      <c r="CV35" s="646"/>
      <c r="CW35" s="646"/>
      <c r="CX35" s="646"/>
      <c r="CY35" s="646"/>
      <c r="CZ35" s="646"/>
      <c r="DA35" s="646"/>
      <c r="DB35" s="646"/>
      <c r="DC35" s="646"/>
      <c r="DD35" s="646"/>
      <c r="DE35" s="646"/>
      <c r="DF35" s="646"/>
      <c r="DG35" s="646"/>
      <c r="DH35" s="646"/>
      <c r="DI35" s="646"/>
      <c r="DJ35" s="646"/>
      <c r="DK35" s="646"/>
      <c r="DL35" s="646"/>
      <c r="DM35" s="646"/>
      <c r="DN35" s="646"/>
      <c r="DO35" s="646"/>
      <c r="DP35" s="646"/>
      <c r="DQ35" s="646"/>
      <c r="DR35" s="646"/>
      <c r="DS35" s="646"/>
      <c r="DT35" s="646"/>
      <c r="DU35" s="646"/>
      <c r="DV35" s="646"/>
      <c r="DW35" s="646"/>
      <c r="DX35" s="646"/>
      <c r="DY35" s="646"/>
      <c r="DZ35" s="647"/>
      <c r="EA35" s="648"/>
      <c r="EB35" s="647"/>
      <c r="EC35" s="649"/>
      <c r="ED35" s="257"/>
      <c r="EE35" s="272"/>
      <c r="EF35" s="271"/>
      <c r="EG35" s="271"/>
      <c r="EH35" s="270"/>
      <c r="EI35" s="257"/>
      <c r="EJ35" s="257"/>
      <c r="EK35" s="387">
        <f t="shared" si="4"/>
        <v>0</v>
      </c>
      <c r="EL35" s="390">
        <f t="shared" ref="EL35:EL40" si="6">EF35*SUM(F35:EC35)</f>
        <v>0</v>
      </c>
      <c r="EM35" s="390">
        <f t="shared" ref="EM35:EM40" si="7">EG35*SUM(F35:EC35)</f>
        <v>0</v>
      </c>
      <c r="EN35" s="389">
        <f t="shared" si="5"/>
        <v>0</v>
      </c>
      <c r="EO35" s="257"/>
      <c r="EP35" s="257"/>
      <c r="EQ35" s="257"/>
      <c r="ER35" s="277"/>
      <c r="ES35" s="277"/>
      <c r="ET35" s="277"/>
      <c r="EU35" s="277"/>
      <c r="EV35" s="249"/>
    </row>
    <row r="36" spans="1:155" ht="9" hidden="1" customHeight="1" x14ac:dyDescent="0.2">
      <c r="A36" s="251"/>
      <c r="B36" s="284"/>
      <c r="C36" s="283"/>
      <c r="D36" s="285"/>
      <c r="E36" s="282"/>
      <c r="F36" s="644"/>
      <c r="G36" s="645"/>
      <c r="H36" s="640"/>
      <c r="I36" s="641"/>
      <c r="J36" s="640"/>
      <c r="K36" s="641"/>
      <c r="L36" s="640"/>
      <c r="M36" s="641"/>
      <c r="N36" s="640"/>
      <c r="O36" s="641"/>
      <c r="P36" s="640"/>
      <c r="Q36" s="641"/>
      <c r="R36" s="640"/>
      <c r="S36" s="641"/>
      <c r="T36" s="640"/>
      <c r="U36" s="641"/>
      <c r="V36" s="640"/>
      <c r="W36" s="641"/>
      <c r="X36" s="640"/>
      <c r="Y36" s="641"/>
      <c r="Z36" s="640"/>
      <c r="AA36" s="641"/>
      <c r="AB36" s="640"/>
      <c r="AC36" s="641"/>
      <c r="AD36" s="640"/>
      <c r="AE36" s="641"/>
      <c r="AF36" s="640"/>
      <c r="AG36" s="641"/>
      <c r="AH36" s="640"/>
      <c r="AI36" s="641"/>
      <c r="AJ36" s="640"/>
      <c r="AK36" s="641"/>
      <c r="AL36" s="640"/>
      <c r="AM36" s="641"/>
      <c r="AN36" s="640"/>
      <c r="AO36" s="641"/>
      <c r="AP36" s="640"/>
      <c r="AQ36" s="641"/>
      <c r="AR36" s="640"/>
      <c r="AS36" s="641"/>
      <c r="AT36" s="640"/>
      <c r="AU36" s="641"/>
      <c r="AV36" s="640"/>
      <c r="AW36" s="641"/>
      <c r="AX36" s="640"/>
      <c r="AY36" s="641"/>
      <c r="AZ36" s="640"/>
      <c r="BA36" s="641"/>
      <c r="BB36" s="640"/>
      <c r="BC36" s="641"/>
      <c r="BD36" s="640"/>
      <c r="BE36" s="641"/>
      <c r="BF36" s="640"/>
      <c r="BG36" s="641"/>
      <c r="BH36" s="640"/>
      <c r="BI36" s="641"/>
      <c r="BJ36" s="640"/>
      <c r="BK36" s="641"/>
      <c r="BL36" s="640"/>
      <c r="BM36" s="641"/>
      <c r="BN36" s="640"/>
      <c r="BO36" s="641"/>
      <c r="BP36" s="640"/>
      <c r="BQ36" s="641"/>
      <c r="BR36" s="640"/>
      <c r="BS36" s="641"/>
      <c r="BT36" s="640"/>
      <c r="BU36" s="641"/>
      <c r="BV36" s="640"/>
      <c r="BW36" s="641"/>
      <c r="BX36" s="640"/>
      <c r="BY36" s="641"/>
      <c r="BZ36" s="640"/>
      <c r="CA36" s="641"/>
      <c r="CB36" s="640"/>
      <c r="CC36" s="641"/>
      <c r="CD36" s="640"/>
      <c r="CE36" s="641"/>
      <c r="CF36" s="640"/>
      <c r="CG36" s="641"/>
      <c r="CH36" s="640"/>
      <c r="CI36" s="641"/>
      <c r="CJ36" s="640"/>
      <c r="CK36" s="641"/>
      <c r="CL36" s="640"/>
      <c r="CM36" s="641"/>
      <c r="CN36" s="640"/>
      <c r="CO36" s="641"/>
      <c r="CP36" s="640"/>
      <c r="CQ36" s="641"/>
      <c r="CR36" s="640"/>
      <c r="CS36" s="641"/>
      <c r="CT36" s="640"/>
      <c r="CU36" s="641"/>
      <c r="CV36" s="640"/>
      <c r="CW36" s="641"/>
      <c r="CX36" s="640"/>
      <c r="CY36" s="641"/>
      <c r="CZ36" s="640"/>
      <c r="DA36" s="641"/>
      <c r="DB36" s="640"/>
      <c r="DC36" s="641"/>
      <c r="DD36" s="640"/>
      <c r="DE36" s="641"/>
      <c r="DF36" s="640"/>
      <c r="DG36" s="641"/>
      <c r="DH36" s="640"/>
      <c r="DI36" s="641"/>
      <c r="DJ36" s="640"/>
      <c r="DK36" s="641"/>
      <c r="DL36" s="640"/>
      <c r="DM36" s="641"/>
      <c r="DN36" s="640"/>
      <c r="DO36" s="641"/>
      <c r="DP36" s="640"/>
      <c r="DQ36" s="641"/>
      <c r="DR36" s="640"/>
      <c r="DS36" s="641"/>
      <c r="DT36" s="640"/>
      <c r="DU36" s="641"/>
      <c r="DV36" s="640"/>
      <c r="DW36" s="641"/>
      <c r="DX36" s="640"/>
      <c r="DY36" s="641"/>
      <c r="DZ36" s="640"/>
      <c r="EA36" s="641"/>
      <c r="EB36" s="640"/>
      <c r="EC36" s="642"/>
      <c r="ED36" s="257"/>
      <c r="EE36" s="272"/>
      <c r="EF36" s="271"/>
      <c r="EG36" s="271"/>
      <c r="EH36" s="270"/>
      <c r="EI36" s="257"/>
      <c r="EJ36" s="257"/>
      <c r="EK36" s="391">
        <f t="shared" si="4"/>
        <v>0</v>
      </c>
      <c r="EL36" s="392">
        <f t="shared" si="6"/>
        <v>0</v>
      </c>
      <c r="EM36" s="392">
        <f t="shared" si="7"/>
        <v>0</v>
      </c>
      <c r="EN36" s="393">
        <f t="shared" si="5"/>
        <v>0</v>
      </c>
      <c r="EO36" s="257"/>
      <c r="EP36" s="257"/>
      <c r="EQ36" s="257"/>
      <c r="ER36" s="269"/>
      <c r="ES36" s="269"/>
      <c r="ET36" s="269"/>
      <c r="EU36" s="269"/>
      <c r="EV36" s="249"/>
    </row>
    <row r="37" spans="1:155" ht="9" hidden="1" customHeight="1" x14ac:dyDescent="0.2">
      <c r="A37" s="251"/>
      <c r="B37" s="286" t="s">
        <v>3</v>
      </c>
      <c r="C37" s="283"/>
      <c r="D37" s="283" t="s">
        <v>272</v>
      </c>
      <c r="E37" s="282" t="s">
        <v>272</v>
      </c>
      <c r="F37" s="643"/>
      <c r="G37" s="643"/>
      <c r="H37" s="638"/>
      <c r="I37" s="638"/>
      <c r="J37" s="638"/>
      <c r="K37" s="638"/>
      <c r="L37" s="638"/>
      <c r="M37" s="638"/>
      <c r="N37" s="638"/>
      <c r="O37" s="638"/>
      <c r="P37" s="638"/>
      <c r="Q37" s="638"/>
      <c r="R37" s="638"/>
      <c r="S37" s="638"/>
      <c r="T37" s="638"/>
      <c r="U37" s="638"/>
      <c r="V37" s="638"/>
      <c r="W37" s="638"/>
      <c r="X37" s="638"/>
      <c r="Y37" s="638"/>
      <c r="Z37" s="638"/>
      <c r="AA37" s="638"/>
      <c r="AB37" s="638"/>
      <c r="AC37" s="638"/>
      <c r="AD37" s="638"/>
      <c r="AE37" s="638"/>
      <c r="AF37" s="638"/>
      <c r="AG37" s="638"/>
      <c r="AH37" s="638"/>
      <c r="AI37" s="638"/>
      <c r="AJ37" s="638"/>
      <c r="AK37" s="638"/>
      <c r="AL37" s="638"/>
      <c r="AM37" s="638"/>
      <c r="AN37" s="638"/>
      <c r="AO37" s="638"/>
      <c r="AP37" s="638"/>
      <c r="AQ37" s="638"/>
      <c r="AR37" s="638"/>
      <c r="AS37" s="638"/>
      <c r="AT37" s="638"/>
      <c r="AU37" s="638"/>
      <c r="AV37" s="638"/>
      <c r="AW37" s="638"/>
      <c r="AX37" s="638"/>
      <c r="AY37" s="638"/>
      <c r="AZ37" s="638"/>
      <c r="BA37" s="638"/>
      <c r="BB37" s="638"/>
      <c r="BC37" s="638"/>
      <c r="BD37" s="638"/>
      <c r="BE37" s="638"/>
      <c r="BF37" s="638"/>
      <c r="BG37" s="638"/>
      <c r="BH37" s="638"/>
      <c r="BI37" s="638"/>
      <c r="BJ37" s="638"/>
      <c r="BK37" s="638"/>
      <c r="BL37" s="638"/>
      <c r="BM37" s="638"/>
      <c r="BN37" s="638"/>
      <c r="BO37" s="638"/>
      <c r="BP37" s="638"/>
      <c r="BQ37" s="638"/>
      <c r="BR37" s="638"/>
      <c r="BS37" s="638"/>
      <c r="BT37" s="638"/>
      <c r="BU37" s="638"/>
      <c r="BV37" s="638"/>
      <c r="BW37" s="638"/>
      <c r="BX37" s="638"/>
      <c r="BY37" s="638"/>
      <c r="BZ37" s="638"/>
      <c r="CA37" s="638"/>
      <c r="CB37" s="638"/>
      <c r="CC37" s="638"/>
      <c r="CD37" s="638"/>
      <c r="CE37" s="638"/>
      <c r="CF37" s="638"/>
      <c r="CG37" s="638"/>
      <c r="CH37" s="638"/>
      <c r="CI37" s="638"/>
      <c r="CJ37" s="638"/>
      <c r="CK37" s="638"/>
      <c r="CL37" s="638"/>
      <c r="CM37" s="638"/>
      <c r="CN37" s="638"/>
      <c r="CO37" s="638"/>
      <c r="CP37" s="638"/>
      <c r="CQ37" s="638"/>
      <c r="CR37" s="638"/>
      <c r="CS37" s="638"/>
      <c r="CT37" s="638"/>
      <c r="CU37" s="638"/>
      <c r="CV37" s="638"/>
      <c r="CW37" s="638"/>
      <c r="CX37" s="638"/>
      <c r="CY37" s="638"/>
      <c r="CZ37" s="638"/>
      <c r="DA37" s="638"/>
      <c r="DB37" s="638"/>
      <c r="DC37" s="638"/>
      <c r="DD37" s="638"/>
      <c r="DE37" s="638"/>
      <c r="DF37" s="638"/>
      <c r="DG37" s="638"/>
      <c r="DH37" s="638"/>
      <c r="DI37" s="638"/>
      <c r="DJ37" s="638"/>
      <c r="DK37" s="638"/>
      <c r="DL37" s="638"/>
      <c r="DM37" s="638"/>
      <c r="DN37" s="638"/>
      <c r="DO37" s="638"/>
      <c r="DP37" s="638"/>
      <c r="DQ37" s="638"/>
      <c r="DR37" s="638"/>
      <c r="DS37" s="638"/>
      <c r="DT37" s="638"/>
      <c r="DU37" s="638"/>
      <c r="DV37" s="638"/>
      <c r="DW37" s="638"/>
      <c r="DX37" s="638"/>
      <c r="DY37" s="638"/>
      <c r="DZ37" s="640"/>
      <c r="EA37" s="641"/>
      <c r="EB37" s="640"/>
      <c r="EC37" s="642"/>
      <c r="ED37" s="257"/>
      <c r="EE37" s="272"/>
      <c r="EF37" s="271"/>
      <c r="EG37" s="271"/>
      <c r="EH37" s="270"/>
      <c r="EI37" s="257"/>
      <c r="EJ37" s="257"/>
      <c r="EK37" s="387">
        <f t="shared" si="4"/>
        <v>0</v>
      </c>
      <c r="EL37" s="390">
        <f t="shared" si="6"/>
        <v>0</v>
      </c>
      <c r="EM37" s="390">
        <f t="shared" si="7"/>
        <v>0</v>
      </c>
      <c r="EN37" s="389">
        <f t="shared" si="5"/>
        <v>0</v>
      </c>
      <c r="EO37" s="257"/>
      <c r="EP37" s="257"/>
      <c r="EQ37" s="257"/>
      <c r="ER37" s="277"/>
      <c r="ES37" s="277"/>
      <c r="ET37" s="277"/>
      <c r="EU37" s="277"/>
      <c r="EV37" s="249"/>
    </row>
    <row r="38" spans="1:155" ht="9" hidden="1" customHeight="1" x14ac:dyDescent="0.2">
      <c r="A38" s="251"/>
      <c r="B38" s="286"/>
      <c r="C38" s="283"/>
      <c r="D38" s="285"/>
      <c r="E38" s="282"/>
      <c r="F38" s="644"/>
      <c r="G38" s="645"/>
      <c r="H38" s="640"/>
      <c r="I38" s="641"/>
      <c r="J38" s="640"/>
      <c r="K38" s="641"/>
      <c r="L38" s="640"/>
      <c r="M38" s="641"/>
      <c r="N38" s="640"/>
      <c r="O38" s="641"/>
      <c r="P38" s="640"/>
      <c r="Q38" s="641"/>
      <c r="R38" s="640"/>
      <c r="S38" s="641"/>
      <c r="T38" s="640"/>
      <c r="U38" s="641"/>
      <c r="V38" s="640"/>
      <c r="W38" s="641"/>
      <c r="X38" s="640"/>
      <c r="Y38" s="641"/>
      <c r="Z38" s="640"/>
      <c r="AA38" s="641"/>
      <c r="AB38" s="640"/>
      <c r="AC38" s="641"/>
      <c r="AD38" s="640"/>
      <c r="AE38" s="641"/>
      <c r="AF38" s="640"/>
      <c r="AG38" s="641"/>
      <c r="AH38" s="640"/>
      <c r="AI38" s="641"/>
      <c r="AJ38" s="640"/>
      <c r="AK38" s="641"/>
      <c r="AL38" s="640"/>
      <c r="AM38" s="641"/>
      <c r="AN38" s="640"/>
      <c r="AO38" s="641"/>
      <c r="AP38" s="640"/>
      <c r="AQ38" s="641"/>
      <c r="AR38" s="640"/>
      <c r="AS38" s="641"/>
      <c r="AT38" s="640"/>
      <c r="AU38" s="641"/>
      <c r="AV38" s="640"/>
      <c r="AW38" s="641"/>
      <c r="AX38" s="640"/>
      <c r="AY38" s="641"/>
      <c r="AZ38" s="640"/>
      <c r="BA38" s="641"/>
      <c r="BB38" s="640"/>
      <c r="BC38" s="641"/>
      <c r="BD38" s="640"/>
      <c r="BE38" s="641"/>
      <c r="BF38" s="640"/>
      <c r="BG38" s="641"/>
      <c r="BH38" s="640"/>
      <c r="BI38" s="641"/>
      <c r="BJ38" s="640"/>
      <c r="BK38" s="641"/>
      <c r="BL38" s="640"/>
      <c r="BM38" s="641"/>
      <c r="BN38" s="640"/>
      <c r="BO38" s="641"/>
      <c r="BP38" s="640"/>
      <c r="BQ38" s="641"/>
      <c r="BR38" s="640"/>
      <c r="BS38" s="641"/>
      <c r="BT38" s="640"/>
      <c r="BU38" s="641"/>
      <c r="BV38" s="640"/>
      <c r="BW38" s="641"/>
      <c r="BX38" s="640"/>
      <c r="BY38" s="641"/>
      <c r="BZ38" s="640"/>
      <c r="CA38" s="641"/>
      <c r="CB38" s="640"/>
      <c r="CC38" s="641"/>
      <c r="CD38" s="640"/>
      <c r="CE38" s="641"/>
      <c r="CF38" s="640"/>
      <c r="CG38" s="641"/>
      <c r="CH38" s="640"/>
      <c r="CI38" s="641"/>
      <c r="CJ38" s="640"/>
      <c r="CK38" s="641"/>
      <c r="CL38" s="640"/>
      <c r="CM38" s="641"/>
      <c r="CN38" s="640"/>
      <c r="CO38" s="641"/>
      <c r="CP38" s="640"/>
      <c r="CQ38" s="641"/>
      <c r="CR38" s="640"/>
      <c r="CS38" s="641"/>
      <c r="CT38" s="640"/>
      <c r="CU38" s="641"/>
      <c r="CV38" s="640"/>
      <c r="CW38" s="641"/>
      <c r="CX38" s="640"/>
      <c r="CY38" s="641"/>
      <c r="CZ38" s="640"/>
      <c r="DA38" s="641"/>
      <c r="DB38" s="640"/>
      <c r="DC38" s="641"/>
      <c r="DD38" s="640"/>
      <c r="DE38" s="641"/>
      <c r="DF38" s="640"/>
      <c r="DG38" s="641"/>
      <c r="DH38" s="640"/>
      <c r="DI38" s="641"/>
      <c r="DJ38" s="640"/>
      <c r="DK38" s="641"/>
      <c r="DL38" s="640"/>
      <c r="DM38" s="641"/>
      <c r="DN38" s="640"/>
      <c r="DO38" s="641"/>
      <c r="DP38" s="640"/>
      <c r="DQ38" s="641"/>
      <c r="DR38" s="640"/>
      <c r="DS38" s="641"/>
      <c r="DT38" s="640"/>
      <c r="DU38" s="641"/>
      <c r="DV38" s="640"/>
      <c r="DW38" s="641"/>
      <c r="DX38" s="640"/>
      <c r="DY38" s="641"/>
      <c r="DZ38" s="640"/>
      <c r="EA38" s="641"/>
      <c r="EB38" s="640"/>
      <c r="EC38" s="642"/>
      <c r="ED38" s="257"/>
      <c r="EE38" s="272"/>
      <c r="EF38" s="271"/>
      <c r="EG38" s="271"/>
      <c r="EH38" s="270"/>
      <c r="EI38" s="257"/>
      <c r="EJ38" s="257"/>
      <c r="EK38" s="391">
        <f t="shared" si="4"/>
        <v>0</v>
      </c>
      <c r="EL38" s="392">
        <f t="shared" si="6"/>
        <v>0</v>
      </c>
      <c r="EM38" s="392">
        <f t="shared" si="7"/>
        <v>0</v>
      </c>
      <c r="EN38" s="393">
        <f t="shared" si="5"/>
        <v>0</v>
      </c>
      <c r="EO38" s="257"/>
      <c r="EP38" s="257"/>
      <c r="EQ38" s="257"/>
      <c r="ER38" s="269"/>
      <c r="ES38" s="269"/>
      <c r="ET38" s="269"/>
      <c r="EU38" s="269"/>
      <c r="EV38" s="249"/>
    </row>
    <row r="39" spans="1:155" ht="9" hidden="1" customHeight="1" x14ac:dyDescent="0.2">
      <c r="A39" s="251"/>
      <c r="B39" s="284" t="s">
        <v>8</v>
      </c>
      <c r="C39" s="283"/>
      <c r="D39" s="283" t="s">
        <v>272</v>
      </c>
      <c r="E39" s="282" t="s">
        <v>272</v>
      </c>
      <c r="F39" s="643"/>
      <c r="G39" s="643"/>
      <c r="H39" s="638"/>
      <c r="I39" s="638"/>
      <c r="J39" s="638"/>
      <c r="K39" s="638"/>
      <c r="L39" s="638"/>
      <c r="M39" s="638"/>
      <c r="N39" s="638"/>
      <c r="O39" s="638"/>
      <c r="P39" s="638"/>
      <c r="Q39" s="638"/>
      <c r="R39" s="638"/>
      <c r="S39" s="638"/>
      <c r="T39" s="638"/>
      <c r="U39" s="638"/>
      <c r="V39" s="638"/>
      <c r="W39" s="638"/>
      <c r="X39" s="638"/>
      <c r="Y39" s="638"/>
      <c r="Z39" s="638"/>
      <c r="AA39" s="638"/>
      <c r="AB39" s="638"/>
      <c r="AC39" s="638"/>
      <c r="AD39" s="638"/>
      <c r="AE39" s="638"/>
      <c r="AF39" s="638"/>
      <c r="AG39" s="638"/>
      <c r="AH39" s="638"/>
      <c r="AI39" s="638"/>
      <c r="AJ39" s="638"/>
      <c r="AK39" s="638"/>
      <c r="AL39" s="638"/>
      <c r="AM39" s="638"/>
      <c r="AN39" s="638"/>
      <c r="AO39" s="638"/>
      <c r="AP39" s="638"/>
      <c r="AQ39" s="638"/>
      <c r="AR39" s="638"/>
      <c r="AS39" s="638"/>
      <c r="AT39" s="638"/>
      <c r="AU39" s="638"/>
      <c r="AV39" s="638"/>
      <c r="AW39" s="638"/>
      <c r="AX39" s="638"/>
      <c r="AY39" s="638"/>
      <c r="AZ39" s="638"/>
      <c r="BA39" s="638"/>
      <c r="BB39" s="638"/>
      <c r="BC39" s="638"/>
      <c r="BD39" s="638"/>
      <c r="BE39" s="638"/>
      <c r="BF39" s="638"/>
      <c r="BG39" s="638"/>
      <c r="BH39" s="638"/>
      <c r="BI39" s="638"/>
      <c r="BJ39" s="638"/>
      <c r="BK39" s="638"/>
      <c r="BL39" s="638"/>
      <c r="BM39" s="638"/>
      <c r="BN39" s="638"/>
      <c r="BO39" s="638"/>
      <c r="BP39" s="638"/>
      <c r="BQ39" s="638"/>
      <c r="BR39" s="638"/>
      <c r="BS39" s="638"/>
      <c r="BT39" s="638"/>
      <c r="BU39" s="638"/>
      <c r="BV39" s="638"/>
      <c r="BW39" s="638"/>
      <c r="BX39" s="638"/>
      <c r="BY39" s="638"/>
      <c r="BZ39" s="638"/>
      <c r="CA39" s="638"/>
      <c r="CB39" s="638"/>
      <c r="CC39" s="638"/>
      <c r="CD39" s="638"/>
      <c r="CE39" s="638"/>
      <c r="CF39" s="638"/>
      <c r="CG39" s="638"/>
      <c r="CH39" s="638"/>
      <c r="CI39" s="638"/>
      <c r="CJ39" s="638"/>
      <c r="CK39" s="638"/>
      <c r="CL39" s="638"/>
      <c r="CM39" s="638"/>
      <c r="CN39" s="638"/>
      <c r="CO39" s="638"/>
      <c r="CP39" s="638"/>
      <c r="CQ39" s="638"/>
      <c r="CR39" s="638"/>
      <c r="CS39" s="638"/>
      <c r="CT39" s="638"/>
      <c r="CU39" s="638"/>
      <c r="CV39" s="638"/>
      <c r="CW39" s="638"/>
      <c r="CX39" s="638"/>
      <c r="CY39" s="638"/>
      <c r="CZ39" s="638"/>
      <c r="DA39" s="638"/>
      <c r="DB39" s="638"/>
      <c r="DC39" s="638"/>
      <c r="DD39" s="638"/>
      <c r="DE39" s="638"/>
      <c r="DF39" s="638"/>
      <c r="DG39" s="638"/>
      <c r="DH39" s="638"/>
      <c r="DI39" s="638"/>
      <c r="DJ39" s="638"/>
      <c r="DK39" s="638"/>
      <c r="DL39" s="638"/>
      <c r="DM39" s="638"/>
      <c r="DN39" s="638"/>
      <c r="DO39" s="638"/>
      <c r="DP39" s="638"/>
      <c r="DQ39" s="638"/>
      <c r="DR39" s="638"/>
      <c r="DS39" s="638"/>
      <c r="DT39" s="638"/>
      <c r="DU39" s="638"/>
      <c r="DV39" s="638"/>
      <c r="DW39" s="638"/>
      <c r="DX39" s="638"/>
      <c r="DY39" s="638"/>
      <c r="DZ39" s="640"/>
      <c r="EA39" s="641"/>
      <c r="EB39" s="640"/>
      <c r="EC39" s="642"/>
      <c r="ED39" s="257"/>
      <c r="EE39" s="272"/>
      <c r="EF39" s="271"/>
      <c r="EG39" s="271"/>
      <c r="EH39" s="270"/>
      <c r="EI39" s="257"/>
      <c r="EJ39" s="257"/>
      <c r="EK39" s="387">
        <f t="shared" si="4"/>
        <v>0</v>
      </c>
      <c r="EL39" s="390">
        <f t="shared" si="6"/>
        <v>0</v>
      </c>
      <c r="EM39" s="390">
        <f t="shared" si="7"/>
        <v>0</v>
      </c>
      <c r="EN39" s="389">
        <f t="shared" si="5"/>
        <v>0</v>
      </c>
      <c r="EO39" s="257"/>
      <c r="EP39" s="257"/>
      <c r="EQ39" s="257"/>
      <c r="ER39" s="277"/>
      <c r="ES39" s="277"/>
      <c r="ET39" s="277"/>
      <c r="EU39" s="277"/>
      <c r="EV39" s="249"/>
    </row>
    <row r="40" spans="1:155" ht="11.1" customHeight="1" x14ac:dyDescent="0.2">
      <c r="A40" s="251"/>
      <c r="B40" s="281" t="s">
        <v>271</v>
      </c>
      <c r="C40" s="280" t="s">
        <v>270</v>
      </c>
      <c r="D40" s="279" t="s">
        <v>337</v>
      </c>
      <c r="E40" s="278" t="s">
        <v>250</v>
      </c>
      <c r="F40" s="639"/>
      <c r="G40" s="639"/>
      <c r="H40" s="634">
        <v>20</v>
      </c>
      <c r="I40" s="634"/>
      <c r="J40" s="634">
        <v>20</v>
      </c>
      <c r="K40" s="634"/>
      <c r="L40" s="634">
        <v>20</v>
      </c>
      <c r="M40" s="634"/>
      <c r="N40" s="634">
        <v>20</v>
      </c>
      <c r="O40" s="634"/>
      <c r="P40" s="634">
        <v>20</v>
      </c>
      <c r="Q40" s="634"/>
      <c r="R40" s="634">
        <v>20</v>
      </c>
      <c r="S40" s="634"/>
      <c r="T40" s="634">
        <v>20</v>
      </c>
      <c r="U40" s="634"/>
      <c r="V40" s="634">
        <v>20</v>
      </c>
      <c r="W40" s="634"/>
      <c r="X40" s="634">
        <v>20</v>
      </c>
      <c r="Y40" s="634"/>
      <c r="Z40" s="634">
        <v>20</v>
      </c>
      <c r="AA40" s="634"/>
      <c r="AB40" s="634">
        <v>20</v>
      </c>
      <c r="AC40" s="634"/>
      <c r="AD40" s="634">
        <v>20</v>
      </c>
      <c r="AE40" s="634"/>
      <c r="AF40" s="634">
        <v>20</v>
      </c>
      <c r="AG40" s="634"/>
      <c r="AH40" s="634">
        <v>20</v>
      </c>
      <c r="AI40" s="634"/>
      <c r="AJ40" s="634">
        <v>20</v>
      </c>
      <c r="AK40" s="634"/>
      <c r="AL40" s="634">
        <v>20</v>
      </c>
      <c r="AM40" s="634"/>
      <c r="AN40" s="634">
        <v>20</v>
      </c>
      <c r="AO40" s="634"/>
      <c r="AP40" s="634">
        <v>30</v>
      </c>
      <c r="AQ40" s="634"/>
      <c r="AR40" s="634">
        <v>40</v>
      </c>
      <c r="AS40" s="634"/>
      <c r="AT40" s="634">
        <v>40</v>
      </c>
      <c r="AU40" s="634"/>
      <c r="AV40" s="634">
        <v>40</v>
      </c>
      <c r="AW40" s="634"/>
      <c r="AX40" s="634">
        <v>40</v>
      </c>
      <c r="AY40" s="634"/>
      <c r="AZ40" s="634">
        <v>40</v>
      </c>
      <c r="BA40" s="634"/>
      <c r="BB40" s="634">
        <v>40</v>
      </c>
      <c r="BC40" s="634"/>
      <c r="BD40" s="634">
        <v>40</v>
      </c>
      <c r="BE40" s="634"/>
      <c r="BF40" s="634">
        <v>40</v>
      </c>
      <c r="BG40" s="634"/>
      <c r="BH40" s="634">
        <v>40</v>
      </c>
      <c r="BI40" s="634"/>
      <c r="BJ40" s="634">
        <v>40</v>
      </c>
      <c r="BK40" s="634"/>
      <c r="BL40" s="634">
        <v>40</v>
      </c>
      <c r="BM40" s="634"/>
      <c r="BN40" s="634">
        <v>40</v>
      </c>
      <c r="BO40" s="634"/>
      <c r="BP40" s="634">
        <v>40</v>
      </c>
      <c r="BQ40" s="634"/>
      <c r="BR40" s="634">
        <v>40</v>
      </c>
      <c r="BS40" s="634"/>
      <c r="BT40" s="634">
        <v>40</v>
      </c>
      <c r="BU40" s="634"/>
      <c r="BV40" s="634">
        <v>40</v>
      </c>
      <c r="BW40" s="634"/>
      <c r="BX40" s="634">
        <v>40</v>
      </c>
      <c r="BY40" s="634"/>
      <c r="BZ40" s="634">
        <v>40</v>
      </c>
      <c r="CA40" s="634"/>
      <c r="CB40" s="634">
        <v>40</v>
      </c>
      <c r="CC40" s="634"/>
      <c r="CD40" s="634">
        <v>40</v>
      </c>
      <c r="CE40" s="634"/>
      <c r="CF40" s="634">
        <v>40</v>
      </c>
      <c r="CG40" s="634"/>
      <c r="CH40" s="634">
        <v>40</v>
      </c>
      <c r="CI40" s="634"/>
      <c r="CJ40" s="634">
        <v>50</v>
      </c>
      <c r="CK40" s="634"/>
      <c r="CL40" s="634">
        <v>40</v>
      </c>
      <c r="CM40" s="634"/>
      <c r="CN40" s="634">
        <v>40</v>
      </c>
      <c r="CO40" s="634"/>
      <c r="CP40" s="634">
        <v>40</v>
      </c>
      <c r="CQ40" s="634"/>
      <c r="CR40" s="634">
        <v>40</v>
      </c>
      <c r="CS40" s="634"/>
      <c r="CT40" s="634">
        <v>40</v>
      </c>
      <c r="CU40" s="634"/>
      <c r="CV40" s="634">
        <v>40</v>
      </c>
      <c r="CW40" s="634"/>
      <c r="CX40" s="634">
        <v>40</v>
      </c>
      <c r="CY40" s="634"/>
      <c r="CZ40" s="634">
        <v>40</v>
      </c>
      <c r="DA40" s="634"/>
      <c r="DB40" s="634">
        <v>40</v>
      </c>
      <c r="DC40" s="634"/>
      <c r="DD40" s="634">
        <v>40</v>
      </c>
      <c r="DE40" s="634"/>
      <c r="DF40" s="634">
        <v>40</v>
      </c>
      <c r="DG40" s="634"/>
      <c r="DH40" s="634">
        <v>40</v>
      </c>
      <c r="DI40" s="634"/>
      <c r="DJ40" s="634">
        <v>40</v>
      </c>
      <c r="DK40" s="634"/>
      <c r="DL40" s="634">
        <v>30</v>
      </c>
      <c r="DM40" s="634"/>
      <c r="DN40" s="634">
        <v>30</v>
      </c>
      <c r="DO40" s="634"/>
      <c r="DP40" s="634">
        <v>20</v>
      </c>
      <c r="DQ40" s="634"/>
      <c r="DR40" s="634">
        <v>20</v>
      </c>
      <c r="DS40" s="634"/>
      <c r="DT40" s="634">
        <v>20</v>
      </c>
      <c r="DU40" s="634"/>
      <c r="DV40" s="634">
        <v>20</v>
      </c>
      <c r="DW40" s="634"/>
      <c r="DX40" s="635"/>
      <c r="DY40" s="636"/>
      <c r="DZ40" s="635"/>
      <c r="EA40" s="636"/>
      <c r="EB40" s="635"/>
      <c r="EC40" s="637"/>
      <c r="ED40" s="257"/>
      <c r="EE40" s="451">
        <v>0</v>
      </c>
      <c r="EF40" s="452">
        <v>0</v>
      </c>
      <c r="EG40" s="452">
        <v>0</v>
      </c>
      <c r="EH40" s="270">
        <v>1</v>
      </c>
      <c r="EI40" s="257"/>
      <c r="EJ40" s="257"/>
      <c r="EK40" s="387">
        <f t="shared" si="4"/>
        <v>0</v>
      </c>
      <c r="EL40" s="390">
        <f t="shared" si="6"/>
        <v>0</v>
      </c>
      <c r="EM40" s="390">
        <f t="shared" si="7"/>
        <v>0</v>
      </c>
      <c r="EN40" s="466">
        <f>EH40*SUM(F40:EC40)-EM92</f>
        <v>1934.3683773584905</v>
      </c>
      <c r="EO40" s="257"/>
      <c r="EP40" s="257"/>
      <c r="EQ40" s="257"/>
      <c r="ER40" s="277"/>
      <c r="ES40" s="277"/>
      <c r="ET40" s="277"/>
      <c r="EU40" s="688" t="s">
        <v>345</v>
      </c>
      <c r="EV40" s="689"/>
      <c r="EW40" s="689"/>
      <c r="EX40" s="689"/>
      <c r="EY40" s="690"/>
    </row>
    <row r="41" spans="1:155" ht="11.1" customHeight="1" x14ac:dyDescent="0.2">
      <c r="A41" s="251"/>
      <c r="B41" s="276"/>
      <c r="C41" s="275"/>
      <c r="D41" s="274"/>
      <c r="E41" s="273" t="s">
        <v>39</v>
      </c>
      <c r="F41" s="627"/>
      <c r="G41" s="628"/>
      <c r="H41" s="625">
        <f>H40/180</f>
        <v>0.1111111111111111</v>
      </c>
      <c r="I41" s="626"/>
      <c r="J41" s="625">
        <f>J40/180</f>
        <v>0.1111111111111111</v>
      </c>
      <c r="K41" s="626"/>
      <c r="L41" s="625">
        <f>L40/180</f>
        <v>0.1111111111111111</v>
      </c>
      <c r="M41" s="626"/>
      <c r="N41" s="625">
        <f>N40/180</f>
        <v>0.1111111111111111</v>
      </c>
      <c r="O41" s="626"/>
      <c r="P41" s="625">
        <f>P40/180</f>
        <v>0.1111111111111111</v>
      </c>
      <c r="Q41" s="626"/>
      <c r="R41" s="625">
        <f>R40/180</f>
        <v>0.1111111111111111</v>
      </c>
      <c r="S41" s="626"/>
      <c r="T41" s="625">
        <f>T40/180</f>
        <v>0.1111111111111111</v>
      </c>
      <c r="U41" s="626"/>
      <c r="V41" s="625">
        <f>V40/180</f>
        <v>0.1111111111111111</v>
      </c>
      <c r="W41" s="626"/>
      <c r="X41" s="625">
        <f>X40/180</f>
        <v>0.1111111111111111</v>
      </c>
      <c r="Y41" s="626"/>
      <c r="Z41" s="625">
        <f>Z40/180</f>
        <v>0.1111111111111111</v>
      </c>
      <c r="AA41" s="626"/>
      <c r="AB41" s="625">
        <f>AB40/180</f>
        <v>0.1111111111111111</v>
      </c>
      <c r="AC41" s="626"/>
      <c r="AD41" s="625">
        <f>AD40/180</f>
        <v>0.1111111111111111</v>
      </c>
      <c r="AE41" s="626"/>
      <c r="AF41" s="625">
        <f>AF40/180</f>
        <v>0.1111111111111111</v>
      </c>
      <c r="AG41" s="626"/>
      <c r="AH41" s="625">
        <f>AH40/180</f>
        <v>0.1111111111111111</v>
      </c>
      <c r="AI41" s="626"/>
      <c r="AJ41" s="625">
        <f>AJ40/180</f>
        <v>0.1111111111111111</v>
      </c>
      <c r="AK41" s="626"/>
      <c r="AL41" s="625">
        <f>AL40/180</f>
        <v>0.1111111111111111</v>
      </c>
      <c r="AM41" s="626"/>
      <c r="AN41" s="625">
        <f>AN40/180</f>
        <v>0.1111111111111111</v>
      </c>
      <c r="AO41" s="626"/>
      <c r="AP41" s="625">
        <f>AP40/180</f>
        <v>0.16666666666666666</v>
      </c>
      <c r="AQ41" s="626"/>
      <c r="AR41" s="625">
        <f>AR40/180</f>
        <v>0.22222222222222221</v>
      </c>
      <c r="AS41" s="626"/>
      <c r="AT41" s="625">
        <f>AT40/180</f>
        <v>0.22222222222222221</v>
      </c>
      <c r="AU41" s="626"/>
      <c r="AV41" s="625">
        <f>AV40/180</f>
        <v>0.22222222222222221</v>
      </c>
      <c r="AW41" s="626"/>
      <c r="AX41" s="625">
        <f>AX40/180</f>
        <v>0.22222222222222221</v>
      </c>
      <c r="AY41" s="626"/>
      <c r="AZ41" s="625">
        <f>AZ40/180</f>
        <v>0.22222222222222221</v>
      </c>
      <c r="BA41" s="626"/>
      <c r="BB41" s="625">
        <f>BB40/180</f>
        <v>0.22222222222222221</v>
      </c>
      <c r="BC41" s="626"/>
      <c r="BD41" s="625">
        <f>BD40/180</f>
        <v>0.22222222222222221</v>
      </c>
      <c r="BE41" s="626"/>
      <c r="BF41" s="625">
        <f>BF40/180</f>
        <v>0.22222222222222221</v>
      </c>
      <c r="BG41" s="626"/>
      <c r="BH41" s="625">
        <f>BH40/180</f>
        <v>0.22222222222222221</v>
      </c>
      <c r="BI41" s="626"/>
      <c r="BJ41" s="625">
        <f>BJ40/180</f>
        <v>0.22222222222222221</v>
      </c>
      <c r="BK41" s="626"/>
      <c r="BL41" s="625">
        <f>BL40/180</f>
        <v>0.22222222222222221</v>
      </c>
      <c r="BM41" s="626"/>
      <c r="BN41" s="625">
        <f>BN40/180</f>
        <v>0.22222222222222221</v>
      </c>
      <c r="BO41" s="626"/>
      <c r="BP41" s="625">
        <f>BP40/180</f>
        <v>0.22222222222222221</v>
      </c>
      <c r="BQ41" s="626"/>
      <c r="BR41" s="625">
        <f>BR40/180</f>
        <v>0.22222222222222221</v>
      </c>
      <c r="BS41" s="626"/>
      <c r="BT41" s="625">
        <f>BT40/180</f>
        <v>0.22222222222222221</v>
      </c>
      <c r="BU41" s="626"/>
      <c r="BV41" s="625">
        <f>BV40/180</f>
        <v>0.22222222222222221</v>
      </c>
      <c r="BW41" s="626"/>
      <c r="BX41" s="625">
        <f>BX40/180</f>
        <v>0.22222222222222221</v>
      </c>
      <c r="BY41" s="626"/>
      <c r="BZ41" s="625">
        <f>BZ40/180</f>
        <v>0.22222222222222221</v>
      </c>
      <c r="CA41" s="626"/>
      <c r="CB41" s="625">
        <f>CB40/180</f>
        <v>0.22222222222222221</v>
      </c>
      <c r="CC41" s="626"/>
      <c r="CD41" s="625">
        <f>CD40/180</f>
        <v>0.22222222222222221</v>
      </c>
      <c r="CE41" s="626"/>
      <c r="CF41" s="625">
        <f>CF40/180</f>
        <v>0.22222222222222221</v>
      </c>
      <c r="CG41" s="626"/>
      <c r="CH41" s="625">
        <f>CH40/180</f>
        <v>0.22222222222222221</v>
      </c>
      <c r="CI41" s="626"/>
      <c r="CJ41" s="625">
        <f>CJ40/180</f>
        <v>0.27777777777777779</v>
      </c>
      <c r="CK41" s="626"/>
      <c r="CL41" s="625">
        <f>CL40/180</f>
        <v>0.22222222222222221</v>
      </c>
      <c r="CM41" s="626"/>
      <c r="CN41" s="625">
        <f>CN40/180</f>
        <v>0.22222222222222221</v>
      </c>
      <c r="CO41" s="626"/>
      <c r="CP41" s="625">
        <f>CP40/180</f>
        <v>0.22222222222222221</v>
      </c>
      <c r="CQ41" s="626"/>
      <c r="CR41" s="625">
        <f>CR40/180</f>
        <v>0.22222222222222221</v>
      </c>
      <c r="CS41" s="626"/>
      <c r="CT41" s="625">
        <f>CT40/180</f>
        <v>0.22222222222222221</v>
      </c>
      <c r="CU41" s="626"/>
      <c r="CV41" s="625">
        <f>CV40/180</f>
        <v>0.22222222222222221</v>
      </c>
      <c r="CW41" s="626"/>
      <c r="CX41" s="625">
        <f>CX40/180</f>
        <v>0.22222222222222221</v>
      </c>
      <c r="CY41" s="626"/>
      <c r="CZ41" s="625">
        <f>CZ40/180</f>
        <v>0.22222222222222221</v>
      </c>
      <c r="DA41" s="626"/>
      <c r="DB41" s="625">
        <f>DB40/180</f>
        <v>0.22222222222222221</v>
      </c>
      <c r="DC41" s="626"/>
      <c r="DD41" s="625">
        <f>DD40/180</f>
        <v>0.22222222222222221</v>
      </c>
      <c r="DE41" s="626"/>
      <c r="DF41" s="625">
        <f>DF40/180</f>
        <v>0.22222222222222221</v>
      </c>
      <c r="DG41" s="626"/>
      <c r="DH41" s="625">
        <f>DH40/180</f>
        <v>0.22222222222222221</v>
      </c>
      <c r="DI41" s="626"/>
      <c r="DJ41" s="625">
        <f>DJ40/180</f>
        <v>0.22222222222222221</v>
      </c>
      <c r="DK41" s="626"/>
      <c r="DL41" s="625">
        <f>DL40/180</f>
        <v>0.16666666666666666</v>
      </c>
      <c r="DM41" s="626"/>
      <c r="DN41" s="625">
        <f>DN40/180</f>
        <v>0.16666666666666666</v>
      </c>
      <c r="DO41" s="626"/>
      <c r="DP41" s="625">
        <f>DP40/180</f>
        <v>0.1111111111111111</v>
      </c>
      <c r="DQ41" s="626"/>
      <c r="DR41" s="625">
        <f>DR40/180</f>
        <v>0.1111111111111111</v>
      </c>
      <c r="DS41" s="626"/>
      <c r="DT41" s="625">
        <f>DT40/180</f>
        <v>0.1111111111111111</v>
      </c>
      <c r="DU41" s="626"/>
      <c r="DV41" s="625">
        <f>DV40/180</f>
        <v>0.1111111111111111</v>
      </c>
      <c r="DW41" s="626"/>
      <c r="DX41" s="627"/>
      <c r="DY41" s="628"/>
      <c r="DZ41" s="627"/>
      <c r="EA41" s="628"/>
      <c r="EB41" s="627"/>
      <c r="EC41" s="629"/>
      <c r="ED41" s="257"/>
      <c r="EE41" s="423"/>
      <c r="EF41" s="429"/>
      <c r="EG41" s="429"/>
      <c r="EH41" s="425"/>
      <c r="EI41" s="257"/>
      <c r="EJ41" s="257"/>
      <c r="EK41" s="430"/>
      <c r="EL41" s="431"/>
      <c r="EM41" s="431"/>
      <c r="EN41" s="432"/>
      <c r="EO41" s="257"/>
      <c r="EP41" s="257"/>
      <c r="EQ41" s="257"/>
      <c r="ER41" s="269"/>
      <c r="ES41" s="269"/>
      <c r="ET41" s="269"/>
      <c r="EU41" s="691"/>
      <c r="EV41" s="692"/>
      <c r="EW41" s="692"/>
      <c r="EX41" s="692"/>
      <c r="EY41" s="693"/>
    </row>
    <row r="42" spans="1:155" ht="5.25" customHeight="1" x14ac:dyDescent="0.2">
      <c r="B42" s="268"/>
      <c r="C42" s="267"/>
      <c r="D42" s="266"/>
      <c r="E42" s="254"/>
      <c r="F42" s="265"/>
      <c r="G42" s="265"/>
      <c r="H42" s="265"/>
      <c r="I42" s="265"/>
      <c r="J42" s="265"/>
      <c r="K42" s="265"/>
      <c r="L42" s="265"/>
      <c r="M42" s="265"/>
      <c r="N42" s="265"/>
      <c r="O42" s="265"/>
      <c r="P42" s="265"/>
      <c r="Q42" s="265"/>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c r="BF42" s="265"/>
      <c r="BG42" s="265"/>
      <c r="BH42" s="265"/>
      <c r="BI42" s="265"/>
      <c r="BJ42" s="265"/>
      <c r="BK42" s="265"/>
      <c r="BL42" s="265"/>
      <c r="BM42" s="265"/>
      <c r="BN42" s="265"/>
      <c r="BO42" s="265"/>
      <c r="BP42" s="265"/>
      <c r="BQ42" s="265"/>
      <c r="BR42" s="265"/>
      <c r="BS42" s="265"/>
      <c r="BT42" s="265"/>
      <c r="BU42" s="265"/>
      <c r="BV42" s="265"/>
      <c r="BW42" s="265"/>
      <c r="BX42" s="265"/>
      <c r="BY42" s="265"/>
      <c r="BZ42" s="265"/>
      <c r="CA42" s="265"/>
      <c r="CB42" s="265"/>
      <c r="CC42" s="265"/>
      <c r="CD42" s="265"/>
      <c r="CE42" s="265"/>
      <c r="CF42" s="265"/>
      <c r="CG42" s="265"/>
      <c r="CH42" s="265"/>
      <c r="CI42" s="265"/>
      <c r="CJ42" s="265"/>
      <c r="CK42" s="265"/>
      <c r="CL42" s="265"/>
      <c r="CM42" s="265"/>
      <c r="CN42" s="265"/>
      <c r="CO42" s="265"/>
      <c r="CP42" s="265"/>
      <c r="CQ42" s="265"/>
      <c r="CR42" s="265"/>
      <c r="CS42" s="265"/>
      <c r="CT42" s="265"/>
      <c r="CU42" s="265"/>
      <c r="CV42" s="265"/>
      <c r="CW42" s="265"/>
      <c r="CX42" s="265"/>
      <c r="CY42" s="265"/>
      <c r="CZ42" s="265"/>
      <c r="DA42" s="265"/>
      <c r="DB42" s="265"/>
      <c r="DC42" s="265"/>
      <c r="DD42" s="265"/>
      <c r="DE42" s="265"/>
      <c r="DF42" s="265"/>
      <c r="DG42" s="265"/>
      <c r="DH42" s="265"/>
      <c r="DI42" s="265"/>
      <c r="DJ42" s="265"/>
      <c r="DK42" s="265"/>
      <c r="DL42" s="265"/>
      <c r="DM42" s="265"/>
      <c r="DN42" s="265"/>
      <c r="DO42" s="265"/>
      <c r="DP42" s="265"/>
      <c r="DQ42" s="265"/>
      <c r="DR42" s="265"/>
      <c r="DS42" s="265"/>
      <c r="DT42" s="265"/>
      <c r="DU42" s="265"/>
      <c r="DV42" s="265"/>
      <c r="DW42" s="265"/>
      <c r="DX42" s="265"/>
      <c r="DY42" s="265"/>
      <c r="DZ42" s="265"/>
      <c r="EA42" s="265"/>
      <c r="EB42" s="265"/>
      <c r="EC42" s="265"/>
      <c r="EE42" s="255"/>
      <c r="EF42" s="255"/>
      <c r="EG42" s="255"/>
      <c r="EH42" s="255"/>
      <c r="EK42" s="264"/>
      <c r="EL42" s="264"/>
      <c r="EM42" s="264"/>
      <c r="EN42" s="264"/>
      <c r="EQ42" s="251"/>
      <c r="ER42" s="250"/>
      <c r="ES42" s="250"/>
      <c r="ET42" s="250"/>
      <c r="EU42" s="250"/>
      <c r="EV42" s="249"/>
    </row>
    <row r="43" spans="1:155" ht="5.25" customHeight="1" thickBot="1" x14ac:dyDescent="0.25">
      <c r="B43" s="268"/>
      <c r="C43" s="267"/>
      <c r="D43" s="266"/>
      <c r="E43" s="254"/>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c r="BF43" s="265"/>
      <c r="BG43" s="265"/>
      <c r="BH43" s="265"/>
      <c r="BI43" s="265"/>
      <c r="BJ43" s="265"/>
      <c r="BK43" s="265"/>
      <c r="BL43" s="265"/>
      <c r="BM43" s="265"/>
      <c r="BN43" s="265"/>
      <c r="BO43" s="265"/>
      <c r="BP43" s="265"/>
      <c r="BQ43" s="265"/>
      <c r="BR43" s="265"/>
      <c r="BS43" s="265"/>
      <c r="BT43" s="265"/>
      <c r="BU43" s="265"/>
      <c r="BV43" s="265"/>
      <c r="BW43" s="265"/>
      <c r="BX43" s="265"/>
      <c r="BY43" s="265"/>
      <c r="BZ43" s="265"/>
      <c r="CA43" s="265"/>
      <c r="CB43" s="265"/>
      <c r="CC43" s="265"/>
      <c r="CD43" s="265"/>
      <c r="CE43" s="265"/>
      <c r="CF43" s="265"/>
      <c r="CG43" s="265"/>
      <c r="CH43" s="265"/>
      <c r="CI43" s="265"/>
      <c r="CJ43" s="265"/>
      <c r="CK43" s="265"/>
      <c r="CL43" s="265"/>
      <c r="CM43" s="265"/>
      <c r="CN43" s="265"/>
      <c r="CO43" s="265"/>
      <c r="CP43" s="265"/>
      <c r="CQ43" s="265"/>
      <c r="CR43" s="265"/>
      <c r="CS43" s="265"/>
      <c r="CT43" s="265"/>
      <c r="CU43" s="265"/>
      <c r="CV43" s="265"/>
      <c r="CW43" s="265"/>
      <c r="CX43" s="265"/>
      <c r="CY43" s="265"/>
      <c r="CZ43" s="265"/>
      <c r="DA43" s="265"/>
      <c r="DB43" s="265"/>
      <c r="DC43" s="265"/>
      <c r="DD43" s="265"/>
      <c r="DE43" s="265"/>
      <c r="DF43" s="265"/>
      <c r="DG43" s="265"/>
      <c r="DH43" s="265"/>
      <c r="DI43" s="265"/>
      <c r="DJ43" s="265"/>
      <c r="DK43" s="265"/>
      <c r="DL43" s="265"/>
      <c r="DM43" s="265"/>
      <c r="DN43" s="265"/>
      <c r="DO43" s="265"/>
      <c r="DP43" s="265"/>
      <c r="DQ43" s="265"/>
      <c r="DR43" s="265"/>
      <c r="DS43" s="265"/>
      <c r="DT43" s="265"/>
      <c r="DU43" s="265"/>
      <c r="DV43" s="265"/>
      <c r="DW43" s="265"/>
      <c r="DX43" s="265"/>
      <c r="DY43" s="265"/>
      <c r="DZ43" s="265"/>
      <c r="EA43" s="265"/>
      <c r="EB43" s="265"/>
      <c r="EC43" s="265"/>
      <c r="EE43" s="255"/>
      <c r="EF43" s="255"/>
      <c r="EG43" s="255"/>
      <c r="EH43" s="255"/>
      <c r="EK43" s="264"/>
      <c r="EL43" s="264"/>
      <c r="EM43" s="264"/>
      <c r="EN43" s="264"/>
      <c r="EQ43" s="251"/>
      <c r="ER43" s="250"/>
      <c r="ES43" s="250"/>
      <c r="ET43" s="250"/>
      <c r="EU43" s="250"/>
      <c r="EV43" s="249"/>
    </row>
    <row r="44" spans="1:155" ht="11.1" customHeight="1" thickBot="1" x14ac:dyDescent="0.25">
      <c r="B44" s="262"/>
      <c r="C44" s="631" t="s">
        <v>269</v>
      </c>
      <c r="D44" s="632"/>
      <c r="E44" s="263"/>
      <c r="F44" s="633">
        <f>SUM(F19,F22,,F24,F26,F28,F30,F33,F40)</f>
        <v>0</v>
      </c>
      <c r="G44" s="612"/>
      <c r="H44" s="622">
        <f>SUM(H19,H22,,H24,H26,H28,H30,H33,H40)</f>
        <v>96</v>
      </c>
      <c r="I44" s="612"/>
      <c r="J44" s="612">
        <f>SUM(J19,J22,,J24,J26,J28,J30,J33,J40)</f>
        <v>96</v>
      </c>
      <c r="K44" s="612"/>
      <c r="L44" s="612">
        <f>SUM(L19,L22,,L24,L26,L28,L30,L33,L40)</f>
        <v>116</v>
      </c>
      <c r="M44" s="612"/>
      <c r="N44" s="612">
        <f>SUM(N19,N22,,N24,N26,N28,N30,N33,N40)</f>
        <v>116</v>
      </c>
      <c r="O44" s="612"/>
      <c r="P44" s="612">
        <f>SUM(P19,P22,,P24,P26,P28,P30,P33,P40)</f>
        <v>116</v>
      </c>
      <c r="Q44" s="612"/>
      <c r="R44" s="623">
        <f>SUM(R19,R22,,R24,R26,R28,R30,R33,R40)</f>
        <v>116</v>
      </c>
      <c r="S44" s="624"/>
      <c r="T44" s="611">
        <f>SUM(T19,T22,,T24,T26,T28,T30,T33,T40)</f>
        <v>290</v>
      </c>
      <c r="U44" s="612"/>
      <c r="V44" s="612">
        <f>SUM(V19,V22,,V24,V26,V28,V30,V33,V40)</f>
        <v>380</v>
      </c>
      <c r="W44" s="612"/>
      <c r="X44" s="612">
        <f>SUM(X19,X22,,X24,X26,X28,X30,X33,X40)</f>
        <v>420</v>
      </c>
      <c r="Y44" s="612"/>
      <c r="Z44" s="612">
        <f>SUM(Z19,Z22,,Z24,Z26,Z28,Z30,Z33,Z40)</f>
        <v>420</v>
      </c>
      <c r="AA44" s="612"/>
      <c r="AB44" s="612">
        <f>SUM(AB19,AB22,,AB24,AB26,AB28,AB30,AB33,AB40)</f>
        <v>412</v>
      </c>
      <c r="AC44" s="612"/>
      <c r="AD44" s="612">
        <f>SUM(AD19,AD22,,AD24,AD26,AD28,AD30,AD33,AD40)</f>
        <v>412</v>
      </c>
      <c r="AE44" s="612"/>
      <c r="AF44" s="612">
        <f>SUM(AF19,AF22,,AF24,AF26,AF28,AF30,AF33,AF40)</f>
        <v>412</v>
      </c>
      <c r="AG44" s="612"/>
      <c r="AH44" s="622">
        <f>SUM(AH19,AH22,,AH24,AH26,AH28,AH30,AH33,AH40)</f>
        <v>412</v>
      </c>
      <c r="AI44" s="612"/>
      <c r="AJ44" s="612">
        <f>SUM(AJ19,AJ22,,AJ24,AJ26,AJ28,AJ30,AJ33,AJ40)</f>
        <v>412</v>
      </c>
      <c r="AK44" s="612"/>
      <c r="AL44" s="612">
        <f>SUM(AL19,AL22,,AL24,AL26,AL28,AL30,AL33,AL40)</f>
        <v>412</v>
      </c>
      <c r="AM44" s="612"/>
      <c r="AN44" s="612">
        <f>SUM(AN19,AN22,,AN24,AN26,AN28,AN30,AN33,AN40)</f>
        <v>362</v>
      </c>
      <c r="AO44" s="612"/>
      <c r="AP44" s="623">
        <f>SUM(AP19,AP22,,AP24,AP26,AP28,AP30,AP33,AP40)</f>
        <v>334</v>
      </c>
      <c r="AQ44" s="624"/>
      <c r="AR44" s="611">
        <f>SUM(AR19,AR22,,AR24,AR26,AR28,AR30,AR33,AR40)</f>
        <v>460</v>
      </c>
      <c r="AS44" s="612"/>
      <c r="AT44" s="612">
        <f>SUM(AT19,AT22,,AT24,AT26,AT28,AT30,AT33,AT40)</f>
        <v>580</v>
      </c>
      <c r="AU44" s="612"/>
      <c r="AV44" s="612">
        <f>SUM(AV19,AV22,,AV24,AV26,AV28,AV30,AV33,AV40)</f>
        <v>580</v>
      </c>
      <c r="AW44" s="612"/>
      <c r="AX44" s="612">
        <f>SUM(AX19,AX22,,AX24,AX26,AX28,AX30,AX33,AX40)</f>
        <v>590</v>
      </c>
      <c r="AY44" s="612"/>
      <c r="AZ44" s="612">
        <f>SUM(AZ19,AZ22,,AZ24,AZ26,AZ28,AZ30,AZ33,AZ40)</f>
        <v>590</v>
      </c>
      <c r="BA44" s="612"/>
      <c r="BB44" s="612">
        <f>SUM(BB19,BB22,,BB24,BB26,BB28,BB30,BB33,BB40)</f>
        <v>590</v>
      </c>
      <c r="BC44" s="612"/>
      <c r="BD44" s="612">
        <f>SUM(BD19,BD22,,BD24,BD26,BD28,BD30,BD33,BD40)</f>
        <v>580</v>
      </c>
      <c r="BE44" s="612"/>
      <c r="BF44" s="622">
        <f>SUM(BF19,BF22,,BF24,BF26,BF28,BF30,BF33,BF40)</f>
        <v>580</v>
      </c>
      <c r="BG44" s="612"/>
      <c r="BH44" s="612">
        <f>SUM(BH19,BH22,,BH24,BH26,BH28,BH30,BH33,BH40)</f>
        <v>580</v>
      </c>
      <c r="BI44" s="612"/>
      <c r="BJ44" s="612">
        <f>SUM(BJ19,BJ22,,BJ24,BJ26,BJ28,BJ30,BJ33,BJ40)</f>
        <v>580</v>
      </c>
      <c r="BK44" s="612"/>
      <c r="BL44" s="612">
        <f>SUM(BL19,BL22,,BL24,BL26,BL28,BL30,BL33,BL40)</f>
        <v>550</v>
      </c>
      <c r="BM44" s="612"/>
      <c r="BN44" s="623">
        <f>SUM(BN19,BN22,,BN24,BN26,BN28,BN30,BN33,BN40)</f>
        <v>422</v>
      </c>
      <c r="BO44" s="624"/>
      <c r="BP44" s="611">
        <f>SUM(BP19,BP22,,BP24,BP26,BP28,BP30,BP33,BP40)</f>
        <v>352</v>
      </c>
      <c r="BQ44" s="612"/>
      <c r="BR44" s="612">
        <f>SUM(BR19,BR22,,BR24,BR26,BR28,BR30,BR33,BR40)</f>
        <v>420</v>
      </c>
      <c r="BS44" s="612"/>
      <c r="BT44" s="612">
        <f>SUM(BT19,BT22,,BT24,BT26,BT28,BT30,BT33,BT40)</f>
        <v>480</v>
      </c>
      <c r="BU44" s="612"/>
      <c r="BV44" s="622">
        <f>SUM(BV19,BV22,,BV24,BV26,BV28,BV30,BV33,BV40)</f>
        <v>480</v>
      </c>
      <c r="BW44" s="612"/>
      <c r="BX44" s="612">
        <f>SUM(BX19,BX22,,BX24,BX26,BX28,BX30,BX33,BX40)</f>
        <v>480</v>
      </c>
      <c r="BY44" s="612"/>
      <c r="BZ44" s="612">
        <f>SUM(BZ19,BZ22,,BZ24,BZ26,BZ28,BZ30,BZ33,BZ40)</f>
        <v>480</v>
      </c>
      <c r="CA44" s="612"/>
      <c r="CB44" s="612">
        <f>SUM(CB19,CB22,,CB24,CB26,CB28,CB30,CB33,CB40)</f>
        <v>440</v>
      </c>
      <c r="CC44" s="612"/>
      <c r="CD44" s="612">
        <f>SUM(CD19,CD22,,CD24,CD26,CD28,CD30,CD33,CD40)</f>
        <v>432</v>
      </c>
      <c r="CE44" s="612"/>
      <c r="CF44" s="612">
        <f>SUM(CF19,CF22,,CF24,CF26,CF28,CF30,CF33,CF40)</f>
        <v>432</v>
      </c>
      <c r="CG44" s="612"/>
      <c r="CH44" s="612">
        <f>SUM(CH19,CH22,,CH24,CH26,CH28,CH30,CH33,CH40)</f>
        <v>432</v>
      </c>
      <c r="CI44" s="612"/>
      <c r="CJ44" s="612">
        <f>SUM(CJ19,CJ22,,CJ24,CJ26,CJ28,CJ30,CJ33,CJ40)</f>
        <v>392</v>
      </c>
      <c r="CK44" s="612"/>
      <c r="CL44" s="623">
        <f>SUM(CL19,CL22,,CL24,CL26,CL28,CL30,CL33,CL40)</f>
        <v>354</v>
      </c>
      <c r="CM44" s="624"/>
      <c r="CN44" s="611">
        <f>SUM(CN19,CN22,,CN24,CN26,CN28,CN30,CN33,CN40)</f>
        <v>382</v>
      </c>
      <c r="CO44" s="612"/>
      <c r="CP44" s="612">
        <f>SUM(CP19,CP22,,CP24,CP26,CP28,CP30,CP33,CP40)</f>
        <v>440</v>
      </c>
      <c r="CQ44" s="612"/>
      <c r="CR44" s="612">
        <f>SUM(CR19,CR22,,CR24,CR26,CR28,CR30,CR33,CR40)</f>
        <v>460</v>
      </c>
      <c r="CS44" s="612"/>
      <c r="CT44" s="612">
        <f>SUM(CT19,CT22,,CT24,CT26,CT28,CT30,CT33,CT40)</f>
        <v>460</v>
      </c>
      <c r="CU44" s="612"/>
      <c r="CV44" s="612">
        <f>SUM(CV19,CV22,,CV24,CV26,CV28,CV30,CV33,CV40)</f>
        <v>460</v>
      </c>
      <c r="CW44" s="612"/>
      <c r="CX44" s="612">
        <f>SUM(CX19,CX22,,CX24,CX26,CX28,CX30,CX33,CX40)</f>
        <v>460</v>
      </c>
      <c r="CY44" s="612"/>
      <c r="CZ44" s="612">
        <f>SUM(CZ19,CZ22,,CZ24,CZ26,CZ28,CZ30,CZ33,CZ40)</f>
        <v>452</v>
      </c>
      <c r="DA44" s="612"/>
      <c r="DB44" s="612">
        <f>SUM(DB19,DB22,,DB24,DB26,DB28,DB30,DB33,DB40)</f>
        <v>452</v>
      </c>
      <c r="DC44" s="612"/>
      <c r="DD44" s="612">
        <f>SUM(DD19,DD22,,DD24,DD26,DD28,DD30,DD33,DD40)</f>
        <v>432</v>
      </c>
      <c r="DE44" s="612"/>
      <c r="DF44" s="612">
        <f>SUM(DF19,DF22,,DF24,DF26,DF28,DF30,DF33,DF40)</f>
        <v>432</v>
      </c>
      <c r="DG44" s="612"/>
      <c r="DH44" s="612">
        <f>SUM(DH19,DH22,,DH24,DH26,DH28,DH30,DH33,DH40)</f>
        <v>372</v>
      </c>
      <c r="DI44" s="612"/>
      <c r="DJ44" s="623">
        <f>SUM(DJ19,DJ22,,DJ24,DJ26,DJ28,DJ30,DJ33,DJ40)</f>
        <v>336</v>
      </c>
      <c r="DK44" s="624"/>
      <c r="DL44" s="611">
        <f>SUM(DL19,DL22,,DL24,DL26,DL28,DL30,DL33,DL40)</f>
        <v>78</v>
      </c>
      <c r="DM44" s="612"/>
      <c r="DN44" s="612">
        <f>SUM(DN19,DN22,,DN24,DN26,DN28,DN30,DN33,DN40)</f>
        <v>78</v>
      </c>
      <c r="DO44" s="612"/>
      <c r="DP44" s="612">
        <f>SUM(DP19,DP22,,DP24,DP26,DP28,DP30,DP33,DP40)</f>
        <v>60</v>
      </c>
      <c r="DQ44" s="612"/>
      <c r="DR44" s="612">
        <f>SUM(DR19,DR22,,DR24,DR26,DR28,DR30,DR33,DR40)</f>
        <v>108</v>
      </c>
      <c r="DS44" s="612"/>
      <c r="DT44" s="612">
        <f>SUM(DT19,DT22,,DT24,DT26,DT28,DT30,DT33,DT40)</f>
        <v>108</v>
      </c>
      <c r="DU44" s="612"/>
      <c r="DV44" s="612">
        <f>SUM(DV19,DV22,,DV24,DV26,DV28,DV30,DV33,DV40)</f>
        <v>92</v>
      </c>
      <c r="DW44" s="612"/>
      <c r="DX44" s="612">
        <f>SUM(DX19,DX22,,DX24,DX26,DX28,DX30,DX33,DX40)</f>
        <v>0</v>
      </c>
      <c r="DY44" s="612"/>
      <c r="DZ44" s="612">
        <f>SUM(DZ19,DZ22,,DZ24,DZ26,DZ28,DZ30,DZ33,DZ40)</f>
        <v>0</v>
      </c>
      <c r="EA44" s="612"/>
      <c r="EB44" s="612">
        <f>SUM(EB19,EB22,,EB24,EB26,EB28,EB30,EB33,EB40)</f>
        <v>0</v>
      </c>
      <c r="EC44" s="630"/>
      <c r="ED44" s="249"/>
      <c r="EI44" s="251"/>
      <c r="EJ44" s="251"/>
      <c r="EK44" s="607">
        <f>SUM(EK18:EN42)</f>
        <v>22852.078846371547</v>
      </c>
      <c r="EL44" s="608"/>
      <c r="EM44" s="608"/>
      <c r="EN44" s="609"/>
      <c r="EO44" s="249"/>
      <c r="EP44" s="251"/>
      <c r="EQ44" s="257"/>
      <c r="ER44" s="250"/>
      <c r="ES44" s="250"/>
      <c r="ET44" s="250"/>
      <c r="EU44" s="250"/>
      <c r="EV44" s="249"/>
    </row>
    <row r="45" spans="1:155" ht="20.25" customHeight="1" thickBot="1" x14ac:dyDescent="0.25">
      <c r="B45" s="262"/>
      <c r="C45" s="619" t="s">
        <v>268</v>
      </c>
      <c r="D45" s="620"/>
      <c r="E45" s="263"/>
      <c r="F45" s="621">
        <f>F44/180</f>
        <v>0</v>
      </c>
      <c r="G45" s="603"/>
      <c r="H45" s="603">
        <f>H44/180</f>
        <v>0.53333333333333333</v>
      </c>
      <c r="I45" s="603"/>
      <c r="J45" s="603">
        <f>J44/180</f>
        <v>0.53333333333333333</v>
      </c>
      <c r="K45" s="603"/>
      <c r="L45" s="603">
        <f>L44/180</f>
        <v>0.64444444444444449</v>
      </c>
      <c r="M45" s="603"/>
      <c r="N45" s="603">
        <f>N44/180</f>
        <v>0.64444444444444449</v>
      </c>
      <c r="O45" s="603"/>
      <c r="P45" s="603">
        <f>P44/180</f>
        <v>0.64444444444444449</v>
      </c>
      <c r="Q45" s="603"/>
      <c r="R45" s="604">
        <f>R44/180</f>
        <v>0.64444444444444449</v>
      </c>
      <c r="S45" s="605"/>
      <c r="T45" s="606">
        <f>T44/180</f>
        <v>1.6111111111111112</v>
      </c>
      <c r="U45" s="603"/>
      <c r="V45" s="603">
        <f>V44/180</f>
        <v>2.1111111111111112</v>
      </c>
      <c r="W45" s="603"/>
      <c r="X45" s="603">
        <f>X44/180</f>
        <v>2.3333333333333335</v>
      </c>
      <c r="Y45" s="603"/>
      <c r="Z45" s="603">
        <f>Z44/180</f>
        <v>2.3333333333333335</v>
      </c>
      <c r="AA45" s="603"/>
      <c r="AB45" s="603">
        <f>AB44/180</f>
        <v>2.2888888888888888</v>
      </c>
      <c r="AC45" s="603"/>
      <c r="AD45" s="603">
        <f>AD44/180</f>
        <v>2.2888888888888888</v>
      </c>
      <c r="AE45" s="603"/>
      <c r="AF45" s="603">
        <f>AF44/180</f>
        <v>2.2888888888888888</v>
      </c>
      <c r="AG45" s="603"/>
      <c r="AH45" s="603">
        <f>AH44/180</f>
        <v>2.2888888888888888</v>
      </c>
      <c r="AI45" s="603"/>
      <c r="AJ45" s="603">
        <f>AJ44/180</f>
        <v>2.2888888888888888</v>
      </c>
      <c r="AK45" s="603"/>
      <c r="AL45" s="603">
        <f>AL44/180</f>
        <v>2.2888888888888888</v>
      </c>
      <c r="AM45" s="603"/>
      <c r="AN45" s="603">
        <f>AN44/180</f>
        <v>2.0111111111111111</v>
      </c>
      <c r="AO45" s="603"/>
      <c r="AP45" s="604">
        <f>AP44/180</f>
        <v>1.8555555555555556</v>
      </c>
      <c r="AQ45" s="605"/>
      <c r="AR45" s="606">
        <f>AR44/180</f>
        <v>2.5555555555555554</v>
      </c>
      <c r="AS45" s="603"/>
      <c r="AT45" s="603">
        <f>AT44/180</f>
        <v>3.2222222222222223</v>
      </c>
      <c r="AU45" s="603"/>
      <c r="AV45" s="603">
        <f>AV44/180</f>
        <v>3.2222222222222223</v>
      </c>
      <c r="AW45" s="603"/>
      <c r="AX45" s="603">
        <f>AX44/180</f>
        <v>3.2777777777777777</v>
      </c>
      <c r="AY45" s="603"/>
      <c r="AZ45" s="603">
        <f>AZ44/180</f>
        <v>3.2777777777777777</v>
      </c>
      <c r="BA45" s="603"/>
      <c r="BB45" s="603">
        <f>BB44/180</f>
        <v>3.2777777777777777</v>
      </c>
      <c r="BC45" s="603"/>
      <c r="BD45" s="603">
        <f>BD44/180</f>
        <v>3.2222222222222223</v>
      </c>
      <c r="BE45" s="603"/>
      <c r="BF45" s="603">
        <f>BF44/180</f>
        <v>3.2222222222222223</v>
      </c>
      <c r="BG45" s="603"/>
      <c r="BH45" s="603">
        <f>BH44/180</f>
        <v>3.2222222222222223</v>
      </c>
      <c r="BI45" s="603"/>
      <c r="BJ45" s="603">
        <f>BJ44/180</f>
        <v>3.2222222222222223</v>
      </c>
      <c r="BK45" s="603"/>
      <c r="BL45" s="603">
        <f>BL44/180</f>
        <v>3.0555555555555554</v>
      </c>
      <c r="BM45" s="603"/>
      <c r="BN45" s="604">
        <f>BN44/180</f>
        <v>2.3444444444444446</v>
      </c>
      <c r="BO45" s="605"/>
      <c r="BP45" s="606">
        <f>BP44/180</f>
        <v>1.9555555555555555</v>
      </c>
      <c r="BQ45" s="603"/>
      <c r="BR45" s="603">
        <f>BR44/180</f>
        <v>2.3333333333333335</v>
      </c>
      <c r="BS45" s="603"/>
      <c r="BT45" s="603">
        <f>BT44/180</f>
        <v>2.6666666666666665</v>
      </c>
      <c r="BU45" s="603"/>
      <c r="BV45" s="603">
        <f>BV44/180</f>
        <v>2.6666666666666665</v>
      </c>
      <c r="BW45" s="603"/>
      <c r="BX45" s="603">
        <f>BX44/180</f>
        <v>2.6666666666666665</v>
      </c>
      <c r="BY45" s="603"/>
      <c r="BZ45" s="603">
        <f>BZ44/180</f>
        <v>2.6666666666666665</v>
      </c>
      <c r="CA45" s="603"/>
      <c r="CB45" s="603">
        <f>CB44/180</f>
        <v>2.4444444444444446</v>
      </c>
      <c r="CC45" s="603"/>
      <c r="CD45" s="603">
        <f>CD44/180</f>
        <v>2.4</v>
      </c>
      <c r="CE45" s="603"/>
      <c r="CF45" s="603">
        <f>CF44/180</f>
        <v>2.4</v>
      </c>
      <c r="CG45" s="603"/>
      <c r="CH45" s="603">
        <f>CH44/180</f>
        <v>2.4</v>
      </c>
      <c r="CI45" s="603"/>
      <c r="CJ45" s="603">
        <f>CJ44/180</f>
        <v>2.1777777777777776</v>
      </c>
      <c r="CK45" s="603"/>
      <c r="CL45" s="604">
        <f>CL44/180</f>
        <v>1.9666666666666666</v>
      </c>
      <c r="CM45" s="605"/>
      <c r="CN45" s="606">
        <f>CN44/180</f>
        <v>2.1222222222222222</v>
      </c>
      <c r="CO45" s="603"/>
      <c r="CP45" s="603">
        <f>CP44/180</f>
        <v>2.4444444444444446</v>
      </c>
      <c r="CQ45" s="603"/>
      <c r="CR45" s="603">
        <f>CR44/180</f>
        <v>2.5555555555555554</v>
      </c>
      <c r="CS45" s="603"/>
      <c r="CT45" s="603">
        <f>CT44/180</f>
        <v>2.5555555555555554</v>
      </c>
      <c r="CU45" s="603"/>
      <c r="CV45" s="603">
        <f>CV44/180</f>
        <v>2.5555555555555554</v>
      </c>
      <c r="CW45" s="603"/>
      <c r="CX45" s="603">
        <f>CX44/180</f>
        <v>2.5555555555555554</v>
      </c>
      <c r="CY45" s="603"/>
      <c r="CZ45" s="603">
        <f>CZ44/180</f>
        <v>2.5111111111111111</v>
      </c>
      <c r="DA45" s="603"/>
      <c r="DB45" s="603">
        <f>DB44/180</f>
        <v>2.5111111111111111</v>
      </c>
      <c r="DC45" s="603"/>
      <c r="DD45" s="603">
        <f>DD44/180</f>
        <v>2.4</v>
      </c>
      <c r="DE45" s="603"/>
      <c r="DF45" s="603">
        <f>DF44/180</f>
        <v>2.4</v>
      </c>
      <c r="DG45" s="603"/>
      <c r="DH45" s="603">
        <f>DH44/180</f>
        <v>2.0666666666666669</v>
      </c>
      <c r="DI45" s="603"/>
      <c r="DJ45" s="604">
        <f>DJ44/180</f>
        <v>1.8666666666666667</v>
      </c>
      <c r="DK45" s="605"/>
      <c r="DL45" s="606">
        <f>DL44/180</f>
        <v>0.43333333333333335</v>
      </c>
      <c r="DM45" s="603"/>
      <c r="DN45" s="603">
        <f>DN44/180</f>
        <v>0.43333333333333335</v>
      </c>
      <c r="DO45" s="603"/>
      <c r="DP45" s="603">
        <f>DP44/180</f>
        <v>0.33333333333333331</v>
      </c>
      <c r="DQ45" s="603"/>
      <c r="DR45" s="603">
        <f>DR44/180</f>
        <v>0.6</v>
      </c>
      <c r="DS45" s="603"/>
      <c r="DT45" s="603">
        <f>DT44/180</f>
        <v>0.6</v>
      </c>
      <c r="DU45" s="603"/>
      <c r="DV45" s="603">
        <f>DV44/180</f>
        <v>0.51111111111111107</v>
      </c>
      <c r="DW45" s="603"/>
      <c r="DX45" s="603">
        <f>DX44/180</f>
        <v>0</v>
      </c>
      <c r="DY45" s="603"/>
      <c r="DZ45" s="603">
        <f>DZ44/180</f>
        <v>0</v>
      </c>
      <c r="EA45" s="603"/>
      <c r="EB45" s="603">
        <f>EB44/180</f>
        <v>0</v>
      </c>
      <c r="EC45" s="618"/>
      <c r="ED45" s="249"/>
      <c r="EI45" s="251"/>
      <c r="EJ45" s="251"/>
      <c r="EK45" s="607">
        <f>SUM(EK19:EN43)</f>
        <v>22852.078846371547</v>
      </c>
      <c r="EL45" s="608"/>
      <c r="EM45" s="608"/>
      <c r="EN45" s="609"/>
      <c r="EO45" s="249"/>
      <c r="EP45" s="251"/>
      <c r="EQ45" s="257"/>
      <c r="ER45" s="250"/>
      <c r="ES45" s="250"/>
      <c r="ET45" s="250"/>
      <c r="EU45" s="250"/>
      <c r="EV45" s="249"/>
    </row>
    <row r="46" spans="1:155" ht="11.1" customHeight="1" x14ac:dyDescent="0.2">
      <c r="B46" s="262"/>
      <c r="C46" s="261" t="s">
        <v>267</v>
      </c>
      <c r="D46" s="260"/>
      <c r="E46" s="259"/>
      <c r="F46" s="610">
        <f>SUM(F44:S44)</f>
        <v>656</v>
      </c>
      <c r="G46" s="610"/>
      <c r="H46" s="610"/>
      <c r="I46" s="610"/>
      <c r="J46" s="610"/>
      <c r="K46" s="610"/>
      <c r="L46" s="610"/>
      <c r="M46" s="610"/>
      <c r="N46" s="610"/>
      <c r="O46" s="610"/>
      <c r="P46" s="610"/>
      <c r="Q46" s="610"/>
      <c r="R46" s="610"/>
      <c r="S46" s="610"/>
      <c r="T46" s="610">
        <f>SUM(T44:AQ44)</f>
        <v>4678</v>
      </c>
      <c r="U46" s="610"/>
      <c r="V46" s="610"/>
      <c r="W46" s="610"/>
      <c r="X46" s="610"/>
      <c r="Y46" s="610"/>
      <c r="Z46" s="610"/>
      <c r="AA46" s="610"/>
      <c r="AB46" s="610"/>
      <c r="AC46" s="610"/>
      <c r="AD46" s="610"/>
      <c r="AE46" s="610"/>
      <c r="AF46" s="610"/>
      <c r="AG46" s="610"/>
      <c r="AH46" s="610"/>
      <c r="AI46" s="610"/>
      <c r="AJ46" s="610"/>
      <c r="AK46" s="610"/>
      <c r="AL46" s="610"/>
      <c r="AM46" s="610"/>
      <c r="AN46" s="610"/>
      <c r="AO46" s="610"/>
      <c r="AP46" s="610"/>
      <c r="AQ46" s="610"/>
      <c r="AR46" s="610">
        <f>SUM(AR44:BO44)</f>
        <v>6682</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f>SUM(BP44:CM44)</f>
        <v>5174</v>
      </c>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f>SUM(CN44:DK44)</f>
        <v>5138</v>
      </c>
      <c r="CO46" s="610"/>
      <c r="CP46" s="610"/>
      <c r="CQ46" s="610"/>
      <c r="CR46" s="610"/>
      <c r="CS46" s="610"/>
      <c r="CT46" s="610"/>
      <c r="CU46" s="610"/>
      <c r="CV46" s="610"/>
      <c r="CW46" s="610"/>
      <c r="CX46" s="610"/>
      <c r="CY46" s="610"/>
      <c r="CZ46" s="610"/>
      <c r="DA46" s="610"/>
      <c r="DB46" s="610"/>
      <c r="DC46" s="610"/>
      <c r="DD46" s="610"/>
      <c r="DE46" s="610"/>
      <c r="DF46" s="610"/>
      <c r="DG46" s="610"/>
      <c r="DH46" s="610"/>
      <c r="DI46" s="610"/>
      <c r="DJ46" s="610"/>
      <c r="DK46" s="610"/>
      <c r="DL46" s="610">
        <f>SUM(DL44:EC44)</f>
        <v>524</v>
      </c>
      <c r="DM46" s="610"/>
      <c r="DN46" s="610"/>
      <c r="DO46" s="610"/>
      <c r="DP46" s="610"/>
      <c r="DQ46" s="610"/>
      <c r="DR46" s="610"/>
      <c r="DS46" s="610"/>
      <c r="DT46" s="610"/>
      <c r="DU46" s="610"/>
      <c r="DV46" s="610"/>
      <c r="DW46" s="610"/>
      <c r="DX46" s="610"/>
      <c r="DY46" s="610"/>
      <c r="DZ46" s="610"/>
      <c r="EA46" s="610"/>
      <c r="EB46" s="610"/>
      <c r="EC46" s="610"/>
      <c r="ED46" s="249"/>
      <c r="EI46" s="251"/>
      <c r="EJ46" s="251"/>
      <c r="EK46" s="258"/>
      <c r="EL46" s="258"/>
      <c r="EM46" s="258"/>
      <c r="EN46" s="258"/>
      <c r="EO46" s="249"/>
      <c r="EP46" s="251"/>
      <c r="EQ46" s="257"/>
      <c r="ER46" s="250"/>
      <c r="ES46" s="250"/>
      <c r="ET46" s="250"/>
      <c r="EU46" s="250"/>
      <c r="EV46" s="249"/>
    </row>
    <row r="47" spans="1:155" s="303" customFormat="1" ht="11.1" customHeight="1" x14ac:dyDescent="0.2">
      <c r="B47" s="483"/>
      <c r="C47" s="484"/>
      <c r="D47" s="484"/>
      <c r="E47" s="485"/>
      <c r="F47" s="486"/>
      <c r="G47" s="486"/>
      <c r="H47" s="486"/>
      <c r="I47" s="486"/>
      <c r="J47" s="486"/>
      <c r="K47" s="486"/>
      <c r="L47" s="486"/>
      <c r="M47" s="486"/>
      <c r="N47" s="486"/>
      <c r="O47" s="486"/>
      <c r="P47" s="486"/>
      <c r="Q47" s="486"/>
      <c r="R47" s="486"/>
      <c r="S47" s="486"/>
      <c r="T47" s="486"/>
      <c r="U47" s="486"/>
      <c r="V47" s="486"/>
      <c r="W47" s="486"/>
      <c r="X47" s="486"/>
      <c r="Y47" s="486"/>
      <c r="Z47" s="486"/>
      <c r="AA47" s="486"/>
      <c r="AB47" s="486"/>
      <c r="AC47" s="486"/>
      <c r="AD47" s="486"/>
      <c r="AE47" s="486"/>
      <c r="AF47" s="486"/>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c r="CA47" s="486"/>
      <c r="CB47" s="486"/>
      <c r="CC47" s="486"/>
      <c r="CD47" s="486"/>
      <c r="CE47" s="486"/>
      <c r="CF47" s="486"/>
      <c r="CG47" s="486"/>
      <c r="CH47" s="486"/>
      <c r="CI47" s="486"/>
      <c r="CJ47" s="486"/>
      <c r="CK47" s="486"/>
      <c r="CL47" s="486"/>
      <c r="CM47" s="486"/>
      <c r="CN47" s="486"/>
      <c r="CO47" s="486"/>
      <c r="CP47" s="486"/>
      <c r="CQ47" s="486"/>
      <c r="CR47" s="486"/>
      <c r="CS47" s="486"/>
      <c r="CT47" s="486"/>
      <c r="CU47" s="486"/>
      <c r="CV47" s="486"/>
      <c r="CW47" s="486"/>
      <c r="CX47" s="486"/>
      <c r="CY47" s="486"/>
      <c r="CZ47" s="486"/>
      <c r="DA47" s="486"/>
      <c r="DB47" s="486"/>
      <c r="DC47" s="486"/>
      <c r="DD47" s="486"/>
      <c r="DE47" s="486"/>
      <c r="DF47" s="486"/>
      <c r="DG47" s="486"/>
      <c r="DH47" s="486"/>
      <c r="DI47" s="486"/>
      <c r="DJ47" s="486"/>
      <c r="DK47" s="486"/>
      <c r="DL47" s="486"/>
      <c r="DM47" s="486"/>
      <c r="DN47" s="486"/>
      <c r="DO47" s="486"/>
      <c r="DP47" s="486"/>
      <c r="DQ47" s="486"/>
      <c r="DR47" s="486"/>
      <c r="DS47" s="486"/>
      <c r="DT47" s="486"/>
      <c r="DU47" s="486"/>
      <c r="DV47" s="486"/>
      <c r="DW47" s="486"/>
      <c r="DX47" s="486"/>
      <c r="DY47" s="486"/>
      <c r="DZ47" s="486"/>
      <c r="EA47" s="486"/>
      <c r="EB47" s="486"/>
      <c r="EC47" s="486"/>
      <c r="ED47" s="249"/>
      <c r="EI47" s="322"/>
      <c r="EJ47" s="322"/>
      <c r="EK47" s="258"/>
      <c r="EL47" s="258"/>
      <c r="EM47" s="258"/>
      <c r="EN47" s="258"/>
      <c r="EO47" s="249"/>
      <c r="EP47" s="322"/>
      <c r="EQ47" s="257"/>
      <c r="ER47" s="250"/>
      <c r="ES47" s="250"/>
      <c r="ET47" s="250"/>
      <c r="EU47" s="250"/>
      <c r="EV47" s="249"/>
    </row>
    <row r="48" spans="1:155" s="303" customFormat="1" ht="33.75" customHeight="1" x14ac:dyDescent="0.2">
      <c r="B48" s="483"/>
      <c r="C48" s="500" t="s">
        <v>370</v>
      </c>
      <c r="D48" s="501"/>
      <c r="E48" s="485"/>
      <c r="F48" s="580">
        <v>0</v>
      </c>
      <c r="G48" s="577"/>
      <c r="H48" s="577">
        <v>96</v>
      </c>
      <c r="I48" s="577"/>
      <c r="J48" s="577">
        <v>192</v>
      </c>
      <c r="K48" s="577"/>
      <c r="L48" s="577">
        <v>308</v>
      </c>
      <c r="M48" s="577"/>
      <c r="N48" s="577">
        <v>424</v>
      </c>
      <c r="O48" s="577"/>
      <c r="P48" s="577">
        <v>540</v>
      </c>
      <c r="Q48" s="577"/>
      <c r="R48" s="577">
        <v>656</v>
      </c>
      <c r="S48" s="578"/>
      <c r="T48" s="579">
        <v>946</v>
      </c>
      <c r="U48" s="577"/>
      <c r="V48" s="577">
        <v>1326</v>
      </c>
      <c r="W48" s="577"/>
      <c r="X48" s="577">
        <v>1746</v>
      </c>
      <c r="Y48" s="577"/>
      <c r="Z48" s="577">
        <v>2166</v>
      </c>
      <c r="AA48" s="577"/>
      <c r="AB48" s="577">
        <v>2578</v>
      </c>
      <c r="AC48" s="577"/>
      <c r="AD48" s="577">
        <v>2990</v>
      </c>
      <c r="AE48" s="577"/>
      <c r="AF48" s="577">
        <v>3402</v>
      </c>
      <c r="AG48" s="577"/>
      <c r="AH48" s="577">
        <v>3814</v>
      </c>
      <c r="AI48" s="577"/>
      <c r="AJ48" s="577">
        <v>4226</v>
      </c>
      <c r="AK48" s="577"/>
      <c r="AL48" s="577">
        <v>4638</v>
      </c>
      <c r="AM48" s="577"/>
      <c r="AN48" s="577">
        <v>5000</v>
      </c>
      <c r="AO48" s="577"/>
      <c r="AP48" s="577">
        <v>5334</v>
      </c>
      <c r="AQ48" s="578"/>
      <c r="AR48" s="579">
        <v>5794</v>
      </c>
      <c r="AS48" s="577"/>
      <c r="AT48" s="577">
        <v>6374</v>
      </c>
      <c r="AU48" s="577"/>
      <c r="AV48" s="577">
        <v>6954</v>
      </c>
      <c r="AW48" s="577"/>
      <c r="AX48" s="577">
        <v>7544</v>
      </c>
      <c r="AY48" s="577"/>
      <c r="AZ48" s="577">
        <v>8134</v>
      </c>
      <c r="BA48" s="577"/>
      <c r="BB48" s="577">
        <v>8724</v>
      </c>
      <c r="BC48" s="577"/>
      <c r="BD48" s="577">
        <v>9304</v>
      </c>
      <c r="BE48" s="577"/>
      <c r="BF48" s="577">
        <v>9884</v>
      </c>
      <c r="BG48" s="577"/>
      <c r="BH48" s="577">
        <v>10464</v>
      </c>
      <c r="BI48" s="577"/>
      <c r="BJ48" s="577">
        <v>11044</v>
      </c>
      <c r="BK48" s="577"/>
      <c r="BL48" s="577">
        <v>11594</v>
      </c>
      <c r="BM48" s="577"/>
      <c r="BN48" s="577">
        <v>12016</v>
      </c>
      <c r="BO48" s="578"/>
      <c r="BP48" s="579">
        <v>12368</v>
      </c>
      <c r="BQ48" s="577"/>
      <c r="BR48" s="577">
        <v>12788</v>
      </c>
      <c r="BS48" s="577"/>
      <c r="BT48" s="577">
        <v>13268</v>
      </c>
      <c r="BU48" s="577"/>
      <c r="BV48" s="577">
        <v>13748</v>
      </c>
      <c r="BW48" s="577"/>
      <c r="BX48" s="577">
        <v>14228</v>
      </c>
      <c r="BY48" s="577"/>
      <c r="BZ48" s="577">
        <v>14708</v>
      </c>
      <c r="CA48" s="577"/>
      <c r="CB48" s="577">
        <v>15148</v>
      </c>
      <c r="CC48" s="577"/>
      <c r="CD48" s="577">
        <v>15580</v>
      </c>
      <c r="CE48" s="577"/>
      <c r="CF48" s="577">
        <v>16012</v>
      </c>
      <c r="CG48" s="577"/>
      <c r="CH48" s="577">
        <v>16444</v>
      </c>
      <c r="CI48" s="577"/>
      <c r="CJ48" s="577">
        <v>16836</v>
      </c>
      <c r="CK48" s="577"/>
      <c r="CL48" s="577">
        <v>17190</v>
      </c>
      <c r="CM48" s="578"/>
      <c r="CN48" s="579">
        <v>17572</v>
      </c>
      <c r="CO48" s="577"/>
      <c r="CP48" s="577">
        <v>18012</v>
      </c>
      <c r="CQ48" s="577"/>
      <c r="CR48" s="577">
        <v>18472</v>
      </c>
      <c r="CS48" s="577"/>
      <c r="CT48" s="577">
        <v>18932</v>
      </c>
      <c r="CU48" s="577"/>
      <c r="CV48" s="577">
        <v>19392</v>
      </c>
      <c r="CW48" s="577"/>
      <c r="CX48" s="577">
        <v>19852</v>
      </c>
      <c r="CY48" s="577"/>
      <c r="CZ48" s="577">
        <v>20304</v>
      </c>
      <c r="DA48" s="577"/>
      <c r="DB48" s="577">
        <v>20756</v>
      </c>
      <c r="DC48" s="577"/>
      <c r="DD48" s="577">
        <v>21188</v>
      </c>
      <c r="DE48" s="577"/>
      <c r="DF48" s="577">
        <v>21620</v>
      </c>
      <c r="DG48" s="577"/>
      <c r="DH48" s="577">
        <v>21992</v>
      </c>
      <c r="DI48" s="577"/>
      <c r="DJ48" s="577">
        <v>22328</v>
      </c>
      <c r="DK48" s="578"/>
      <c r="DL48" s="579">
        <v>22406</v>
      </c>
      <c r="DM48" s="577"/>
      <c r="DN48" s="577">
        <v>22484</v>
      </c>
      <c r="DO48" s="577"/>
      <c r="DP48" s="577">
        <v>22544</v>
      </c>
      <c r="DQ48" s="577"/>
      <c r="DR48" s="577">
        <v>22652</v>
      </c>
      <c r="DS48" s="577"/>
      <c r="DT48" s="577">
        <v>22760</v>
      </c>
      <c r="DU48" s="577"/>
      <c r="DV48" s="577">
        <v>22852</v>
      </c>
      <c r="DW48" s="577"/>
      <c r="DX48" s="577">
        <v>22852</v>
      </c>
      <c r="DY48" s="577"/>
      <c r="DZ48" s="577">
        <v>22852</v>
      </c>
      <c r="EA48" s="577"/>
      <c r="EB48" s="577">
        <v>22852</v>
      </c>
      <c r="EC48" s="578"/>
      <c r="ED48" s="249"/>
      <c r="EI48" s="322"/>
      <c r="EJ48" s="322"/>
      <c r="EK48" s="258"/>
      <c r="EL48" s="258"/>
      <c r="EM48" s="258"/>
      <c r="EN48" s="258"/>
      <c r="EO48" s="249"/>
      <c r="EP48" s="322"/>
      <c r="EQ48" s="257"/>
      <c r="ER48" s="250"/>
      <c r="ES48" s="250"/>
      <c r="ET48" s="250"/>
      <c r="EU48" s="250"/>
      <c r="EV48" s="249"/>
    </row>
    <row r="49" spans="1:152" s="487" customFormat="1" ht="33.75" customHeight="1" x14ac:dyDescent="0.2">
      <c r="B49" s="488"/>
      <c r="C49" s="494" t="s">
        <v>371</v>
      </c>
      <c r="D49" s="495"/>
      <c r="E49" s="485"/>
      <c r="F49" s="580">
        <v>330.5</v>
      </c>
      <c r="G49" s="577"/>
      <c r="H49" s="577">
        <v>120</v>
      </c>
      <c r="I49" s="577"/>
      <c r="J49" s="577">
        <v>89.75</v>
      </c>
      <c r="K49" s="577"/>
      <c r="L49" s="577">
        <v>127.25</v>
      </c>
      <c r="M49" s="577"/>
      <c r="N49" s="577">
        <v>158.75</v>
      </c>
      <c r="O49" s="577"/>
      <c r="P49" s="577">
        <v>218.5</v>
      </c>
      <c r="Q49" s="577"/>
      <c r="R49" s="577">
        <v>129</v>
      </c>
      <c r="S49" s="578"/>
      <c r="T49" s="579">
        <v>241.25</v>
      </c>
      <c r="U49" s="577"/>
      <c r="V49" s="577">
        <v>0</v>
      </c>
      <c r="W49" s="577"/>
      <c r="X49" s="577">
        <v>0</v>
      </c>
      <c r="Y49" s="577"/>
      <c r="Z49" s="577">
        <v>0</v>
      </c>
      <c r="AA49" s="577"/>
      <c r="AB49" s="577">
        <v>0</v>
      </c>
      <c r="AC49" s="577"/>
      <c r="AD49" s="577">
        <v>0</v>
      </c>
      <c r="AE49" s="577"/>
      <c r="AF49" s="577">
        <v>0</v>
      </c>
      <c r="AG49" s="577"/>
      <c r="AH49" s="577">
        <v>0</v>
      </c>
      <c r="AI49" s="577"/>
      <c r="AJ49" s="577">
        <v>0</v>
      </c>
      <c r="AK49" s="577"/>
      <c r="AL49" s="577">
        <v>0</v>
      </c>
      <c r="AM49" s="577"/>
      <c r="AN49" s="577">
        <v>0</v>
      </c>
      <c r="AO49" s="577"/>
      <c r="AP49" s="577">
        <v>0</v>
      </c>
      <c r="AQ49" s="578"/>
      <c r="AR49" s="579"/>
      <c r="AS49" s="577"/>
      <c r="AT49" s="577"/>
      <c r="AU49" s="577"/>
      <c r="AV49" s="577"/>
      <c r="AW49" s="577"/>
      <c r="AX49" s="577"/>
      <c r="AY49" s="577"/>
      <c r="AZ49" s="577"/>
      <c r="BA49" s="577"/>
      <c r="BB49" s="577"/>
      <c r="BC49" s="577"/>
      <c r="BD49" s="577"/>
      <c r="BE49" s="577"/>
      <c r="BF49" s="577"/>
      <c r="BG49" s="577"/>
      <c r="BH49" s="577"/>
      <c r="BI49" s="577"/>
      <c r="BJ49" s="577"/>
      <c r="BK49" s="577"/>
      <c r="BL49" s="577"/>
      <c r="BM49" s="577"/>
      <c r="BN49" s="577"/>
      <c r="BO49" s="578"/>
      <c r="BP49" s="579"/>
      <c r="BQ49" s="577"/>
      <c r="BR49" s="577"/>
      <c r="BS49" s="577"/>
      <c r="BT49" s="577"/>
      <c r="BU49" s="577"/>
      <c r="BV49" s="577"/>
      <c r="BW49" s="577"/>
      <c r="BX49" s="577"/>
      <c r="BY49" s="577"/>
      <c r="BZ49" s="577"/>
      <c r="CA49" s="577"/>
      <c r="CB49" s="577"/>
      <c r="CC49" s="577"/>
      <c r="CD49" s="577"/>
      <c r="CE49" s="577"/>
      <c r="CF49" s="577"/>
      <c r="CG49" s="577"/>
      <c r="CH49" s="577"/>
      <c r="CI49" s="577"/>
      <c r="CJ49" s="577"/>
      <c r="CK49" s="577"/>
      <c r="CL49" s="577"/>
      <c r="CM49" s="578"/>
      <c r="CN49" s="579"/>
      <c r="CO49" s="577"/>
      <c r="CP49" s="577"/>
      <c r="CQ49" s="577"/>
      <c r="CR49" s="577"/>
      <c r="CS49" s="577"/>
      <c r="CT49" s="577"/>
      <c r="CU49" s="577"/>
      <c r="CV49" s="577"/>
      <c r="CW49" s="577"/>
      <c r="CX49" s="577"/>
      <c r="CY49" s="577"/>
      <c r="CZ49" s="577"/>
      <c r="DA49" s="577"/>
      <c r="DB49" s="577"/>
      <c r="DC49" s="577"/>
      <c r="DD49" s="577"/>
      <c r="DE49" s="577"/>
      <c r="DF49" s="577"/>
      <c r="DG49" s="577"/>
      <c r="DH49" s="577"/>
      <c r="DI49" s="577"/>
      <c r="DJ49" s="577"/>
      <c r="DK49" s="578"/>
      <c r="DL49" s="579"/>
      <c r="DM49" s="577"/>
      <c r="DN49" s="577"/>
      <c r="DO49" s="577"/>
      <c r="DP49" s="577"/>
      <c r="DQ49" s="577"/>
      <c r="DR49" s="577"/>
      <c r="DS49" s="577"/>
      <c r="DT49" s="577"/>
      <c r="DU49" s="577"/>
      <c r="DV49" s="577"/>
      <c r="DW49" s="577"/>
      <c r="DX49" s="577"/>
      <c r="DY49" s="577"/>
      <c r="DZ49" s="577"/>
      <c r="EA49" s="577"/>
      <c r="EB49" s="577"/>
      <c r="EC49" s="578"/>
      <c r="ED49" s="489"/>
      <c r="EI49" s="490"/>
      <c r="EJ49" s="490"/>
      <c r="EK49" s="491"/>
      <c r="EL49" s="491"/>
      <c r="EM49" s="491"/>
      <c r="EN49" s="491"/>
      <c r="EO49" s="489"/>
      <c r="EP49" s="490"/>
      <c r="EQ49" s="492"/>
      <c r="ER49" s="493"/>
      <c r="ES49" s="493"/>
      <c r="ET49" s="493"/>
      <c r="EU49" s="493"/>
      <c r="EV49" s="489"/>
    </row>
    <row r="50" spans="1:152" s="487" customFormat="1" ht="33.75" customHeight="1" x14ac:dyDescent="0.2">
      <c r="B50" s="488"/>
      <c r="C50" s="494" t="s">
        <v>372</v>
      </c>
      <c r="D50" s="495"/>
      <c r="E50" s="485"/>
      <c r="F50" s="580">
        <v>330.5</v>
      </c>
      <c r="G50" s="577"/>
      <c r="H50" s="577">
        <v>450.5</v>
      </c>
      <c r="I50" s="577"/>
      <c r="J50" s="577">
        <v>540.25</v>
      </c>
      <c r="K50" s="577"/>
      <c r="L50" s="577">
        <v>667.5</v>
      </c>
      <c r="M50" s="577"/>
      <c r="N50" s="577">
        <v>826.25</v>
      </c>
      <c r="O50" s="577"/>
      <c r="P50" s="577">
        <v>1044.75</v>
      </c>
      <c r="Q50" s="577"/>
      <c r="R50" s="577">
        <v>1173.75</v>
      </c>
      <c r="S50" s="578"/>
      <c r="T50" s="579">
        <v>1415</v>
      </c>
      <c r="U50" s="577"/>
      <c r="V50" s="577">
        <v>1415</v>
      </c>
      <c r="W50" s="577"/>
      <c r="X50" s="577">
        <v>1415</v>
      </c>
      <c r="Y50" s="577"/>
      <c r="Z50" s="577">
        <v>1415</v>
      </c>
      <c r="AA50" s="577"/>
      <c r="AB50" s="577">
        <v>1415</v>
      </c>
      <c r="AC50" s="577"/>
      <c r="AD50" s="577">
        <v>1415</v>
      </c>
      <c r="AE50" s="577"/>
      <c r="AF50" s="577">
        <v>1415</v>
      </c>
      <c r="AG50" s="577"/>
      <c r="AH50" s="577">
        <v>1415</v>
      </c>
      <c r="AI50" s="577"/>
      <c r="AJ50" s="577">
        <v>1415</v>
      </c>
      <c r="AK50" s="577"/>
      <c r="AL50" s="577">
        <v>1415</v>
      </c>
      <c r="AM50" s="577"/>
      <c r="AN50" s="577">
        <v>1415</v>
      </c>
      <c r="AO50" s="577"/>
      <c r="AP50" s="577">
        <v>1415</v>
      </c>
      <c r="AQ50" s="578"/>
      <c r="AR50" s="579">
        <v>1415</v>
      </c>
      <c r="AS50" s="577"/>
      <c r="AT50" s="577">
        <v>1415</v>
      </c>
      <c r="AU50" s="577"/>
      <c r="AV50" s="577">
        <v>1415</v>
      </c>
      <c r="AW50" s="577"/>
      <c r="AX50" s="577">
        <v>1415</v>
      </c>
      <c r="AY50" s="577"/>
      <c r="AZ50" s="577">
        <v>1415</v>
      </c>
      <c r="BA50" s="577"/>
      <c r="BB50" s="577">
        <v>1415</v>
      </c>
      <c r="BC50" s="577"/>
      <c r="BD50" s="577">
        <v>1415</v>
      </c>
      <c r="BE50" s="577"/>
      <c r="BF50" s="577">
        <v>1415</v>
      </c>
      <c r="BG50" s="577"/>
      <c r="BH50" s="577">
        <v>1415</v>
      </c>
      <c r="BI50" s="577"/>
      <c r="BJ50" s="577">
        <v>1415</v>
      </c>
      <c r="BK50" s="577"/>
      <c r="BL50" s="577">
        <v>1415</v>
      </c>
      <c r="BM50" s="577"/>
      <c r="BN50" s="577">
        <v>1415</v>
      </c>
      <c r="BO50" s="578"/>
      <c r="BP50" s="579">
        <v>1415</v>
      </c>
      <c r="BQ50" s="577"/>
      <c r="BR50" s="577">
        <v>1415</v>
      </c>
      <c r="BS50" s="577"/>
      <c r="BT50" s="577">
        <v>1415</v>
      </c>
      <c r="BU50" s="577"/>
      <c r="BV50" s="577">
        <v>1415</v>
      </c>
      <c r="BW50" s="577"/>
      <c r="BX50" s="577">
        <v>1415</v>
      </c>
      <c r="BY50" s="577"/>
      <c r="BZ50" s="577">
        <v>1415</v>
      </c>
      <c r="CA50" s="577"/>
      <c r="CB50" s="577">
        <v>1415</v>
      </c>
      <c r="CC50" s="577"/>
      <c r="CD50" s="577">
        <v>1415</v>
      </c>
      <c r="CE50" s="577"/>
      <c r="CF50" s="577">
        <v>1415</v>
      </c>
      <c r="CG50" s="577"/>
      <c r="CH50" s="577">
        <v>1415</v>
      </c>
      <c r="CI50" s="577"/>
      <c r="CJ50" s="577">
        <v>1415</v>
      </c>
      <c r="CK50" s="577"/>
      <c r="CL50" s="577">
        <v>1415</v>
      </c>
      <c r="CM50" s="578"/>
      <c r="CN50" s="579">
        <v>1415</v>
      </c>
      <c r="CO50" s="577"/>
      <c r="CP50" s="577">
        <v>1415</v>
      </c>
      <c r="CQ50" s="577"/>
      <c r="CR50" s="577">
        <v>1415</v>
      </c>
      <c r="CS50" s="577"/>
      <c r="CT50" s="577">
        <v>1415</v>
      </c>
      <c r="CU50" s="577"/>
      <c r="CV50" s="577">
        <v>1415</v>
      </c>
      <c r="CW50" s="577"/>
      <c r="CX50" s="577">
        <v>1415</v>
      </c>
      <c r="CY50" s="577"/>
      <c r="CZ50" s="577">
        <v>1415</v>
      </c>
      <c r="DA50" s="577"/>
      <c r="DB50" s="577">
        <v>1415</v>
      </c>
      <c r="DC50" s="577"/>
      <c r="DD50" s="577">
        <v>1415</v>
      </c>
      <c r="DE50" s="577"/>
      <c r="DF50" s="577">
        <v>1415</v>
      </c>
      <c r="DG50" s="577"/>
      <c r="DH50" s="577">
        <v>1415</v>
      </c>
      <c r="DI50" s="577"/>
      <c r="DJ50" s="577">
        <v>1415</v>
      </c>
      <c r="DK50" s="578"/>
      <c r="DL50" s="579">
        <v>1415</v>
      </c>
      <c r="DM50" s="577"/>
      <c r="DN50" s="577">
        <v>1415</v>
      </c>
      <c r="DO50" s="577"/>
      <c r="DP50" s="577">
        <v>1415</v>
      </c>
      <c r="DQ50" s="577"/>
      <c r="DR50" s="577">
        <v>1415</v>
      </c>
      <c r="DS50" s="577"/>
      <c r="DT50" s="577">
        <v>1415</v>
      </c>
      <c r="DU50" s="577"/>
      <c r="DV50" s="577">
        <v>1415</v>
      </c>
      <c r="DW50" s="577"/>
      <c r="DX50" s="577">
        <v>1415</v>
      </c>
      <c r="DY50" s="577"/>
      <c r="DZ50" s="577">
        <v>1415</v>
      </c>
      <c r="EA50" s="577"/>
      <c r="EB50" s="577">
        <v>1415</v>
      </c>
      <c r="EC50" s="578"/>
      <c r="ED50" s="489"/>
      <c r="EI50" s="490"/>
      <c r="EJ50" s="490"/>
      <c r="EK50" s="491"/>
      <c r="EL50" s="491"/>
      <c r="EM50" s="491"/>
      <c r="EN50" s="491"/>
      <c r="EO50" s="489"/>
      <c r="EP50" s="490"/>
      <c r="EQ50" s="492"/>
      <c r="ER50" s="493"/>
      <c r="ES50" s="493"/>
      <c r="ET50" s="493"/>
      <c r="EU50" s="493"/>
      <c r="EV50" s="489"/>
    </row>
    <row r="51" spans="1:152" s="487" customFormat="1" ht="33.75" customHeight="1" x14ac:dyDescent="0.2">
      <c r="B51" s="488"/>
      <c r="C51" s="502" t="s">
        <v>376</v>
      </c>
      <c r="D51" s="497">
        <f>Stundenverteilung!E46</f>
        <v>98.093908629441628</v>
      </c>
      <c r="E51" s="485"/>
      <c r="F51" s="580">
        <v>0</v>
      </c>
      <c r="G51" s="577"/>
      <c r="H51" s="577">
        <v>9417.0152284263968</v>
      </c>
      <c r="I51" s="577"/>
      <c r="J51" s="577">
        <v>9417.0152284263968</v>
      </c>
      <c r="K51" s="577"/>
      <c r="L51" s="577">
        <v>11378.89340101523</v>
      </c>
      <c r="M51" s="577"/>
      <c r="N51" s="577">
        <v>11378.89340101523</v>
      </c>
      <c r="O51" s="577"/>
      <c r="P51" s="577">
        <v>11378.89340101523</v>
      </c>
      <c r="Q51" s="577"/>
      <c r="R51" s="577">
        <v>11378.89340101523</v>
      </c>
      <c r="S51" s="578"/>
      <c r="T51" s="579">
        <v>28447.233502538071</v>
      </c>
      <c r="U51" s="577"/>
      <c r="V51" s="577">
        <v>37275.685279187819</v>
      </c>
      <c r="W51" s="577"/>
      <c r="X51" s="577">
        <v>41199.441624365485</v>
      </c>
      <c r="Y51" s="577"/>
      <c r="Z51" s="577">
        <v>41199.441624365485</v>
      </c>
      <c r="AA51" s="577"/>
      <c r="AB51" s="577">
        <v>40414.690355329949</v>
      </c>
      <c r="AC51" s="577"/>
      <c r="AD51" s="577">
        <v>40414.690355329949</v>
      </c>
      <c r="AE51" s="577"/>
      <c r="AF51" s="577">
        <v>40414.690355329949</v>
      </c>
      <c r="AG51" s="577"/>
      <c r="AH51" s="577">
        <v>40414.690355329949</v>
      </c>
      <c r="AI51" s="577"/>
      <c r="AJ51" s="577">
        <v>40414.690355329949</v>
      </c>
      <c r="AK51" s="577"/>
      <c r="AL51" s="577">
        <v>40414.690355329949</v>
      </c>
      <c r="AM51" s="577"/>
      <c r="AN51" s="577">
        <v>35509.99492385787</v>
      </c>
      <c r="AO51" s="577"/>
      <c r="AP51" s="577">
        <v>32763.365482233505</v>
      </c>
      <c r="AQ51" s="578"/>
      <c r="AR51" s="579">
        <v>45123.197969543151</v>
      </c>
      <c r="AS51" s="577"/>
      <c r="AT51" s="577">
        <v>56894.467005076142</v>
      </c>
      <c r="AU51" s="577"/>
      <c r="AV51" s="577">
        <v>56894.467005076142</v>
      </c>
      <c r="AW51" s="577"/>
      <c r="AX51" s="577">
        <v>57875.406091370562</v>
      </c>
      <c r="AY51" s="577"/>
      <c r="AZ51" s="577">
        <v>57875.406091370562</v>
      </c>
      <c r="BA51" s="577"/>
      <c r="BB51" s="577">
        <v>57875.406091370562</v>
      </c>
      <c r="BC51" s="577"/>
      <c r="BD51" s="577">
        <v>56894.467005076142</v>
      </c>
      <c r="BE51" s="577"/>
      <c r="BF51" s="577">
        <v>56894.467005076142</v>
      </c>
      <c r="BG51" s="577"/>
      <c r="BH51" s="577">
        <v>56894.467005076142</v>
      </c>
      <c r="BI51" s="577"/>
      <c r="BJ51" s="577">
        <v>56894.467005076142</v>
      </c>
      <c r="BK51" s="577"/>
      <c r="BL51" s="577">
        <v>53951.649746192896</v>
      </c>
      <c r="BM51" s="577"/>
      <c r="BN51" s="577">
        <v>41395.629441624369</v>
      </c>
      <c r="BO51" s="578"/>
      <c r="BP51" s="579">
        <v>34529.05583756345</v>
      </c>
      <c r="BQ51" s="577"/>
      <c r="BR51" s="577">
        <v>41199.441624365485</v>
      </c>
      <c r="BS51" s="577"/>
      <c r="BT51" s="577">
        <v>47085.076142131984</v>
      </c>
      <c r="BU51" s="577"/>
      <c r="BV51" s="577">
        <v>47085.076142131984</v>
      </c>
      <c r="BW51" s="577"/>
      <c r="BX51" s="577">
        <v>47085.076142131984</v>
      </c>
      <c r="BY51" s="577"/>
      <c r="BZ51" s="577">
        <v>47085.076142131984</v>
      </c>
      <c r="CA51" s="577"/>
      <c r="CB51" s="577">
        <v>43161.319796954318</v>
      </c>
      <c r="CC51" s="577"/>
      <c r="CD51" s="577">
        <v>42376.568527918782</v>
      </c>
      <c r="CE51" s="577"/>
      <c r="CF51" s="577">
        <v>42376.568527918782</v>
      </c>
      <c r="CG51" s="577"/>
      <c r="CH51" s="577">
        <v>42376.568527918782</v>
      </c>
      <c r="CI51" s="577"/>
      <c r="CJ51" s="577">
        <v>38452.812182741116</v>
      </c>
      <c r="CK51" s="577"/>
      <c r="CL51" s="577">
        <v>34725.243654822334</v>
      </c>
      <c r="CM51" s="578"/>
      <c r="CN51" s="579">
        <v>37471.873096446703</v>
      </c>
      <c r="CO51" s="577"/>
      <c r="CP51" s="577">
        <v>43161.319796954318</v>
      </c>
      <c r="CQ51" s="577"/>
      <c r="CR51" s="577">
        <v>45123.197969543151</v>
      </c>
      <c r="CS51" s="577"/>
      <c r="CT51" s="577">
        <v>45123.197969543151</v>
      </c>
      <c r="CU51" s="577"/>
      <c r="CV51" s="577">
        <v>45123.197969543151</v>
      </c>
      <c r="CW51" s="577"/>
      <c r="CX51" s="577">
        <v>45123.197969543151</v>
      </c>
      <c r="CY51" s="577"/>
      <c r="CZ51" s="577">
        <v>44338.446700507615</v>
      </c>
      <c r="DA51" s="577"/>
      <c r="DB51" s="577">
        <v>44338.446700507615</v>
      </c>
      <c r="DC51" s="577"/>
      <c r="DD51" s="577">
        <v>42376.568527918782</v>
      </c>
      <c r="DE51" s="577"/>
      <c r="DF51" s="577">
        <v>42376.568527918782</v>
      </c>
      <c r="DG51" s="577"/>
      <c r="DH51" s="577">
        <v>36490.934010152283</v>
      </c>
      <c r="DI51" s="577"/>
      <c r="DJ51" s="577">
        <v>32959.553299492385</v>
      </c>
      <c r="DK51" s="578"/>
      <c r="DL51" s="579">
        <v>7651.3248730964469</v>
      </c>
      <c r="DM51" s="577"/>
      <c r="DN51" s="577">
        <v>7651.3248730964469</v>
      </c>
      <c r="DO51" s="577"/>
      <c r="DP51" s="577">
        <v>5885.634517766498</v>
      </c>
      <c r="DQ51" s="577"/>
      <c r="DR51" s="577">
        <v>10594.142131979695</v>
      </c>
      <c r="DS51" s="577"/>
      <c r="DT51" s="577">
        <v>10594.142131979695</v>
      </c>
      <c r="DU51" s="577"/>
      <c r="DV51" s="577">
        <v>9024.6395939086306</v>
      </c>
      <c r="DW51" s="577"/>
      <c r="DX51" s="577">
        <v>0</v>
      </c>
      <c r="DY51" s="577"/>
      <c r="DZ51" s="577">
        <v>0</v>
      </c>
      <c r="EA51" s="577"/>
      <c r="EB51" s="577">
        <v>0</v>
      </c>
      <c r="EC51" s="578"/>
      <c r="ED51" s="489"/>
      <c r="EI51" s="490"/>
      <c r="EJ51" s="490"/>
      <c r="EK51" s="491"/>
      <c r="EL51" s="491"/>
      <c r="EM51" s="491"/>
      <c r="EN51" s="491"/>
      <c r="EO51" s="489"/>
      <c r="EP51" s="490"/>
      <c r="EQ51" s="492"/>
      <c r="ER51" s="493"/>
      <c r="ES51" s="493"/>
      <c r="ET51" s="493"/>
      <c r="EU51" s="493"/>
      <c r="EV51" s="489"/>
    </row>
    <row r="52" spans="1:152" s="487" customFormat="1" ht="33.75" customHeight="1" x14ac:dyDescent="0.2">
      <c r="B52" s="488"/>
      <c r="C52" s="496" t="s">
        <v>375</v>
      </c>
      <c r="D52" s="497"/>
      <c r="E52" s="485"/>
      <c r="F52" s="580">
        <v>0</v>
      </c>
      <c r="G52" s="577"/>
      <c r="H52" s="577">
        <v>9417.0152284263968</v>
      </c>
      <c r="I52" s="577"/>
      <c r="J52" s="577">
        <v>18834.030456852794</v>
      </c>
      <c r="K52" s="577"/>
      <c r="L52" s="577">
        <v>30212.923857868023</v>
      </c>
      <c r="M52" s="577"/>
      <c r="N52" s="577">
        <v>41591.817258883253</v>
      </c>
      <c r="O52" s="577"/>
      <c r="P52" s="577">
        <v>52970.710659898483</v>
      </c>
      <c r="Q52" s="577"/>
      <c r="R52" s="577">
        <v>64349.604060913713</v>
      </c>
      <c r="S52" s="578"/>
      <c r="T52" s="579">
        <v>92796.837563451787</v>
      </c>
      <c r="U52" s="577"/>
      <c r="V52" s="577">
        <v>130072.52284263961</v>
      </c>
      <c r="W52" s="577"/>
      <c r="X52" s="577">
        <v>171271.96446700511</v>
      </c>
      <c r="Y52" s="577"/>
      <c r="Z52" s="577">
        <v>212471.40609137059</v>
      </c>
      <c r="AA52" s="577"/>
      <c r="AB52" s="577">
        <v>252886.09644670054</v>
      </c>
      <c r="AC52" s="577"/>
      <c r="AD52" s="577">
        <v>293300.78680203052</v>
      </c>
      <c r="AE52" s="577"/>
      <c r="AF52" s="577">
        <v>333715.47715736047</v>
      </c>
      <c r="AG52" s="577"/>
      <c r="AH52" s="577">
        <v>374130.16751269042</v>
      </c>
      <c r="AI52" s="577"/>
      <c r="AJ52" s="577">
        <v>414544.85786802036</v>
      </c>
      <c r="AK52" s="577"/>
      <c r="AL52" s="577">
        <v>454959.54822335031</v>
      </c>
      <c r="AM52" s="577"/>
      <c r="AN52" s="577">
        <v>490469.54314720817</v>
      </c>
      <c r="AO52" s="577"/>
      <c r="AP52" s="577">
        <v>523232.90862944169</v>
      </c>
      <c r="AQ52" s="578"/>
      <c r="AR52" s="579">
        <v>568356.1065989848</v>
      </c>
      <c r="AS52" s="577"/>
      <c r="AT52" s="577">
        <v>625250.57360406092</v>
      </c>
      <c r="AU52" s="577"/>
      <c r="AV52" s="577">
        <v>682145.04060913704</v>
      </c>
      <c r="AW52" s="577"/>
      <c r="AX52" s="577">
        <v>740020.44670050754</v>
      </c>
      <c r="AY52" s="577"/>
      <c r="AZ52" s="577">
        <v>797895.85279187816</v>
      </c>
      <c r="BA52" s="577"/>
      <c r="BB52" s="577">
        <v>855771.25888324878</v>
      </c>
      <c r="BC52" s="577"/>
      <c r="BD52" s="577">
        <v>912665.7258883249</v>
      </c>
      <c r="BE52" s="577"/>
      <c r="BF52" s="577">
        <v>969560.19289340102</v>
      </c>
      <c r="BG52" s="577"/>
      <c r="BH52" s="577">
        <v>1026454.6598984771</v>
      </c>
      <c r="BI52" s="577"/>
      <c r="BJ52" s="577">
        <v>1083349.1269035533</v>
      </c>
      <c r="BK52" s="577"/>
      <c r="BL52" s="577">
        <v>1137300.7766497461</v>
      </c>
      <c r="BM52" s="577"/>
      <c r="BN52" s="577">
        <v>1178696.4060913704</v>
      </c>
      <c r="BO52" s="578"/>
      <c r="BP52" s="579">
        <v>1213225.4619289339</v>
      </c>
      <c r="BQ52" s="577"/>
      <c r="BR52" s="577">
        <v>1254424.9035532994</v>
      </c>
      <c r="BS52" s="577"/>
      <c r="BT52" s="577">
        <v>1301509.9796954314</v>
      </c>
      <c r="BU52" s="577"/>
      <c r="BV52" s="577">
        <v>1348595.0558375635</v>
      </c>
      <c r="BW52" s="577"/>
      <c r="BX52" s="577">
        <v>1395680.1319796955</v>
      </c>
      <c r="BY52" s="577"/>
      <c r="BZ52" s="577">
        <v>1442765.2081218276</v>
      </c>
      <c r="CA52" s="577"/>
      <c r="CB52" s="577">
        <v>1485926.5279187819</v>
      </c>
      <c r="CC52" s="577"/>
      <c r="CD52" s="577">
        <v>1528303.0964467006</v>
      </c>
      <c r="CE52" s="577"/>
      <c r="CF52" s="577">
        <v>1570679.6649746194</v>
      </c>
      <c r="CG52" s="577"/>
      <c r="CH52" s="577">
        <v>1613056.2335025382</v>
      </c>
      <c r="CI52" s="577"/>
      <c r="CJ52" s="577">
        <v>1651509.0456852792</v>
      </c>
      <c r="CK52" s="577"/>
      <c r="CL52" s="577">
        <v>1686234.2893401014</v>
      </c>
      <c r="CM52" s="578"/>
      <c r="CN52" s="579">
        <v>1723706.1624365482</v>
      </c>
      <c r="CO52" s="577"/>
      <c r="CP52" s="577">
        <v>1766867.4822335024</v>
      </c>
      <c r="CQ52" s="577"/>
      <c r="CR52" s="577">
        <v>1811990.6802030455</v>
      </c>
      <c r="CS52" s="577"/>
      <c r="CT52" s="577">
        <v>1857113.8781725885</v>
      </c>
      <c r="CU52" s="577"/>
      <c r="CV52" s="577">
        <v>1902237.0761421316</v>
      </c>
      <c r="CW52" s="577"/>
      <c r="CX52" s="577">
        <v>1947360.2741116746</v>
      </c>
      <c r="CY52" s="577"/>
      <c r="CZ52" s="577">
        <v>1991698.7208121822</v>
      </c>
      <c r="DA52" s="577"/>
      <c r="DB52" s="577">
        <v>2036037.1675126897</v>
      </c>
      <c r="DC52" s="577"/>
      <c r="DD52" s="577">
        <v>2078413.7360406085</v>
      </c>
      <c r="DE52" s="577"/>
      <c r="DF52" s="577">
        <v>2120790.3045685273</v>
      </c>
      <c r="DG52" s="577"/>
      <c r="DH52" s="577">
        <v>2157281.2385786795</v>
      </c>
      <c r="DI52" s="577"/>
      <c r="DJ52" s="577">
        <v>2190240.7918781717</v>
      </c>
      <c r="DK52" s="578"/>
      <c r="DL52" s="579">
        <v>2197892.116751268</v>
      </c>
      <c r="DM52" s="577"/>
      <c r="DN52" s="577">
        <v>2205543.4416243643</v>
      </c>
      <c r="DO52" s="577"/>
      <c r="DP52" s="577">
        <v>2211429.0761421309</v>
      </c>
      <c r="DQ52" s="577"/>
      <c r="DR52" s="577">
        <v>2222023.2182741105</v>
      </c>
      <c r="DS52" s="577"/>
      <c r="DT52" s="577">
        <v>2232617.36040609</v>
      </c>
      <c r="DU52" s="577"/>
      <c r="DV52" s="577">
        <v>2241641.9999999986</v>
      </c>
      <c r="DW52" s="577"/>
      <c r="DX52" s="577">
        <v>2241641.9999999986</v>
      </c>
      <c r="DY52" s="577"/>
      <c r="DZ52" s="577">
        <v>2241641.9999999986</v>
      </c>
      <c r="EA52" s="577"/>
      <c r="EB52" s="577">
        <v>2241641.9999999986</v>
      </c>
      <c r="EC52" s="578"/>
      <c r="ED52" s="489"/>
      <c r="EI52" s="490"/>
      <c r="EJ52" s="490"/>
      <c r="EK52" s="491"/>
      <c r="EL52" s="491"/>
      <c r="EM52" s="491"/>
      <c r="EN52" s="491"/>
      <c r="EO52" s="489"/>
      <c r="EP52" s="490"/>
      <c r="EQ52" s="492"/>
      <c r="ER52" s="493"/>
      <c r="ES52" s="493"/>
      <c r="ET52" s="493"/>
      <c r="EU52" s="493"/>
      <c r="EV52" s="489"/>
    </row>
    <row r="53" spans="1:152" s="487" customFormat="1" ht="33.75" customHeight="1" x14ac:dyDescent="0.2">
      <c r="B53" s="488"/>
      <c r="C53" s="498" t="s">
        <v>373</v>
      </c>
      <c r="D53" s="499"/>
      <c r="E53" s="485"/>
      <c r="F53" s="580">
        <v>36240</v>
      </c>
      <c r="G53" s="577"/>
      <c r="H53" s="577">
        <v>12059</v>
      </c>
      <c r="I53" s="577"/>
      <c r="J53" s="577">
        <v>8674.5</v>
      </c>
      <c r="K53" s="577"/>
      <c r="L53" s="577">
        <v>12394</v>
      </c>
      <c r="M53" s="577"/>
      <c r="N53" s="577">
        <v>15914.5</v>
      </c>
      <c r="O53" s="577"/>
      <c r="P53" s="577">
        <v>20654.75</v>
      </c>
      <c r="Q53" s="577"/>
      <c r="R53" s="577">
        <v>13366</v>
      </c>
      <c r="S53" s="578"/>
      <c r="T53" s="579">
        <v>28027.5</v>
      </c>
      <c r="U53" s="577"/>
      <c r="V53" s="577">
        <v>0</v>
      </c>
      <c r="W53" s="577"/>
      <c r="X53" s="577">
        <v>0</v>
      </c>
      <c r="Y53" s="577"/>
      <c r="Z53" s="577">
        <v>0</v>
      </c>
      <c r="AA53" s="577"/>
      <c r="AB53" s="577">
        <v>0</v>
      </c>
      <c r="AC53" s="577"/>
      <c r="AD53" s="577">
        <v>0</v>
      </c>
      <c r="AE53" s="577"/>
      <c r="AF53" s="577">
        <v>0</v>
      </c>
      <c r="AG53" s="577"/>
      <c r="AH53" s="577">
        <v>0</v>
      </c>
      <c r="AI53" s="577"/>
      <c r="AJ53" s="577">
        <v>0</v>
      </c>
      <c r="AK53" s="577"/>
      <c r="AL53" s="577">
        <v>0</v>
      </c>
      <c r="AM53" s="577"/>
      <c r="AN53" s="577">
        <v>0</v>
      </c>
      <c r="AO53" s="577"/>
      <c r="AP53" s="577">
        <v>0</v>
      </c>
      <c r="AQ53" s="578"/>
      <c r="AR53" s="579"/>
      <c r="AS53" s="577"/>
      <c r="AT53" s="577"/>
      <c r="AU53" s="577"/>
      <c r="AV53" s="577"/>
      <c r="AW53" s="577"/>
      <c r="AX53" s="577"/>
      <c r="AY53" s="577"/>
      <c r="AZ53" s="577"/>
      <c r="BA53" s="577"/>
      <c r="BB53" s="577"/>
      <c r="BC53" s="577"/>
      <c r="BD53" s="577"/>
      <c r="BE53" s="577"/>
      <c r="BF53" s="577"/>
      <c r="BG53" s="577"/>
      <c r="BH53" s="577"/>
      <c r="BI53" s="577"/>
      <c r="BJ53" s="577"/>
      <c r="BK53" s="577"/>
      <c r="BL53" s="577"/>
      <c r="BM53" s="577"/>
      <c r="BN53" s="577"/>
      <c r="BO53" s="578"/>
      <c r="BP53" s="579"/>
      <c r="BQ53" s="577"/>
      <c r="BR53" s="577"/>
      <c r="BS53" s="577"/>
      <c r="BT53" s="577"/>
      <c r="BU53" s="577"/>
      <c r="BV53" s="577"/>
      <c r="BW53" s="577"/>
      <c r="BX53" s="577"/>
      <c r="BY53" s="577"/>
      <c r="BZ53" s="577"/>
      <c r="CA53" s="577"/>
      <c r="CB53" s="577"/>
      <c r="CC53" s="577"/>
      <c r="CD53" s="577"/>
      <c r="CE53" s="577"/>
      <c r="CF53" s="577"/>
      <c r="CG53" s="577"/>
      <c r="CH53" s="577"/>
      <c r="CI53" s="577"/>
      <c r="CJ53" s="577"/>
      <c r="CK53" s="577"/>
      <c r="CL53" s="577"/>
      <c r="CM53" s="578"/>
      <c r="CN53" s="579"/>
      <c r="CO53" s="577"/>
      <c r="CP53" s="577"/>
      <c r="CQ53" s="577"/>
      <c r="CR53" s="577"/>
      <c r="CS53" s="577"/>
      <c r="CT53" s="577"/>
      <c r="CU53" s="577"/>
      <c r="CV53" s="577"/>
      <c r="CW53" s="577"/>
      <c r="CX53" s="577"/>
      <c r="CY53" s="577"/>
      <c r="CZ53" s="577"/>
      <c r="DA53" s="577"/>
      <c r="DB53" s="577"/>
      <c r="DC53" s="577"/>
      <c r="DD53" s="577"/>
      <c r="DE53" s="577"/>
      <c r="DF53" s="577"/>
      <c r="DG53" s="577"/>
      <c r="DH53" s="577"/>
      <c r="DI53" s="577"/>
      <c r="DJ53" s="577"/>
      <c r="DK53" s="578"/>
      <c r="DL53" s="579"/>
      <c r="DM53" s="577"/>
      <c r="DN53" s="577"/>
      <c r="DO53" s="577"/>
      <c r="DP53" s="577"/>
      <c r="DQ53" s="577"/>
      <c r="DR53" s="577"/>
      <c r="DS53" s="577"/>
      <c r="DT53" s="577"/>
      <c r="DU53" s="577"/>
      <c r="DV53" s="577"/>
      <c r="DW53" s="577"/>
      <c r="DX53" s="577"/>
      <c r="DY53" s="577"/>
      <c r="DZ53" s="577"/>
      <c r="EA53" s="577"/>
      <c r="EB53" s="577"/>
      <c r="EC53" s="578"/>
      <c r="ED53" s="489"/>
      <c r="EI53" s="490"/>
      <c r="EJ53" s="490"/>
      <c r="EK53" s="491"/>
      <c r="EL53" s="491"/>
      <c r="EM53" s="491"/>
      <c r="EN53" s="491"/>
      <c r="EO53" s="489"/>
      <c r="EP53" s="490"/>
      <c r="EQ53" s="492"/>
      <c r="ER53" s="493"/>
      <c r="ES53" s="493"/>
      <c r="ET53" s="493"/>
      <c r="EU53" s="493"/>
      <c r="EV53" s="489"/>
    </row>
    <row r="54" spans="1:152" s="487" customFormat="1" ht="33.75" customHeight="1" x14ac:dyDescent="0.2">
      <c r="B54" s="488"/>
      <c r="C54" s="498" t="s">
        <v>374</v>
      </c>
      <c r="D54" s="499"/>
      <c r="E54" s="485"/>
      <c r="F54" s="580">
        <v>36240</v>
      </c>
      <c r="G54" s="577"/>
      <c r="H54" s="577">
        <v>48299</v>
      </c>
      <c r="I54" s="577"/>
      <c r="J54" s="577">
        <v>56973.5</v>
      </c>
      <c r="K54" s="577"/>
      <c r="L54" s="577">
        <v>69367.5</v>
      </c>
      <c r="M54" s="577"/>
      <c r="N54" s="577">
        <v>85282</v>
      </c>
      <c r="O54" s="577"/>
      <c r="P54" s="577">
        <v>105936.75</v>
      </c>
      <c r="Q54" s="577"/>
      <c r="R54" s="577">
        <v>119302.75</v>
      </c>
      <c r="S54" s="578"/>
      <c r="T54" s="579">
        <v>147330.25</v>
      </c>
      <c r="U54" s="577"/>
      <c r="V54" s="577">
        <v>147330.25</v>
      </c>
      <c r="W54" s="577"/>
      <c r="X54" s="577">
        <v>147330.25</v>
      </c>
      <c r="Y54" s="577"/>
      <c r="Z54" s="577">
        <v>147330.25</v>
      </c>
      <c r="AA54" s="577"/>
      <c r="AB54" s="577">
        <v>147330.25</v>
      </c>
      <c r="AC54" s="577"/>
      <c r="AD54" s="577">
        <v>147330.25</v>
      </c>
      <c r="AE54" s="577"/>
      <c r="AF54" s="577">
        <v>147330.25</v>
      </c>
      <c r="AG54" s="577"/>
      <c r="AH54" s="577">
        <v>147330.25</v>
      </c>
      <c r="AI54" s="577"/>
      <c r="AJ54" s="577">
        <v>147330.25</v>
      </c>
      <c r="AK54" s="577"/>
      <c r="AL54" s="577">
        <v>147330.25</v>
      </c>
      <c r="AM54" s="577"/>
      <c r="AN54" s="577">
        <v>147330.25</v>
      </c>
      <c r="AO54" s="577"/>
      <c r="AP54" s="577">
        <v>147330.25</v>
      </c>
      <c r="AQ54" s="578"/>
      <c r="AR54" s="579">
        <v>147330.25</v>
      </c>
      <c r="AS54" s="577"/>
      <c r="AT54" s="577">
        <v>147330.25</v>
      </c>
      <c r="AU54" s="577"/>
      <c r="AV54" s="577">
        <v>147330.25</v>
      </c>
      <c r="AW54" s="577"/>
      <c r="AX54" s="577">
        <v>147330.25</v>
      </c>
      <c r="AY54" s="577"/>
      <c r="AZ54" s="577">
        <v>147330.25</v>
      </c>
      <c r="BA54" s="577"/>
      <c r="BB54" s="577">
        <v>147330.25</v>
      </c>
      <c r="BC54" s="577"/>
      <c r="BD54" s="577">
        <v>147330.25</v>
      </c>
      <c r="BE54" s="577"/>
      <c r="BF54" s="577">
        <v>147330.25</v>
      </c>
      <c r="BG54" s="577"/>
      <c r="BH54" s="577">
        <v>147330.25</v>
      </c>
      <c r="BI54" s="577"/>
      <c r="BJ54" s="577">
        <v>147330.25</v>
      </c>
      <c r="BK54" s="577"/>
      <c r="BL54" s="577">
        <v>147330.25</v>
      </c>
      <c r="BM54" s="577"/>
      <c r="BN54" s="577">
        <v>147330.25</v>
      </c>
      <c r="BO54" s="578"/>
      <c r="BP54" s="579">
        <v>147330.25</v>
      </c>
      <c r="BQ54" s="577"/>
      <c r="BR54" s="577">
        <v>147330.25</v>
      </c>
      <c r="BS54" s="577"/>
      <c r="BT54" s="577">
        <v>147330.25</v>
      </c>
      <c r="BU54" s="577"/>
      <c r="BV54" s="577">
        <v>147330.25</v>
      </c>
      <c r="BW54" s="577"/>
      <c r="BX54" s="577">
        <v>147330.25</v>
      </c>
      <c r="BY54" s="577"/>
      <c r="BZ54" s="577">
        <v>147330.25</v>
      </c>
      <c r="CA54" s="577"/>
      <c r="CB54" s="577">
        <v>147330.25</v>
      </c>
      <c r="CC54" s="577"/>
      <c r="CD54" s="577">
        <v>147330.25</v>
      </c>
      <c r="CE54" s="577"/>
      <c r="CF54" s="577">
        <v>147330.25</v>
      </c>
      <c r="CG54" s="577"/>
      <c r="CH54" s="577">
        <v>147330.25</v>
      </c>
      <c r="CI54" s="577"/>
      <c r="CJ54" s="577">
        <v>147330.25</v>
      </c>
      <c r="CK54" s="577"/>
      <c r="CL54" s="577">
        <v>147330.25</v>
      </c>
      <c r="CM54" s="578"/>
      <c r="CN54" s="579">
        <v>147330.25</v>
      </c>
      <c r="CO54" s="577"/>
      <c r="CP54" s="577">
        <v>147330.25</v>
      </c>
      <c r="CQ54" s="577"/>
      <c r="CR54" s="577">
        <v>147330.25</v>
      </c>
      <c r="CS54" s="577"/>
      <c r="CT54" s="577">
        <v>147330.25</v>
      </c>
      <c r="CU54" s="577"/>
      <c r="CV54" s="577">
        <v>147330.25</v>
      </c>
      <c r="CW54" s="577"/>
      <c r="CX54" s="577">
        <v>147330.25</v>
      </c>
      <c r="CY54" s="577"/>
      <c r="CZ54" s="577">
        <v>147330.25</v>
      </c>
      <c r="DA54" s="577"/>
      <c r="DB54" s="577">
        <v>147330.25</v>
      </c>
      <c r="DC54" s="577"/>
      <c r="DD54" s="577">
        <v>147330.25</v>
      </c>
      <c r="DE54" s="577"/>
      <c r="DF54" s="577">
        <v>147330.25</v>
      </c>
      <c r="DG54" s="577"/>
      <c r="DH54" s="577">
        <v>147330.25</v>
      </c>
      <c r="DI54" s="577"/>
      <c r="DJ54" s="577">
        <v>147330.25</v>
      </c>
      <c r="DK54" s="578"/>
      <c r="DL54" s="579">
        <v>147330.25</v>
      </c>
      <c r="DM54" s="577"/>
      <c r="DN54" s="577">
        <v>147330.25</v>
      </c>
      <c r="DO54" s="577"/>
      <c r="DP54" s="577">
        <v>147330.25</v>
      </c>
      <c r="DQ54" s="577"/>
      <c r="DR54" s="577">
        <v>147330.25</v>
      </c>
      <c r="DS54" s="577"/>
      <c r="DT54" s="577">
        <v>147330.25</v>
      </c>
      <c r="DU54" s="577"/>
      <c r="DV54" s="577">
        <v>147330.25</v>
      </c>
      <c r="DW54" s="577"/>
      <c r="DX54" s="577">
        <v>147330.25</v>
      </c>
      <c r="DY54" s="577"/>
      <c r="DZ54" s="577">
        <v>147330.25</v>
      </c>
      <c r="EA54" s="577"/>
      <c r="EB54" s="577">
        <v>147330.25</v>
      </c>
      <c r="EC54" s="578"/>
      <c r="ED54" s="489"/>
      <c r="EI54" s="490"/>
      <c r="EJ54" s="490"/>
      <c r="EK54" s="491"/>
      <c r="EL54" s="491"/>
      <c r="EM54" s="491"/>
      <c r="EN54" s="491"/>
      <c r="EO54" s="489"/>
      <c r="EP54" s="490"/>
      <c r="EQ54" s="492"/>
      <c r="ER54" s="493"/>
      <c r="ES54" s="493"/>
      <c r="ET54" s="493"/>
      <c r="EU54" s="493"/>
      <c r="EV54" s="489"/>
    </row>
    <row r="55" spans="1:152" ht="6.95" customHeight="1" x14ac:dyDescent="0.2">
      <c r="C55" s="255"/>
      <c r="D55" s="255"/>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6"/>
      <c r="DZ55" s="256"/>
      <c r="EA55" s="256"/>
      <c r="EB55" s="256"/>
      <c r="EC55" s="256"/>
      <c r="EK55" s="255"/>
      <c r="EL55" s="255"/>
      <c r="EM55" s="255"/>
      <c r="EN55" s="255"/>
      <c r="EQ55" s="251"/>
      <c r="ER55" s="250"/>
      <c r="ES55" s="250"/>
      <c r="ET55" s="250"/>
      <c r="EU55" s="250"/>
      <c r="EV55" s="249"/>
    </row>
    <row r="56" spans="1:152" ht="12.75" customHeight="1" x14ac:dyDescent="0.2">
      <c r="C56" s="613" t="s">
        <v>266</v>
      </c>
      <c r="D56" s="614"/>
      <c r="E56" s="251"/>
      <c r="F56" s="615">
        <f>SUM(F44:EC44)</f>
        <v>22852</v>
      </c>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7"/>
      <c r="ED56" s="249"/>
      <c r="EQ56" s="251"/>
      <c r="ER56" s="250"/>
      <c r="ES56" s="250"/>
      <c r="ET56" s="250"/>
      <c r="EU56" s="250"/>
      <c r="EV56" s="249"/>
    </row>
    <row r="57" spans="1:152" ht="6.95" customHeight="1" x14ac:dyDescent="0.2">
      <c r="F57" s="254"/>
      <c r="G57" s="254"/>
      <c r="H57" s="254"/>
      <c r="I57" s="254"/>
      <c r="J57" s="254"/>
      <c r="K57" s="254"/>
      <c r="L57" s="254"/>
      <c r="M57" s="254"/>
      <c r="N57" s="254"/>
      <c r="O57" s="254"/>
      <c r="P57" s="254"/>
      <c r="Q57" s="254"/>
      <c r="R57" s="254"/>
      <c r="S57" s="254"/>
      <c r="T57" s="254"/>
      <c r="U57" s="254"/>
      <c r="V57" s="254"/>
      <c r="W57" s="254"/>
      <c r="X57" s="254"/>
      <c r="Y57" s="254"/>
      <c r="Z57" s="254"/>
      <c r="AA57" s="254"/>
      <c r="AB57" s="254"/>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c r="CF57" s="254"/>
      <c r="CG57" s="254"/>
      <c r="CH57" s="254"/>
      <c r="CI57" s="254"/>
      <c r="CJ57" s="254"/>
      <c r="CK57" s="254"/>
      <c r="CL57" s="254"/>
      <c r="CM57" s="254"/>
      <c r="CN57" s="254"/>
      <c r="CO57" s="254"/>
      <c r="CP57" s="254"/>
      <c r="CQ57" s="254"/>
      <c r="CR57" s="254"/>
      <c r="CS57" s="254"/>
      <c r="CT57" s="254"/>
      <c r="CU57" s="254"/>
      <c r="CV57" s="254"/>
      <c r="CW57" s="254"/>
      <c r="CX57" s="254"/>
      <c r="CY57" s="254"/>
      <c r="CZ57" s="254"/>
      <c r="DA57" s="254"/>
      <c r="DB57" s="254"/>
      <c r="DC57" s="254"/>
      <c r="DD57" s="254"/>
      <c r="DE57" s="254"/>
      <c r="DF57" s="254"/>
      <c r="DG57" s="254"/>
      <c r="DH57" s="254"/>
      <c r="DI57" s="254"/>
      <c r="DJ57" s="254"/>
      <c r="DK57" s="254"/>
      <c r="DL57" s="254"/>
      <c r="DM57" s="254"/>
      <c r="DN57" s="254"/>
      <c r="DO57" s="254"/>
      <c r="DP57" s="254"/>
      <c r="DQ57" s="254"/>
      <c r="DR57" s="254"/>
      <c r="DS57" s="254"/>
      <c r="DT57" s="254"/>
      <c r="DU57" s="254"/>
      <c r="DV57" s="254"/>
      <c r="DW57" s="254"/>
      <c r="DX57" s="254"/>
      <c r="DY57" s="254"/>
      <c r="DZ57" s="254"/>
      <c r="EA57" s="254"/>
      <c r="EB57" s="254"/>
      <c r="EC57" s="254"/>
      <c r="EQ57" s="251"/>
      <c r="ER57" s="250"/>
      <c r="ES57" s="250"/>
      <c r="ET57" s="250"/>
      <c r="EU57" s="250"/>
      <c r="EV57" s="249"/>
    </row>
    <row r="58" spans="1:152" ht="8.25" x14ac:dyDescent="0.2">
      <c r="F58" s="587" t="s">
        <v>296</v>
      </c>
      <c r="G58" s="587"/>
      <c r="H58" s="587"/>
      <c r="I58" s="587"/>
      <c r="J58" s="587"/>
      <c r="K58" s="587"/>
      <c r="L58" s="587"/>
      <c r="M58" s="587"/>
      <c r="N58" s="587"/>
      <c r="O58" s="587"/>
      <c r="P58" s="587"/>
      <c r="Q58" s="587"/>
      <c r="R58" s="587"/>
      <c r="S58" s="588"/>
      <c r="T58" s="589" t="str">
        <f>T15</f>
        <v>Jahr 2022</v>
      </c>
      <c r="U58" s="590"/>
      <c r="V58" s="590"/>
      <c r="W58" s="590"/>
      <c r="X58" s="590"/>
      <c r="Y58" s="590"/>
      <c r="Z58" s="590"/>
      <c r="AA58" s="590"/>
      <c r="AB58" s="590"/>
      <c r="AC58" s="590"/>
      <c r="AD58" s="590"/>
      <c r="AE58" s="590"/>
      <c r="AF58" s="590"/>
      <c r="AG58" s="590"/>
      <c r="AH58" s="590"/>
      <c r="AI58" s="590"/>
      <c r="AJ58" s="590"/>
      <c r="AK58" s="590"/>
      <c r="AL58" s="590"/>
      <c r="AM58" s="590"/>
      <c r="AN58" s="590"/>
      <c r="AO58" s="590"/>
      <c r="AP58" s="590"/>
      <c r="AQ58" s="591"/>
      <c r="AR58" s="589" t="str">
        <f>AR15</f>
        <v>Jahr 2023</v>
      </c>
      <c r="AS58" s="590"/>
      <c r="AT58" s="590"/>
      <c r="AU58" s="590"/>
      <c r="AV58" s="590"/>
      <c r="AW58" s="590"/>
      <c r="AX58" s="590"/>
      <c r="AY58" s="590"/>
      <c r="AZ58" s="590"/>
      <c r="BA58" s="590"/>
      <c r="BB58" s="590"/>
      <c r="BC58" s="590"/>
      <c r="BD58" s="590"/>
      <c r="BE58" s="590"/>
      <c r="BF58" s="590"/>
      <c r="BG58" s="590"/>
      <c r="BH58" s="590"/>
      <c r="BI58" s="590"/>
      <c r="BJ58" s="590"/>
      <c r="BK58" s="590"/>
      <c r="BL58" s="590"/>
      <c r="BM58" s="590"/>
      <c r="BN58" s="590"/>
      <c r="BO58" s="591"/>
      <c r="BP58" s="589" t="str">
        <f>BP15</f>
        <v>Jahr 2024</v>
      </c>
      <c r="BQ58" s="590"/>
      <c r="BR58" s="590"/>
      <c r="BS58" s="590"/>
      <c r="BT58" s="590"/>
      <c r="BU58" s="590"/>
      <c r="BV58" s="590"/>
      <c r="BW58" s="590"/>
      <c r="BX58" s="590"/>
      <c r="BY58" s="590"/>
      <c r="BZ58" s="590"/>
      <c r="CA58" s="590"/>
      <c r="CB58" s="590"/>
      <c r="CC58" s="590"/>
      <c r="CD58" s="590"/>
      <c r="CE58" s="590"/>
      <c r="CF58" s="590"/>
      <c r="CG58" s="590"/>
      <c r="CH58" s="590"/>
      <c r="CI58" s="590"/>
      <c r="CJ58" s="590"/>
      <c r="CK58" s="590"/>
      <c r="CL58" s="590"/>
      <c r="CM58" s="591"/>
      <c r="CN58" s="589" t="str">
        <f>CN15</f>
        <v>Jahr 2025</v>
      </c>
      <c r="CO58" s="590"/>
      <c r="CP58" s="590"/>
      <c r="CQ58" s="590"/>
      <c r="CR58" s="590"/>
      <c r="CS58" s="590"/>
      <c r="CT58" s="590"/>
      <c r="CU58" s="590"/>
      <c r="CV58" s="590"/>
      <c r="CW58" s="590"/>
      <c r="CX58" s="590"/>
      <c r="CY58" s="590"/>
      <c r="CZ58" s="590"/>
      <c r="DA58" s="590"/>
      <c r="DB58" s="590"/>
      <c r="DC58" s="590"/>
      <c r="DD58" s="590"/>
      <c r="DE58" s="590"/>
      <c r="DF58" s="590"/>
      <c r="DG58" s="590"/>
      <c r="DH58" s="590"/>
      <c r="DI58" s="590"/>
      <c r="DJ58" s="590"/>
      <c r="DK58" s="591"/>
      <c r="DL58" s="589" t="s">
        <v>320</v>
      </c>
      <c r="DM58" s="590"/>
      <c r="DN58" s="590"/>
      <c r="DO58" s="590"/>
      <c r="DP58" s="590"/>
      <c r="DQ58" s="590"/>
      <c r="DR58" s="590"/>
      <c r="DS58" s="590"/>
      <c r="DT58" s="590"/>
      <c r="DU58" s="590"/>
      <c r="DV58" s="590"/>
      <c r="DW58" s="590"/>
      <c r="DX58" s="590"/>
      <c r="DY58" s="590"/>
      <c r="DZ58" s="590"/>
      <c r="EA58" s="590"/>
      <c r="EB58" s="590"/>
      <c r="EC58" s="590"/>
      <c r="EK58" s="247">
        <v>600.61538461538464</v>
      </c>
      <c r="EL58" s="247">
        <v>150.15384615384616</v>
      </c>
      <c r="EM58" s="247">
        <v>150.15384615384616</v>
      </c>
      <c r="EN58" s="247">
        <v>75.07692307692308</v>
      </c>
      <c r="EQ58" s="251"/>
      <c r="ER58" s="250">
        <f t="shared" ref="ER58:ER65" si="8">SUM(EK58:EN58)</f>
        <v>976.00000000000011</v>
      </c>
      <c r="ES58" s="250"/>
      <c r="ET58" s="250"/>
      <c r="EU58" s="250"/>
      <c r="EV58" s="249"/>
    </row>
    <row r="59" spans="1:152" ht="8.25" x14ac:dyDescent="0.2">
      <c r="F59" s="581" t="s">
        <v>286</v>
      </c>
      <c r="G59" s="582"/>
      <c r="H59" s="581" t="s">
        <v>285</v>
      </c>
      <c r="I59" s="582"/>
      <c r="J59" s="581" t="s">
        <v>284</v>
      </c>
      <c r="K59" s="582"/>
      <c r="L59" s="581" t="s">
        <v>283</v>
      </c>
      <c r="M59" s="582"/>
      <c r="N59" s="581" t="s">
        <v>293</v>
      </c>
      <c r="O59" s="582"/>
      <c r="P59" s="581" t="s">
        <v>292</v>
      </c>
      <c r="Q59" s="582"/>
      <c r="R59" s="581" t="s">
        <v>291</v>
      </c>
      <c r="S59" s="582"/>
      <c r="T59" s="581" t="s">
        <v>176</v>
      </c>
      <c r="U59" s="582"/>
      <c r="V59" s="581" t="s">
        <v>290</v>
      </c>
      <c r="W59" s="582"/>
      <c r="X59" s="581" t="s">
        <v>289</v>
      </c>
      <c r="Y59" s="582"/>
      <c r="Z59" s="581" t="s">
        <v>288</v>
      </c>
      <c r="AA59" s="582"/>
      <c r="AB59" s="581" t="s">
        <v>287</v>
      </c>
      <c r="AC59" s="582"/>
      <c r="AD59" s="581" t="s">
        <v>286</v>
      </c>
      <c r="AE59" s="582"/>
      <c r="AF59" s="581" t="s">
        <v>285</v>
      </c>
      <c r="AG59" s="582"/>
      <c r="AH59" s="581" t="s">
        <v>284</v>
      </c>
      <c r="AI59" s="582"/>
      <c r="AJ59" s="581" t="s">
        <v>283</v>
      </c>
      <c r="AK59" s="582"/>
      <c r="AL59" s="581" t="s">
        <v>293</v>
      </c>
      <c r="AM59" s="582"/>
      <c r="AN59" s="581" t="s">
        <v>292</v>
      </c>
      <c r="AO59" s="582"/>
      <c r="AP59" s="581" t="s">
        <v>291</v>
      </c>
      <c r="AQ59" s="582"/>
      <c r="AR59" s="581" t="s">
        <v>176</v>
      </c>
      <c r="AS59" s="582"/>
      <c r="AT59" s="581" t="s">
        <v>290</v>
      </c>
      <c r="AU59" s="582"/>
      <c r="AV59" s="581" t="s">
        <v>289</v>
      </c>
      <c r="AW59" s="582"/>
      <c r="AX59" s="581" t="s">
        <v>288</v>
      </c>
      <c r="AY59" s="582"/>
      <c r="AZ59" s="581" t="s">
        <v>287</v>
      </c>
      <c r="BA59" s="582"/>
      <c r="BB59" s="581" t="s">
        <v>286</v>
      </c>
      <c r="BC59" s="582"/>
      <c r="BD59" s="581" t="s">
        <v>285</v>
      </c>
      <c r="BE59" s="582"/>
      <c r="BF59" s="581" t="s">
        <v>284</v>
      </c>
      <c r="BG59" s="582"/>
      <c r="BH59" s="581" t="s">
        <v>283</v>
      </c>
      <c r="BI59" s="582"/>
      <c r="BJ59" s="581" t="s">
        <v>293</v>
      </c>
      <c r="BK59" s="582"/>
      <c r="BL59" s="581" t="s">
        <v>292</v>
      </c>
      <c r="BM59" s="582"/>
      <c r="BN59" s="581" t="s">
        <v>291</v>
      </c>
      <c r="BO59" s="582"/>
      <c r="BP59" s="581" t="s">
        <v>176</v>
      </c>
      <c r="BQ59" s="582"/>
      <c r="BR59" s="581" t="s">
        <v>290</v>
      </c>
      <c r="BS59" s="582"/>
      <c r="BT59" s="581" t="s">
        <v>289</v>
      </c>
      <c r="BU59" s="582"/>
      <c r="BV59" s="581" t="s">
        <v>288</v>
      </c>
      <c r="BW59" s="582"/>
      <c r="BX59" s="581" t="s">
        <v>287</v>
      </c>
      <c r="BY59" s="582"/>
      <c r="BZ59" s="581" t="s">
        <v>286</v>
      </c>
      <c r="CA59" s="582"/>
      <c r="CB59" s="581" t="s">
        <v>285</v>
      </c>
      <c r="CC59" s="582"/>
      <c r="CD59" s="581" t="s">
        <v>284</v>
      </c>
      <c r="CE59" s="582"/>
      <c r="CF59" s="581" t="s">
        <v>283</v>
      </c>
      <c r="CG59" s="582"/>
      <c r="CH59" s="581" t="s">
        <v>293</v>
      </c>
      <c r="CI59" s="582"/>
      <c r="CJ59" s="581" t="s">
        <v>292</v>
      </c>
      <c r="CK59" s="582"/>
      <c r="CL59" s="581" t="s">
        <v>291</v>
      </c>
      <c r="CM59" s="582"/>
      <c r="CN59" s="581" t="s">
        <v>176</v>
      </c>
      <c r="CO59" s="582"/>
      <c r="CP59" s="581" t="s">
        <v>290</v>
      </c>
      <c r="CQ59" s="582"/>
      <c r="CR59" s="581" t="s">
        <v>289</v>
      </c>
      <c r="CS59" s="582"/>
      <c r="CT59" s="581" t="s">
        <v>288</v>
      </c>
      <c r="CU59" s="582"/>
      <c r="CV59" s="581" t="s">
        <v>287</v>
      </c>
      <c r="CW59" s="582"/>
      <c r="CX59" s="581" t="s">
        <v>286</v>
      </c>
      <c r="CY59" s="582"/>
      <c r="CZ59" s="581" t="s">
        <v>285</v>
      </c>
      <c r="DA59" s="582"/>
      <c r="DB59" s="581" t="s">
        <v>284</v>
      </c>
      <c r="DC59" s="582"/>
      <c r="DD59" s="581" t="s">
        <v>283</v>
      </c>
      <c r="DE59" s="582"/>
      <c r="DF59" s="581" t="s">
        <v>293</v>
      </c>
      <c r="DG59" s="582"/>
      <c r="DH59" s="581" t="s">
        <v>292</v>
      </c>
      <c r="DI59" s="582"/>
      <c r="DJ59" s="581" t="s">
        <v>291</v>
      </c>
      <c r="DK59" s="582"/>
      <c r="DL59" s="581" t="s">
        <v>176</v>
      </c>
      <c r="DM59" s="582"/>
      <c r="DN59" s="581" t="s">
        <v>290</v>
      </c>
      <c r="DO59" s="582"/>
      <c r="DP59" s="581" t="s">
        <v>289</v>
      </c>
      <c r="DQ59" s="582"/>
      <c r="DR59" s="581" t="s">
        <v>288</v>
      </c>
      <c r="DS59" s="582"/>
      <c r="DT59" s="581" t="s">
        <v>287</v>
      </c>
      <c r="DU59" s="582"/>
      <c r="DV59" s="581" t="s">
        <v>286</v>
      </c>
      <c r="DW59" s="582"/>
      <c r="DX59" s="581" t="s">
        <v>285</v>
      </c>
      <c r="DY59" s="582"/>
      <c r="DZ59" s="581" t="s">
        <v>284</v>
      </c>
      <c r="EA59" s="582"/>
      <c r="EB59" s="581" t="s">
        <v>283</v>
      </c>
      <c r="EC59" s="582"/>
      <c r="EK59" s="461">
        <v>341.59999999999997</v>
      </c>
      <c r="EL59" s="462">
        <v>146.4</v>
      </c>
      <c r="EM59" s="462">
        <v>292.8</v>
      </c>
      <c r="EN59" s="463">
        <v>195.20000000000002</v>
      </c>
      <c r="ER59" s="250">
        <f t="shared" si="8"/>
        <v>976</v>
      </c>
    </row>
    <row r="60" spans="1:152" ht="6.95" customHeight="1" x14ac:dyDescent="0.2">
      <c r="ED60" s="322"/>
      <c r="EE60" s="303"/>
      <c r="EF60" s="303"/>
      <c r="EG60" s="303"/>
      <c r="EH60" s="303"/>
      <c r="EI60" s="303"/>
      <c r="EJ60" s="303"/>
      <c r="EK60" s="464">
        <f>EK58-EK59</f>
        <v>259.01538461538468</v>
      </c>
      <c r="EL60" s="464">
        <f>EL58-EL59</f>
        <v>3.7538461538461547</v>
      </c>
      <c r="EM60" s="464">
        <f>EM58-EM59</f>
        <v>-142.64615384615385</v>
      </c>
      <c r="EN60" s="464">
        <f>EN58-EN59</f>
        <v>-120.12307692307694</v>
      </c>
      <c r="EO60" s="303"/>
      <c r="EP60" s="249"/>
      <c r="ER60" s="250">
        <f t="shared" si="8"/>
        <v>0</v>
      </c>
    </row>
    <row r="61" spans="1:152" ht="11.1" customHeight="1" x14ac:dyDescent="0.2">
      <c r="A61" s="251"/>
      <c r="B61" s="281"/>
      <c r="C61" s="505" t="s">
        <v>11</v>
      </c>
      <c r="D61" s="456">
        <f>SUM(F61:EC61)</f>
        <v>6817.515384615388</v>
      </c>
      <c r="E61" s="278" t="s">
        <v>250</v>
      </c>
      <c r="F61" s="566"/>
      <c r="G61" s="567"/>
      <c r="H61" s="567">
        <v>16</v>
      </c>
      <c r="I61" s="567"/>
      <c r="J61" s="567">
        <v>16</v>
      </c>
      <c r="K61" s="567"/>
      <c r="L61" s="567">
        <v>16</v>
      </c>
      <c r="M61" s="567"/>
      <c r="N61" s="567">
        <v>16</v>
      </c>
      <c r="O61" s="567"/>
      <c r="P61" s="567">
        <v>16</v>
      </c>
      <c r="Q61" s="567"/>
      <c r="R61" s="567">
        <v>16</v>
      </c>
      <c r="S61" s="602"/>
      <c r="T61" s="599">
        <v>92.769230769230774</v>
      </c>
      <c r="U61" s="567"/>
      <c r="V61" s="567">
        <v>163.26923076923077</v>
      </c>
      <c r="W61" s="567"/>
      <c r="X61" s="567">
        <v>203.26923076923077</v>
      </c>
      <c r="Y61" s="567"/>
      <c r="Z61" s="567">
        <v>203.26923076923077</v>
      </c>
      <c r="AA61" s="567"/>
      <c r="AB61" s="567">
        <v>198.34615384615384</v>
      </c>
      <c r="AC61" s="567"/>
      <c r="AD61" s="567">
        <v>198.34615384615384</v>
      </c>
      <c r="AE61" s="567"/>
      <c r="AF61" s="567">
        <v>198.34615384615384</v>
      </c>
      <c r="AG61" s="567"/>
      <c r="AH61" s="567">
        <v>198.34615384615384</v>
      </c>
      <c r="AI61" s="567"/>
      <c r="AJ61" s="567">
        <v>198.34615384615384</v>
      </c>
      <c r="AK61" s="567"/>
      <c r="AL61" s="567">
        <v>198.34615384615384</v>
      </c>
      <c r="AM61" s="567"/>
      <c r="AN61" s="567">
        <v>148.34615384615384</v>
      </c>
      <c r="AO61" s="567"/>
      <c r="AP61" s="567">
        <v>122.92307692307692</v>
      </c>
      <c r="AQ61" s="600"/>
      <c r="AR61" s="566">
        <v>171.96923076923076</v>
      </c>
      <c r="AS61" s="567"/>
      <c r="AT61" s="567">
        <v>226.86923076923077</v>
      </c>
      <c r="AU61" s="567"/>
      <c r="AV61" s="567">
        <v>226.86923076923077</v>
      </c>
      <c r="AW61" s="567"/>
      <c r="AX61" s="567">
        <v>226.86923076923077</v>
      </c>
      <c r="AY61" s="567"/>
      <c r="AZ61" s="567">
        <v>226.86923076923077</v>
      </c>
      <c r="BA61" s="567"/>
      <c r="BB61" s="567">
        <v>226.86923076923077</v>
      </c>
      <c r="BC61" s="567"/>
      <c r="BD61" s="567">
        <v>226.86923076923077</v>
      </c>
      <c r="BE61" s="567"/>
      <c r="BF61" s="567">
        <v>226.86923076923077</v>
      </c>
      <c r="BG61" s="567"/>
      <c r="BH61" s="567">
        <v>226.86923076923077</v>
      </c>
      <c r="BI61" s="567"/>
      <c r="BJ61" s="567">
        <v>226.86923076923077</v>
      </c>
      <c r="BK61" s="567"/>
      <c r="BL61" s="567">
        <v>196.86923076923077</v>
      </c>
      <c r="BM61" s="567"/>
      <c r="BN61" s="567">
        <v>129.94615384615383</v>
      </c>
      <c r="BO61" s="602"/>
      <c r="BP61" s="599">
        <v>92.34615384615384</v>
      </c>
      <c r="BQ61" s="567"/>
      <c r="BR61" s="567">
        <v>99.769230769230774</v>
      </c>
      <c r="BS61" s="567"/>
      <c r="BT61" s="567">
        <v>114.16923076923078</v>
      </c>
      <c r="BU61" s="567"/>
      <c r="BV61" s="567">
        <v>114.16923076923078</v>
      </c>
      <c r="BW61" s="567"/>
      <c r="BX61" s="567">
        <v>114.16923076923078</v>
      </c>
      <c r="BY61" s="567"/>
      <c r="BZ61" s="567">
        <v>114.16923076923078</v>
      </c>
      <c r="CA61" s="567"/>
      <c r="CB61" s="567">
        <v>74.169230769230765</v>
      </c>
      <c r="CC61" s="567"/>
      <c r="CD61" s="567">
        <v>69.246153846153845</v>
      </c>
      <c r="CE61" s="567"/>
      <c r="CF61" s="567">
        <v>69.246153846153845</v>
      </c>
      <c r="CG61" s="567"/>
      <c r="CH61" s="567">
        <v>69.246153846153845</v>
      </c>
      <c r="CI61" s="567"/>
      <c r="CJ61" s="567">
        <v>66.746153846153845</v>
      </c>
      <c r="CK61" s="567"/>
      <c r="CL61" s="567">
        <v>57.023076923076928</v>
      </c>
      <c r="CM61" s="600"/>
      <c r="CN61" s="566">
        <v>61.946153846153848</v>
      </c>
      <c r="CO61" s="567"/>
      <c r="CP61" s="567">
        <v>69.369230769230768</v>
      </c>
      <c r="CQ61" s="567"/>
      <c r="CR61" s="567">
        <v>74.169230769230765</v>
      </c>
      <c r="CS61" s="567"/>
      <c r="CT61" s="567">
        <v>74.169230769230765</v>
      </c>
      <c r="CU61" s="567"/>
      <c r="CV61" s="567">
        <v>74.169230769230765</v>
      </c>
      <c r="CW61" s="567"/>
      <c r="CX61" s="567">
        <v>74.169230769230765</v>
      </c>
      <c r="CY61" s="567"/>
      <c r="CZ61" s="567">
        <v>69.246153846153845</v>
      </c>
      <c r="DA61" s="567"/>
      <c r="DB61" s="567">
        <v>69.246153846153845</v>
      </c>
      <c r="DC61" s="567"/>
      <c r="DD61" s="567">
        <v>69.246153846153845</v>
      </c>
      <c r="DE61" s="567"/>
      <c r="DF61" s="567">
        <v>69.246153846153845</v>
      </c>
      <c r="DG61" s="567"/>
      <c r="DH61" s="567">
        <v>66.246153846153845</v>
      </c>
      <c r="DI61" s="567"/>
      <c r="DJ61" s="567">
        <v>48.523076923076928</v>
      </c>
      <c r="DK61" s="602"/>
      <c r="DL61" s="599">
        <v>8</v>
      </c>
      <c r="DM61" s="567"/>
      <c r="DN61" s="567">
        <v>8</v>
      </c>
      <c r="DO61" s="567"/>
      <c r="DP61" s="567">
        <v>8</v>
      </c>
      <c r="DQ61" s="567"/>
      <c r="DR61" s="567">
        <v>52.92307692307692</v>
      </c>
      <c r="DS61" s="567"/>
      <c r="DT61" s="567">
        <v>52.92307692307692</v>
      </c>
      <c r="DU61" s="567"/>
      <c r="DV61" s="567">
        <v>52.92307692307692</v>
      </c>
      <c r="DW61" s="567"/>
      <c r="DX61" s="600"/>
      <c r="DY61" s="599"/>
      <c r="DZ61" s="600"/>
      <c r="EA61" s="599"/>
      <c r="EB61" s="600"/>
      <c r="EC61" s="601"/>
      <c r="ED61" s="257"/>
      <c r="EE61" s="458"/>
      <c r="EF61" s="458"/>
      <c r="EG61" s="458"/>
      <c r="EH61" s="458"/>
      <c r="EI61" s="303"/>
      <c r="EJ61" s="303"/>
      <c r="EK61" s="459"/>
      <c r="EL61" s="459"/>
      <c r="EM61" s="459"/>
      <c r="EN61" s="460"/>
      <c r="EO61" s="303"/>
      <c r="EP61" s="257"/>
      <c r="EQ61" s="257"/>
      <c r="ER61" s="250">
        <f t="shared" si="8"/>
        <v>0</v>
      </c>
      <c r="ES61" s="277"/>
      <c r="ET61" s="277"/>
    </row>
    <row r="62" spans="1:152" ht="21.75" customHeight="1" x14ac:dyDescent="0.2">
      <c r="A62" s="251"/>
      <c r="B62" s="281"/>
      <c r="C62" s="280" t="s">
        <v>377</v>
      </c>
      <c r="D62" s="504">
        <f>Stundenverteilung!E46</f>
        <v>98.093908629441628</v>
      </c>
      <c r="E62" s="278" t="s">
        <v>37</v>
      </c>
      <c r="F62" s="566">
        <v>0</v>
      </c>
      <c r="G62" s="567"/>
      <c r="H62" s="560">
        <v>1569.5025380710661</v>
      </c>
      <c r="I62" s="560"/>
      <c r="J62" s="560">
        <v>1569.5025380710661</v>
      </c>
      <c r="K62" s="560"/>
      <c r="L62" s="560">
        <v>1569.5025380710661</v>
      </c>
      <c r="M62" s="560"/>
      <c r="N62" s="560">
        <v>1569.5025380710661</v>
      </c>
      <c r="O62" s="560"/>
      <c r="P62" s="560">
        <v>1569.5025380710661</v>
      </c>
      <c r="Q62" s="560"/>
      <c r="R62" s="560">
        <v>1569.5025380710661</v>
      </c>
      <c r="S62" s="561"/>
      <c r="T62" s="562">
        <v>9100.0964467005087</v>
      </c>
      <c r="U62" s="560"/>
      <c r="V62" s="560">
        <v>16015.717005076143</v>
      </c>
      <c r="W62" s="560"/>
      <c r="X62" s="560">
        <v>19939.473350253807</v>
      </c>
      <c r="Y62" s="560"/>
      <c r="Z62" s="560">
        <v>19939.473350253807</v>
      </c>
      <c r="AA62" s="560"/>
      <c r="AB62" s="560">
        <v>19456.549492385788</v>
      </c>
      <c r="AC62" s="560"/>
      <c r="AD62" s="560">
        <v>19456.549492385788</v>
      </c>
      <c r="AE62" s="560"/>
      <c r="AF62" s="560">
        <v>19456.549492385788</v>
      </c>
      <c r="AG62" s="560"/>
      <c r="AH62" s="560">
        <v>19456.549492385788</v>
      </c>
      <c r="AI62" s="560"/>
      <c r="AJ62" s="560">
        <v>19456.549492385788</v>
      </c>
      <c r="AK62" s="560"/>
      <c r="AL62" s="560">
        <v>19456.549492385788</v>
      </c>
      <c r="AM62" s="560"/>
      <c r="AN62" s="560">
        <v>14551.854060913705</v>
      </c>
      <c r="AO62" s="560"/>
      <c r="AP62" s="560">
        <v>12058.005076142132</v>
      </c>
      <c r="AQ62" s="563"/>
      <c r="AR62" s="565">
        <v>16869.134010152284</v>
      </c>
      <c r="AS62" s="560"/>
      <c r="AT62" s="560">
        <v>22254.489593908631</v>
      </c>
      <c r="AU62" s="560"/>
      <c r="AV62" s="560">
        <v>22254.489593908631</v>
      </c>
      <c r="AW62" s="560"/>
      <c r="AX62" s="560">
        <v>22254.489593908631</v>
      </c>
      <c r="AY62" s="560"/>
      <c r="AZ62" s="560">
        <v>22254.489593908631</v>
      </c>
      <c r="BA62" s="560"/>
      <c r="BB62" s="560">
        <v>22254.489593908631</v>
      </c>
      <c r="BC62" s="560"/>
      <c r="BD62" s="560">
        <v>22254.489593908631</v>
      </c>
      <c r="BE62" s="560"/>
      <c r="BF62" s="560">
        <v>22254.489593908631</v>
      </c>
      <c r="BG62" s="560"/>
      <c r="BH62" s="560">
        <v>22254.489593908631</v>
      </c>
      <c r="BI62" s="560"/>
      <c r="BJ62" s="560">
        <v>22254.489593908631</v>
      </c>
      <c r="BK62" s="560"/>
      <c r="BL62" s="560">
        <v>19311.672335025381</v>
      </c>
      <c r="BM62" s="560"/>
      <c r="BN62" s="560">
        <v>12746.926142131979</v>
      </c>
      <c r="BO62" s="561"/>
      <c r="BP62" s="562">
        <v>9058.5951776649745</v>
      </c>
      <c r="BQ62" s="560"/>
      <c r="BR62" s="560">
        <v>9786.7538071065992</v>
      </c>
      <c r="BS62" s="560"/>
      <c r="BT62" s="560">
        <v>11199.306091370559</v>
      </c>
      <c r="BU62" s="560"/>
      <c r="BV62" s="560">
        <v>11199.306091370559</v>
      </c>
      <c r="BW62" s="560"/>
      <c r="BX62" s="560">
        <v>11199.306091370559</v>
      </c>
      <c r="BY62" s="560"/>
      <c r="BZ62" s="560">
        <v>11199.306091370559</v>
      </c>
      <c r="CA62" s="560"/>
      <c r="CB62" s="560">
        <v>7275.5497461928935</v>
      </c>
      <c r="CC62" s="560"/>
      <c r="CD62" s="560">
        <v>6792.6258883248729</v>
      </c>
      <c r="CE62" s="560"/>
      <c r="CF62" s="560">
        <v>6792.6258883248729</v>
      </c>
      <c r="CG62" s="560"/>
      <c r="CH62" s="560">
        <v>6792.6258883248729</v>
      </c>
      <c r="CI62" s="560"/>
      <c r="CJ62" s="560">
        <v>6547.3911167512688</v>
      </c>
      <c r="CK62" s="560"/>
      <c r="CL62" s="560">
        <v>5593.6164974619296</v>
      </c>
      <c r="CM62" s="563"/>
      <c r="CN62" s="565">
        <v>6076.5403553299493</v>
      </c>
      <c r="CO62" s="560"/>
      <c r="CP62" s="560">
        <v>6804.698984771574</v>
      </c>
      <c r="CQ62" s="560"/>
      <c r="CR62" s="560">
        <v>7275.5497461928935</v>
      </c>
      <c r="CS62" s="560"/>
      <c r="CT62" s="560">
        <v>7275.5497461928935</v>
      </c>
      <c r="CU62" s="560"/>
      <c r="CV62" s="560">
        <v>7275.5497461928935</v>
      </c>
      <c r="CW62" s="560"/>
      <c r="CX62" s="560">
        <v>7275.5497461928935</v>
      </c>
      <c r="CY62" s="560"/>
      <c r="CZ62" s="560">
        <v>6792.6258883248729</v>
      </c>
      <c r="DA62" s="560"/>
      <c r="DB62" s="560">
        <v>6792.6258883248729</v>
      </c>
      <c r="DC62" s="560"/>
      <c r="DD62" s="560">
        <v>6792.6258883248729</v>
      </c>
      <c r="DE62" s="560"/>
      <c r="DF62" s="560">
        <v>6792.6258883248729</v>
      </c>
      <c r="DG62" s="560"/>
      <c r="DH62" s="560">
        <v>6498.3441624365487</v>
      </c>
      <c r="DI62" s="560"/>
      <c r="DJ62" s="560">
        <v>4759.8182741116761</v>
      </c>
      <c r="DK62" s="561"/>
      <c r="DL62" s="562">
        <v>784.75126903553303</v>
      </c>
      <c r="DM62" s="560"/>
      <c r="DN62" s="560">
        <v>784.75126903553303</v>
      </c>
      <c r="DO62" s="560"/>
      <c r="DP62" s="560">
        <v>784.75126903553303</v>
      </c>
      <c r="DQ62" s="560"/>
      <c r="DR62" s="560">
        <v>5191.4314720812181</v>
      </c>
      <c r="DS62" s="560"/>
      <c r="DT62" s="560">
        <v>5191.4314720812181</v>
      </c>
      <c r="DU62" s="560"/>
      <c r="DV62" s="560">
        <v>5191.4314720812181</v>
      </c>
      <c r="DW62" s="560"/>
      <c r="DX62" s="563">
        <v>0</v>
      </c>
      <c r="DY62" s="562"/>
      <c r="DZ62" s="563">
        <v>0</v>
      </c>
      <c r="EA62" s="562"/>
      <c r="EB62" s="563">
        <v>0</v>
      </c>
      <c r="EC62" s="564"/>
      <c r="ED62" s="257"/>
      <c r="EE62" s="458"/>
      <c r="EF62" s="458"/>
      <c r="EG62" s="458"/>
      <c r="EH62" s="458"/>
      <c r="EI62" s="303"/>
      <c r="EJ62" s="303"/>
      <c r="EK62" s="459"/>
      <c r="EL62" s="459"/>
      <c r="EM62" s="459"/>
      <c r="EN62" s="460"/>
      <c r="EO62" s="303"/>
      <c r="EP62" s="257"/>
      <c r="EQ62" s="257"/>
      <c r="ER62" s="250">
        <f t="shared" si="8"/>
        <v>0</v>
      </c>
      <c r="ES62" s="277"/>
      <c r="ET62" s="277"/>
    </row>
    <row r="63" spans="1:152" ht="21.75" customHeight="1" x14ac:dyDescent="0.2">
      <c r="A63" s="251"/>
      <c r="B63" s="281"/>
      <c r="C63" s="509" t="s">
        <v>386</v>
      </c>
      <c r="D63" s="504">
        <f>Stundenverteilung!E47</f>
        <v>0</v>
      </c>
      <c r="E63" s="278" t="s">
        <v>37</v>
      </c>
      <c r="F63" s="566">
        <v>0</v>
      </c>
      <c r="G63" s="567"/>
      <c r="H63" s="560">
        <v>1569.5025380710661</v>
      </c>
      <c r="I63" s="560"/>
      <c r="J63" s="560">
        <v>3139.0050761421321</v>
      </c>
      <c r="K63" s="560"/>
      <c r="L63" s="560">
        <v>4708.5076142131984</v>
      </c>
      <c r="M63" s="560"/>
      <c r="N63" s="560">
        <v>6278.0101522842642</v>
      </c>
      <c r="O63" s="560"/>
      <c r="P63" s="560">
        <v>7847.5126903553301</v>
      </c>
      <c r="Q63" s="560"/>
      <c r="R63" s="560">
        <v>9417.0152284263968</v>
      </c>
      <c r="S63" s="561"/>
      <c r="T63" s="562">
        <v>18517.111675126907</v>
      </c>
      <c r="U63" s="560"/>
      <c r="V63" s="560">
        <v>34532.828680203049</v>
      </c>
      <c r="W63" s="560"/>
      <c r="X63" s="560">
        <v>54472.302030456856</v>
      </c>
      <c r="Y63" s="560"/>
      <c r="Z63" s="560">
        <v>74411.775380710664</v>
      </c>
      <c r="AA63" s="560"/>
      <c r="AB63" s="560">
        <v>93868.324873096455</v>
      </c>
      <c r="AC63" s="560"/>
      <c r="AD63" s="560">
        <v>113324.87436548225</v>
      </c>
      <c r="AE63" s="560"/>
      <c r="AF63" s="560">
        <v>132781.42385786804</v>
      </c>
      <c r="AG63" s="560"/>
      <c r="AH63" s="560">
        <v>152237.97335025383</v>
      </c>
      <c r="AI63" s="560"/>
      <c r="AJ63" s="560">
        <v>171694.52284263962</v>
      </c>
      <c r="AK63" s="560"/>
      <c r="AL63" s="560">
        <v>191151.07233502541</v>
      </c>
      <c r="AM63" s="560"/>
      <c r="AN63" s="560">
        <v>205702.92639593911</v>
      </c>
      <c r="AO63" s="560"/>
      <c r="AP63" s="560">
        <v>217760.93147208125</v>
      </c>
      <c r="AQ63" s="563"/>
      <c r="AR63" s="565">
        <v>234630.06548223353</v>
      </c>
      <c r="AS63" s="560"/>
      <c r="AT63" s="560">
        <v>256884.55507614216</v>
      </c>
      <c r="AU63" s="560"/>
      <c r="AV63" s="560">
        <v>279139.04467005079</v>
      </c>
      <c r="AW63" s="560"/>
      <c r="AX63" s="560">
        <v>301393.53426395945</v>
      </c>
      <c r="AY63" s="560"/>
      <c r="AZ63" s="560">
        <v>323648.0238578681</v>
      </c>
      <c r="BA63" s="560"/>
      <c r="BB63" s="560">
        <v>345902.51345177676</v>
      </c>
      <c r="BC63" s="560"/>
      <c r="BD63" s="560">
        <v>368157.00304568541</v>
      </c>
      <c r="BE63" s="560"/>
      <c r="BF63" s="560">
        <v>390411.49263959407</v>
      </c>
      <c r="BG63" s="560"/>
      <c r="BH63" s="560">
        <v>412665.98223350273</v>
      </c>
      <c r="BI63" s="560"/>
      <c r="BJ63" s="560">
        <v>434920.47182741138</v>
      </c>
      <c r="BK63" s="560"/>
      <c r="BL63" s="560">
        <v>454232.14416243677</v>
      </c>
      <c r="BM63" s="560"/>
      <c r="BN63" s="560">
        <v>466979.07030456874</v>
      </c>
      <c r="BO63" s="561"/>
      <c r="BP63" s="562">
        <v>476037.66548223374</v>
      </c>
      <c r="BQ63" s="560"/>
      <c r="BR63" s="560">
        <v>485824.41928934032</v>
      </c>
      <c r="BS63" s="560"/>
      <c r="BT63" s="560">
        <v>497023.72538071091</v>
      </c>
      <c r="BU63" s="560"/>
      <c r="BV63" s="560">
        <v>508223.03147208149</v>
      </c>
      <c r="BW63" s="560"/>
      <c r="BX63" s="560">
        <v>519422.33756345208</v>
      </c>
      <c r="BY63" s="560"/>
      <c r="BZ63" s="560">
        <v>530621.6436548226</v>
      </c>
      <c r="CA63" s="560"/>
      <c r="CB63" s="560">
        <v>537897.19340101548</v>
      </c>
      <c r="CC63" s="560"/>
      <c r="CD63" s="560">
        <v>544689.8192893404</v>
      </c>
      <c r="CE63" s="560"/>
      <c r="CF63" s="560">
        <v>551482.44517766533</v>
      </c>
      <c r="CG63" s="560"/>
      <c r="CH63" s="560">
        <v>558275.07106599025</v>
      </c>
      <c r="CI63" s="560"/>
      <c r="CJ63" s="560">
        <v>564822.4621827415</v>
      </c>
      <c r="CK63" s="560"/>
      <c r="CL63" s="560">
        <v>570416.07868020341</v>
      </c>
      <c r="CM63" s="563"/>
      <c r="CN63" s="565">
        <v>576492.6190355334</v>
      </c>
      <c r="CO63" s="560"/>
      <c r="CP63" s="560">
        <v>583297.31802030501</v>
      </c>
      <c r="CQ63" s="560"/>
      <c r="CR63" s="560">
        <v>590572.86776649789</v>
      </c>
      <c r="CS63" s="560"/>
      <c r="CT63" s="560">
        <v>597848.41751269076</v>
      </c>
      <c r="CU63" s="560"/>
      <c r="CV63" s="560">
        <v>605123.96725888364</v>
      </c>
      <c r="CW63" s="560"/>
      <c r="CX63" s="560">
        <v>612399.51700507652</v>
      </c>
      <c r="CY63" s="560"/>
      <c r="CZ63" s="560">
        <v>619192.14289340144</v>
      </c>
      <c r="DA63" s="560"/>
      <c r="DB63" s="560">
        <v>625984.76878172636</v>
      </c>
      <c r="DC63" s="560"/>
      <c r="DD63" s="560">
        <v>632777.39467005129</v>
      </c>
      <c r="DE63" s="560"/>
      <c r="DF63" s="560">
        <v>639570.02055837621</v>
      </c>
      <c r="DG63" s="560"/>
      <c r="DH63" s="560">
        <v>646068.36472081277</v>
      </c>
      <c r="DI63" s="560"/>
      <c r="DJ63" s="560">
        <v>650828.18299492449</v>
      </c>
      <c r="DK63" s="561"/>
      <c r="DL63" s="562">
        <v>651612.93426395999</v>
      </c>
      <c r="DM63" s="560"/>
      <c r="DN63" s="560">
        <v>652397.6855329955</v>
      </c>
      <c r="DO63" s="560"/>
      <c r="DP63" s="560">
        <v>653182.43680203101</v>
      </c>
      <c r="DQ63" s="560"/>
      <c r="DR63" s="560">
        <v>658373.86827411223</v>
      </c>
      <c r="DS63" s="560"/>
      <c r="DT63" s="560">
        <v>663565.29974619346</v>
      </c>
      <c r="DU63" s="560"/>
      <c r="DV63" s="560">
        <v>668756.73121827468</v>
      </c>
      <c r="DW63" s="560"/>
      <c r="DX63" s="563">
        <v>668756.73121827468</v>
      </c>
      <c r="DY63" s="562"/>
      <c r="DZ63" s="563">
        <v>668756.73121827468</v>
      </c>
      <c r="EA63" s="562"/>
      <c r="EB63" s="563">
        <v>668756.73121827468</v>
      </c>
      <c r="EC63" s="564"/>
      <c r="ED63" s="257"/>
      <c r="EE63" s="458"/>
      <c r="EF63" s="458"/>
      <c r="EG63" s="458"/>
      <c r="EH63" s="458"/>
      <c r="EI63" s="303"/>
      <c r="EJ63" s="303"/>
      <c r="EK63" s="459"/>
      <c r="EL63" s="459"/>
      <c r="EM63" s="459"/>
      <c r="EN63" s="460"/>
      <c r="EO63" s="303"/>
      <c r="EP63" s="257"/>
      <c r="EQ63" s="257"/>
      <c r="ER63" s="250">
        <f t="shared" si="8"/>
        <v>0</v>
      </c>
      <c r="ES63" s="277"/>
      <c r="ET63" s="277"/>
    </row>
    <row r="64" spans="1:152" ht="30.75" customHeight="1" x14ac:dyDescent="0.2">
      <c r="A64" s="251"/>
      <c r="B64" s="281"/>
      <c r="C64" s="509" t="s">
        <v>387</v>
      </c>
      <c r="D64" s="504">
        <f>Stundenverteilung!E48</f>
        <v>0</v>
      </c>
      <c r="E64" s="278" t="s">
        <v>37</v>
      </c>
      <c r="F64" s="542">
        <v>12038.5</v>
      </c>
      <c r="G64" s="539"/>
      <c r="H64" s="539">
        <v>15763.5</v>
      </c>
      <c r="I64" s="539"/>
      <c r="J64" s="545">
        <v>17063.5</v>
      </c>
      <c r="K64" s="546"/>
      <c r="L64" s="539">
        <v>18193.5</v>
      </c>
      <c r="M64" s="539"/>
      <c r="N64" s="539">
        <v>20433.5</v>
      </c>
      <c r="O64" s="539"/>
      <c r="P64" s="539">
        <v>22216.5</v>
      </c>
      <c r="Q64" s="539"/>
      <c r="R64" s="539">
        <v>27834.5</v>
      </c>
      <c r="S64" s="540"/>
      <c r="T64" s="543">
        <v>35730.5</v>
      </c>
      <c r="U64" s="539"/>
      <c r="V64" s="539">
        <v>35730.5</v>
      </c>
      <c r="W64" s="539"/>
      <c r="X64" s="539">
        <v>35730.5</v>
      </c>
      <c r="Y64" s="539"/>
      <c r="Z64" s="539">
        <v>35730.5</v>
      </c>
      <c r="AA64" s="539"/>
      <c r="AB64" s="539">
        <v>35730.5</v>
      </c>
      <c r="AC64" s="539"/>
      <c r="AD64" s="539">
        <v>35730.5</v>
      </c>
      <c r="AE64" s="539"/>
      <c r="AF64" s="539">
        <v>35730.5</v>
      </c>
      <c r="AG64" s="539"/>
      <c r="AH64" s="539">
        <v>35730.5</v>
      </c>
      <c r="AI64" s="539"/>
      <c r="AJ64" s="539">
        <v>35730.5</v>
      </c>
      <c r="AK64" s="539"/>
      <c r="AL64" s="539">
        <v>35730.5</v>
      </c>
      <c r="AM64" s="539"/>
      <c r="AN64" s="539">
        <v>35730.5</v>
      </c>
      <c r="AO64" s="539"/>
      <c r="AP64" s="539">
        <v>35730.5</v>
      </c>
      <c r="AQ64" s="541"/>
      <c r="AR64" s="542">
        <v>35730.5</v>
      </c>
      <c r="AS64" s="539"/>
      <c r="AT64" s="539">
        <v>35730.5</v>
      </c>
      <c r="AU64" s="539"/>
      <c r="AV64" s="539">
        <v>35730.5</v>
      </c>
      <c r="AW64" s="539"/>
      <c r="AX64" s="539">
        <v>35730.5</v>
      </c>
      <c r="AY64" s="539"/>
      <c r="AZ64" s="539">
        <v>35730.5</v>
      </c>
      <c r="BA64" s="539"/>
      <c r="BB64" s="539">
        <v>35730.5</v>
      </c>
      <c r="BC64" s="539"/>
      <c r="BD64" s="539">
        <v>35730.5</v>
      </c>
      <c r="BE64" s="539"/>
      <c r="BF64" s="539">
        <v>35730.5</v>
      </c>
      <c r="BG64" s="539"/>
      <c r="BH64" s="539">
        <v>35730.5</v>
      </c>
      <c r="BI64" s="539"/>
      <c r="BJ64" s="539">
        <v>35730.5</v>
      </c>
      <c r="BK64" s="539"/>
      <c r="BL64" s="539">
        <v>35730.5</v>
      </c>
      <c r="BM64" s="539"/>
      <c r="BN64" s="539">
        <v>35730.5</v>
      </c>
      <c r="BO64" s="540"/>
      <c r="BP64" s="543">
        <v>35730.5</v>
      </c>
      <c r="BQ64" s="539"/>
      <c r="BR64" s="539">
        <v>35730.5</v>
      </c>
      <c r="BS64" s="539"/>
      <c r="BT64" s="539">
        <v>35730.5</v>
      </c>
      <c r="BU64" s="539"/>
      <c r="BV64" s="539">
        <v>35730.5</v>
      </c>
      <c r="BW64" s="539"/>
      <c r="BX64" s="539">
        <v>35730.5</v>
      </c>
      <c r="BY64" s="539"/>
      <c r="BZ64" s="539">
        <v>35730.5</v>
      </c>
      <c r="CA64" s="539"/>
      <c r="CB64" s="539">
        <v>35730.5</v>
      </c>
      <c r="CC64" s="539"/>
      <c r="CD64" s="539">
        <v>35730.5</v>
      </c>
      <c r="CE64" s="539"/>
      <c r="CF64" s="539">
        <v>35730.5</v>
      </c>
      <c r="CG64" s="539"/>
      <c r="CH64" s="539">
        <v>35730.5</v>
      </c>
      <c r="CI64" s="539"/>
      <c r="CJ64" s="539">
        <v>35730.5</v>
      </c>
      <c r="CK64" s="539"/>
      <c r="CL64" s="539">
        <v>35730.5</v>
      </c>
      <c r="CM64" s="541"/>
      <c r="CN64" s="542">
        <v>35730.5</v>
      </c>
      <c r="CO64" s="539"/>
      <c r="CP64" s="539">
        <v>35730.5</v>
      </c>
      <c r="CQ64" s="539"/>
      <c r="CR64" s="539">
        <v>35730.5</v>
      </c>
      <c r="CS64" s="539"/>
      <c r="CT64" s="539">
        <v>35730.5</v>
      </c>
      <c r="CU64" s="539"/>
      <c r="CV64" s="539">
        <v>35730.5</v>
      </c>
      <c r="CW64" s="539"/>
      <c r="CX64" s="539">
        <v>35730.5</v>
      </c>
      <c r="CY64" s="539"/>
      <c r="CZ64" s="539">
        <v>35730.5</v>
      </c>
      <c r="DA64" s="539"/>
      <c r="DB64" s="539">
        <v>35730.5</v>
      </c>
      <c r="DC64" s="539"/>
      <c r="DD64" s="539">
        <v>35730.5</v>
      </c>
      <c r="DE64" s="539"/>
      <c r="DF64" s="539">
        <v>35730.5</v>
      </c>
      <c r="DG64" s="539"/>
      <c r="DH64" s="539">
        <v>35730.5</v>
      </c>
      <c r="DI64" s="539"/>
      <c r="DJ64" s="539">
        <v>35730.5</v>
      </c>
      <c r="DK64" s="540"/>
      <c r="DL64" s="543">
        <v>35730.5</v>
      </c>
      <c r="DM64" s="539"/>
      <c r="DN64" s="539">
        <v>35730.5</v>
      </c>
      <c r="DO64" s="539"/>
      <c r="DP64" s="539">
        <v>35730.5</v>
      </c>
      <c r="DQ64" s="539"/>
      <c r="DR64" s="539">
        <v>35730.5</v>
      </c>
      <c r="DS64" s="539"/>
      <c r="DT64" s="539">
        <v>35730.5</v>
      </c>
      <c r="DU64" s="539"/>
      <c r="DV64" s="539">
        <v>35730.5</v>
      </c>
      <c r="DW64" s="539"/>
      <c r="DX64" s="541">
        <v>35730.5</v>
      </c>
      <c r="DY64" s="543"/>
      <c r="DZ64" s="541">
        <v>35730.5</v>
      </c>
      <c r="EA64" s="543"/>
      <c r="EB64" s="541">
        <v>35730.5</v>
      </c>
      <c r="EC64" s="544"/>
      <c r="ED64" s="257"/>
      <c r="EE64" s="458"/>
      <c r="EF64" s="458"/>
      <c r="EG64" s="458"/>
      <c r="EH64" s="458"/>
      <c r="EI64" s="303"/>
      <c r="EJ64" s="303"/>
      <c r="EK64" s="459"/>
      <c r="EL64" s="459"/>
      <c r="EM64" s="459"/>
      <c r="EN64" s="460"/>
      <c r="EO64" s="303"/>
      <c r="EP64" s="257"/>
      <c r="EQ64" s="257"/>
      <c r="ER64" s="250">
        <f t="shared" si="8"/>
        <v>0</v>
      </c>
      <c r="ES64" s="277"/>
      <c r="ET64" s="277"/>
    </row>
    <row r="65" spans="1:150" ht="30.75" customHeight="1" x14ac:dyDescent="0.2">
      <c r="A65" s="251"/>
      <c r="B65" s="281"/>
      <c r="C65" s="280" t="s">
        <v>382</v>
      </c>
      <c r="D65" s="504">
        <f>Stundenverteilung!E49</f>
        <v>0</v>
      </c>
      <c r="E65" s="278" t="s">
        <v>37</v>
      </c>
      <c r="F65" s="542">
        <v>12038.5</v>
      </c>
      <c r="G65" s="539"/>
      <c r="H65" s="539">
        <v>3725</v>
      </c>
      <c r="I65" s="539"/>
      <c r="J65" s="539">
        <v>1300</v>
      </c>
      <c r="K65" s="539"/>
      <c r="L65" s="539">
        <v>1130</v>
      </c>
      <c r="M65" s="539"/>
      <c r="N65" s="539">
        <v>2240</v>
      </c>
      <c r="O65" s="539"/>
      <c r="P65" s="539">
        <v>1783</v>
      </c>
      <c r="Q65" s="539"/>
      <c r="R65" s="539">
        <v>5618</v>
      </c>
      <c r="S65" s="540"/>
      <c r="T65" s="543">
        <v>7896</v>
      </c>
      <c r="U65" s="539"/>
      <c r="V65" s="539">
        <v>0</v>
      </c>
      <c r="W65" s="539"/>
      <c r="X65" s="539">
        <v>0</v>
      </c>
      <c r="Y65" s="539"/>
      <c r="Z65" s="539">
        <v>0</v>
      </c>
      <c r="AA65" s="539"/>
      <c r="AB65" s="539">
        <v>0</v>
      </c>
      <c r="AC65" s="539"/>
      <c r="AD65" s="539">
        <v>0</v>
      </c>
      <c r="AE65" s="539"/>
      <c r="AF65" s="539">
        <v>0</v>
      </c>
      <c r="AG65" s="539"/>
      <c r="AH65" s="539">
        <v>0</v>
      </c>
      <c r="AI65" s="539"/>
      <c r="AJ65" s="539">
        <v>0</v>
      </c>
      <c r="AK65" s="539"/>
      <c r="AL65" s="539">
        <v>0</v>
      </c>
      <c r="AM65" s="539"/>
      <c r="AN65" s="539">
        <v>0</v>
      </c>
      <c r="AO65" s="539"/>
      <c r="AP65" s="539">
        <v>0</v>
      </c>
      <c r="AQ65" s="541"/>
      <c r="AR65" s="542">
        <v>0</v>
      </c>
      <c r="AS65" s="539"/>
      <c r="AT65" s="539">
        <v>0</v>
      </c>
      <c r="AU65" s="539"/>
      <c r="AV65" s="539">
        <v>0</v>
      </c>
      <c r="AW65" s="539"/>
      <c r="AX65" s="539">
        <v>0</v>
      </c>
      <c r="AY65" s="539"/>
      <c r="AZ65" s="539">
        <v>0</v>
      </c>
      <c r="BA65" s="539"/>
      <c r="BB65" s="539">
        <v>0</v>
      </c>
      <c r="BC65" s="539"/>
      <c r="BD65" s="539">
        <v>0</v>
      </c>
      <c r="BE65" s="539"/>
      <c r="BF65" s="539">
        <v>0</v>
      </c>
      <c r="BG65" s="539"/>
      <c r="BH65" s="539">
        <v>0</v>
      </c>
      <c r="BI65" s="539"/>
      <c r="BJ65" s="539">
        <v>0</v>
      </c>
      <c r="BK65" s="539"/>
      <c r="BL65" s="539">
        <v>0</v>
      </c>
      <c r="BM65" s="539"/>
      <c r="BN65" s="539">
        <v>0</v>
      </c>
      <c r="BO65" s="540"/>
      <c r="BP65" s="543">
        <v>0</v>
      </c>
      <c r="BQ65" s="539"/>
      <c r="BR65" s="539">
        <v>0</v>
      </c>
      <c r="BS65" s="539"/>
      <c r="BT65" s="539">
        <v>0</v>
      </c>
      <c r="BU65" s="539"/>
      <c r="BV65" s="539">
        <v>0</v>
      </c>
      <c r="BW65" s="539"/>
      <c r="BX65" s="539">
        <v>0</v>
      </c>
      <c r="BY65" s="539"/>
      <c r="BZ65" s="539">
        <v>0</v>
      </c>
      <c r="CA65" s="539"/>
      <c r="CB65" s="539">
        <v>0</v>
      </c>
      <c r="CC65" s="539"/>
      <c r="CD65" s="539">
        <v>0</v>
      </c>
      <c r="CE65" s="539"/>
      <c r="CF65" s="539">
        <v>0</v>
      </c>
      <c r="CG65" s="539"/>
      <c r="CH65" s="539">
        <v>0</v>
      </c>
      <c r="CI65" s="539"/>
      <c r="CJ65" s="539">
        <v>0</v>
      </c>
      <c r="CK65" s="539"/>
      <c r="CL65" s="539">
        <v>0</v>
      </c>
      <c r="CM65" s="541"/>
      <c r="CN65" s="542">
        <v>0</v>
      </c>
      <c r="CO65" s="539"/>
      <c r="CP65" s="539">
        <v>0</v>
      </c>
      <c r="CQ65" s="539"/>
      <c r="CR65" s="539">
        <v>0</v>
      </c>
      <c r="CS65" s="539"/>
      <c r="CT65" s="539">
        <v>0</v>
      </c>
      <c r="CU65" s="539"/>
      <c r="CV65" s="539">
        <v>0</v>
      </c>
      <c r="CW65" s="539"/>
      <c r="CX65" s="539">
        <v>0</v>
      </c>
      <c r="CY65" s="539"/>
      <c r="CZ65" s="539">
        <v>0</v>
      </c>
      <c r="DA65" s="539"/>
      <c r="DB65" s="539">
        <v>0</v>
      </c>
      <c r="DC65" s="539"/>
      <c r="DD65" s="539">
        <v>0</v>
      </c>
      <c r="DE65" s="539"/>
      <c r="DF65" s="539">
        <v>0</v>
      </c>
      <c r="DG65" s="539"/>
      <c r="DH65" s="539">
        <v>0</v>
      </c>
      <c r="DI65" s="539"/>
      <c r="DJ65" s="539">
        <v>0</v>
      </c>
      <c r="DK65" s="540"/>
      <c r="DL65" s="543">
        <v>0</v>
      </c>
      <c r="DM65" s="539"/>
      <c r="DN65" s="539">
        <v>0</v>
      </c>
      <c r="DO65" s="539"/>
      <c r="DP65" s="539">
        <v>0</v>
      </c>
      <c r="DQ65" s="539"/>
      <c r="DR65" s="539">
        <v>0</v>
      </c>
      <c r="DS65" s="539"/>
      <c r="DT65" s="539">
        <v>0</v>
      </c>
      <c r="DU65" s="539"/>
      <c r="DV65" s="539">
        <v>0</v>
      </c>
      <c r="DW65" s="539"/>
      <c r="DX65" s="539">
        <v>0</v>
      </c>
      <c r="DY65" s="539"/>
      <c r="DZ65" s="539">
        <v>0</v>
      </c>
      <c r="EA65" s="539"/>
      <c r="EB65" s="539">
        <v>0</v>
      </c>
      <c r="EC65" s="540"/>
      <c r="ED65" s="257"/>
      <c r="EE65" s="458"/>
      <c r="EF65" s="458"/>
      <c r="EG65" s="458"/>
      <c r="EH65" s="458"/>
      <c r="EI65" s="303"/>
      <c r="EJ65" s="303"/>
      <c r="EK65" s="459"/>
      <c r="EL65" s="459"/>
      <c r="EM65" s="459"/>
      <c r="EN65" s="460"/>
      <c r="EO65" s="303"/>
      <c r="EP65" s="257"/>
      <c r="EQ65" s="257"/>
      <c r="ER65" s="250">
        <f t="shared" si="8"/>
        <v>0</v>
      </c>
      <c r="ES65" s="277"/>
      <c r="ET65" s="277"/>
    </row>
    <row r="66" spans="1:150" s="303" customFormat="1" ht="27" customHeight="1" x14ac:dyDescent="0.2">
      <c r="A66" s="322"/>
      <c r="B66" s="281"/>
      <c r="C66" s="503" t="str">
        <f>Rapportierung!B44</f>
        <v>AeBo PL (100%)</v>
      </c>
      <c r="D66" s="551" t="s">
        <v>381</v>
      </c>
      <c r="E66" s="278" t="s">
        <v>37</v>
      </c>
      <c r="F66" s="559">
        <v>2345</v>
      </c>
      <c r="G66" s="557"/>
      <c r="H66" s="557">
        <v>1350</v>
      </c>
      <c r="I66" s="557"/>
      <c r="J66" s="557">
        <v>1300</v>
      </c>
      <c r="K66" s="557"/>
      <c r="L66" s="557">
        <v>1080</v>
      </c>
      <c r="M66" s="557"/>
      <c r="N66" s="557">
        <v>2240</v>
      </c>
      <c r="O66" s="557"/>
      <c r="P66" s="557">
        <v>1120</v>
      </c>
      <c r="Q66" s="557"/>
      <c r="R66" s="557">
        <v>910</v>
      </c>
      <c r="S66" s="574"/>
      <c r="T66" s="575">
        <v>1085</v>
      </c>
      <c r="U66" s="557"/>
      <c r="V66" s="557">
        <v>0</v>
      </c>
      <c r="W66" s="557"/>
      <c r="X66" s="557">
        <v>0</v>
      </c>
      <c r="Y66" s="557"/>
      <c r="Z66" s="557">
        <v>0</v>
      </c>
      <c r="AA66" s="557"/>
      <c r="AB66" s="557">
        <v>0</v>
      </c>
      <c r="AC66" s="557"/>
      <c r="AD66" s="557">
        <v>0</v>
      </c>
      <c r="AE66" s="557"/>
      <c r="AF66" s="557">
        <v>0</v>
      </c>
      <c r="AG66" s="557"/>
      <c r="AH66" s="557">
        <v>0</v>
      </c>
      <c r="AI66" s="557"/>
      <c r="AJ66" s="557">
        <v>0</v>
      </c>
      <c r="AK66" s="557"/>
      <c r="AL66" s="557">
        <v>0</v>
      </c>
      <c r="AM66" s="557"/>
      <c r="AN66" s="557">
        <v>0</v>
      </c>
      <c r="AO66" s="557"/>
      <c r="AP66" s="557">
        <v>0</v>
      </c>
      <c r="AQ66" s="558"/>
      <c r="AR66" s="559"/>
      <c r="AS66" s="557"/>
      <c r="AT66" s="557"/>
      <c r="AU66" s="557"/>
      <c r="AV66" s="557"/>
      <c r="AW66" s="557"/>
      <c r="AX66" s="557"/>
      <c r="AY66" s="557"/>
      <c r="AZ66" s="557"/>
      <c r="BA66" s="557"/>
      <c r="BB66" s="557"/>
      <c r="BC66" s="557"/>
      <c r="BD66" s="557"/>
      <c r="BE66" s="557"/>
      <c r="BF66" s="557"/>
      <c r="BG66" s="557"/>
      <c r="BH66" s="557"/>
      <c r="BI66" s="557"/>
      <c r="BJ66" s="557"/>
      <c r="BK66" s="557"/>
      <c r="BL66" s="557"/>
      <c r="BM66" s="557"/>
      <c r="BN66" s="557"/>
      <c r="BO66" s="574"/>
      <c r="BP66" s="575"/>
      <c r="BQ66" s="557"/>
      <c r="BR66" s="557"/>
      <c r="BS66" s="557"/>
      <c r="BT66" s="557"/>
      <c r="BU66" s="557"/>
      <c r="BV66" s="557"/>
      <c r="BW66" s="557"/>
      <c r="BX66" s="557"/>
      <c r="BY66" s="557"/>
      <c r="BZ66" s="557"/>
      <c r="CA66" s="557"/>
      <c r="CB66" s="557"/>
      <c r="CC66" s="557"/>
      <c r="CD66" s="557"/>
      <c r="CE66" s="557"/>
      <c r="CF66" s="557"/>
      <c r="CG66" s="557"/>
      <c r="CH66" s="557"/>
      <c r="CI66" s="557"/>
      <c r="CJ66" s="557"/>
      <c r="CK66" s="557"/>
      <c r="CL66" s="557"/>
      <c r="CM66" s="558"/>
      <c r="CN66" s="559"/>
      <c r="CO66" s="557"/>
      <c r="CP66" s="557"/>
      <c r="CQ66" s="557"/>
      <c r="CR66" s="557"/>
      <c r="CS66" s="557"/>
      <c r="CT66" s="557"/>
      <c r="CU66" s="557"/>
      <c r="CV66" s="557"/>
      <c r="CW66" s="557"/>
      <c r="CX66" s="557"/>
      <c r="CY66" s="557"/>
      <c r="CZ66" s="557"/>
      <c r="DA66" s="557"/>
      <c r="DB66" s="557"/>
      <c r="DC66" s="557"/>
      <c r="DD66" s="557"/>
      <c r="DE66" s="557"/>
      <c r="DF66" s="557"/>
      <c r="DG66" s="557"/>
      <c r="DH66" s="557"/>
      <c r="DI66" s="557"/>
      <c r="DJ66" s="557"/>
      <c r="DK66" s="574"/>
      <c r="DL66" s="575"/>
      <c r="DM66" s="557"/>
      <c r="DN66" s="557"/>
      <c r="DO66" s="557"/>
      <c r="DP66" s="557"/>
      <c r="DQ66" s="557"/>
      <c r="DR66" s="557"/>
      <c r="DS66" s="557"/>
      <c r="DT66" s="557"/>
      <c r="DU66" s="557"/>
      <c r="DV66" s="557"/>
      <c r="DW66" s="557"/>
      <c r="DX66" s="558"/>
      <c r="DY66" s="575"/>
      <c r="DZ66" s="558"/>
      <c r="EA66" s="575"/>
      <c r="EB66" s="558"/>
      <c r="EC66" s="576"/>
      <c r="ED66" s="257"/>
      <c r="EE66" s="458"/>
      <c r="EF66" s="458"/>
      <c r="EG66" s="458"/>
      <c r="EH66" s="458"/>
      <c r="EK66" s="459"/>
      <c r="EL66" s="459"/>
      <c r="EM66" s="459"/>
      <c r="EN66" s="460"/>
      <c r="EP66" s="257"/>
      <c r="EQ66" s="257"/>
      <c r="ER66" s="250"/>
      <c r="ES66" s="277"/>
      <c r="ET66" s="277"/>
    </row>
    <row r="67" spans="1:150" s="303" customFormat="1" ht="27" customHeight="1" x14ac:dyDescent="0.2">
      <c r="A67" s="322"/>
      <c r="B67" s="281"/>
      <c r="C67" s="503" t="str">
        <f>Rapportierung!B223</f>
        <v>AeBo - TU</v>
      </c>
      <c r="D67" s="552"/>
      <c r="E67" s="278" t="s">
        <v>37</v>
      </c>
      <c r="F67" s="559">
        <v>5672</v>
      </c>
      <c r="G67" s="557"/>
      <c r="H67" s="557">
        <v>2375</v>
      </c>
      <c r="I67" s="557"/>
      <c r="J67" s="557">
        <v>0</v>
      </c>
      <c r="K67" s="557"/>
      <c r="L67" s="557">
        <v>50</v>
      </c>
      <c r="M67" s="557"/>
      <c r="N67" s="557">
        <v>0</v>
      </c>
      <c r="O67" s="557"/>
      <c r="P67" s="557">
        <v>0</v>
      </c>
      <c r="Q67" s="557"/>
      <c r="R67" s="557">
        <v>0</v>
      </c>
      <c r="S67" s="574"/>
      <c r="T67" s="575">
        <v>0</v>
      </c>
      <c r="U67" s="557"/>
      <c r="V67" s="557">
        <v>0</v>
      </c>
      <c r="W67" s="557"/>
      <c r="X67" s="557">
        <v>0</v>
      </c>
      <c r="Y67" s="557"/>
      <c r="Z67" s="557">
        <v>0</v>
      </c>
      <c r="AA67" s="557"/>
      <c r="AB67" s="557">
        <v>0</v>
      </c>
      <c r="AC67" s="557"/>
      <c r="AD67" s="557">
        <v>0</v>
      </c>
      <c r="AE67" s="557"/>
      <c r="AF67" s="557">
        <v>0</v>
      </c>
      <c r="AG67" s="557"/>
      <c r="AH67" s="557">
        <v>0</v>
      </c>
      <c r="AI67" s="557"/>
      <c r="AJ67" s="557">
        <v>0</v>
      </c>
      <c r="AK67" s="557"/>
      <c r="AL67" s="557">
        <v>0</v>
      </c>
      <c r="AM67" s="557"/>
      <c r="AN67" s="557">
        <v>0</v>
      </c>
      <c r="AO67" s="557"/>
      <c r="AP67" s="557">
        <v>0</v>
      </c>
      <c r="AQ67" s="558"/>
      <c r="AR67" s="559"/>
      <c r="AS67" s="557"/>
      <c r="AT67" s="557"/>
      <c r="AU67" s="557"/>
      <c r="AV67" s="557"/>
      <c r="AW67" s="557"/>
      <c r="AX67" s="557"/>
      <c r="AY67" s="557"/>
      <c r="AZ67" s="557"/>
      <c r="BA67" s="557"/>
      <c r="BB67" s="557"/>
      <c r="BC67" s="557"/>
      <c r="BD67" s="557"/>
      <c r="BE67" s="557"/>
      <c r="BF67" s="557"/>
      <c r="BG67" s="557"/>
      <c r="BH67" s="557"/>
      <c r="BI67" s="557"/>
      <c r="BJ67" s="557"/>
      <c r="BK67" s="557"/>
      <c r="BL67" s="557"/>
      <c r="BM67" s="557"/>
      <c r="BN67" s="557"/>
      <c r="BO67" s="574"/>
      <c r="BP67" s="575"/>
      <c r="BQ67" s="557"/>
      <c r="BR67" s="557"/>
      <c r="BS67" s="557"/>
      <c r="BT67" s="557"/>
      <c r="BU67" s="557"/>
      <c r="BV67" s="557"/>
      <c r="BW67" s="557"/>
      <c r="BX67" s="557"/>
      <c r="BY67" s="557"/>
      <c r="BZ67" s="557"/>
      <c r="CA67" s="557"/>
      <c r="CB67" s="557"/>
      <c r="CC67" s="557"/>
      <c r="CD67" s="557"/>
      <c r="CE67" s="557"/>
      <c r="CF67" s="557"/>
      <c r="CG67" s="557"/>
      <c r="CH67" s="557"/>
      <c r="CI67" s="557"/>
      <c r="CJ67" s="557"/>
      <c r="CK67" s="557"/>
      <c r="CL67" s="557"/>
      <c r="CM67" s="558"/>
      <c r="CN67" s="559"/>
      <c r="CO67" s="557"/>
      <c r="CP67" s="557"/>
      <c r="CQ67" s="557"/>
      <c r="CR67" s="557"/>
      <c r="CS67" s="557"/>
      <c r="CT67" s="557"/>
      <c r="CU67" s="557"/>
      <c r="CV67" s="557"/>
      <c r="CW67" s="557"/>
      <c r="CX67" s="557"/>
      <c r="CY67" s="557"/>
      <c r="CZ67" s="557"/>
      <c r="DA67" s="557"/>
      <c r="DB67" s="557"/>
      <c r="DC67" s="557"/>
      <c r="DD67" s="557"/>
      <c r="DE67" s="557"/>
      <c r="DF67" s="557"/>
      <c r="DG67" s="557"/>
      <c r="DH67" s="557"/>
      <c r="DI67" s="557"/>
      <c r="DJ67" s="557"/>
      <c r="DK67" s="574"/>
      <c r="DL67" s="575"/>
      <c r="DM67" s="557"/>
      <c r="DN67" s="557"/>
      <c r="DO67" s="557"/>
      <c r="DP67" s="557"/>
      <c r="DQ67" s="557"/>
      <c r="DR67" s="557"/>
      <c r="DS67" s="557"/>
      <c r="DT67" s="557"/>
      <c r="DU67" s="557"/>
      <c r="DV67" s="557"/>
      <c r="DW67" s="557"/>
      <c r="DX67" s="558"/>
      <c r="DY67" s="575"/>
      <c r="DZ67" s="558"/>
      <c r="EA67" s="575"/>
      <c r="EB67" s="558"/>
      <c r="EC67" s="576"/>
      <c r="ED67" s="257"/>
      <c r="EE67" s="458"/>
      <c r="EF67" s="458"/>
      <c r="EG67" s="458"/>
      <c r="EH67" s="458"/>
      <c r="EK67" s="459"/>
      <c r="EL67" s="459"/>
      <c r="EM67" s="459"/>
      <c r="EN67" s="460"/>
      <c r="EP67" s="257"/>
      <c r="EQ67" s="257"/>
      <c r="ER67" s="250"/>
      <c r="ES67" s="277"/>
      <c r="ET67" s="277"/>
    </row>
    <row r="68" spans="1:150" s="303" customFormat="1" ht="27" customHeight="1" x14ac:dyDescent="0.2">
      <c r="A68" s="322"/>
      <c r="B68" s="281"/>
      <c r="C68" s="503" t="str">
        <f>Rapportierung!B263</f>
        <v>AeBo - K</v>
      </c>
      <c r="D68" s="552"/>
      <c r="E68" s="278" t="s">
        <v>37</v>
      </c>
      <c r="F68" s="559">
        <v>3815</v>
      </c>
      <c r="G68" s="557"/>
      <c r="H68" s="557">
        <v>0</v>
      </c>
      <c r="I68" s="557"/>
      <c r="J68" s="557">
        <v>0</v>
      </c>
      <c r="K68" s="557"/>
      <c r="L68" s="557">
        <v>0</v>
      </c>
      <c r="M68" s="557"/>
      <c r="N68" s="557">
        <v>0</v>
      </c>
      <c r="O68" s="557"/>
      <c r="P68" s="557">
        <v>0</v>
      </c>
      <c r="Q68" s="557"/>
      <c r="R68" s="557">
        <v>0</v>
      </c>
      <c r="S68" s="574"/>
      <c r="T68" s="575">
        <v>0</v>
      </c>
      <c r="U68" s="557"/>
      <c r="V68" s="557">
        <v>0</v>
      </c>
      <c r="W68" s="557"/>
      <c r="X68" s="557">
        <v>0</v>
      </c>
      <c r="Y68" s="557"/>
      <c r="Z68" s="557">
        <v>0</v>
      </c>
      <c r="AA68" s="557"/>
      <c r="AB68" s="557">
        <v>0</v>
      </c>
      <c r="AC68" s="557"/>
      <c r="AD68" s="557">
        <v>0</v>
      </c>
      <c r="AE68" s="557"/>
      <c r="AF68" s="557">
        <v>0</v>
      </c>
      <c r="AG68" s="557"/>
      <c r="AH68" s="557">
        <v>0</v>
      </c>
      <c r="AI68" s="557"/>
      <c r="AJ68" s="557">
        <v>0</v>
      </c>
      <c r="AK68" s="557"/>
      <c r="AL68" s="557">
        <v>0</v>
      </c>
      <c r="AM68" s="557"/>
      <c r="AN68" s="557">
        <v>0</v>
      </c>
      <c r="AO68" s="557"/>
      <c r="AP68" s="557">
        <v>0</v>
      </c>
      <c r="AQ68" s="558"/>
      <c r="AR68" s="559"/>
      <c r="AS68" s="557"/>
      <c r="AT68" s="557"/>
      <c r="AU68" s="557"/>
      <c r="AV68" s="557"/>
      <c r="AW68" s="557"/>
      <c r="AX68" s="557"/>
      <c r="AY68" s="557"/>
      <c r="AZ68" s="557"/>
      <c r="BA68" s="557"/>
      <c r="BB68" s="557"/>
      <c r="BC68" s="557"/>
      <c r="BD68" s="557"/>
      <c r="BE68" s="557"/>
      <c r="BF68" s="557"/>
      <c r="BG68" s="557"/>
      <c r="BH68" s="557"/>
      <c r="BI68" s="557"/>
      <c r="BJ68" s="557"/>
      <c r="BK68" s="557"/>
      <c r="BL68" s="557"/>
      <c r="BM68" s="557"/>
      <c r="BN68" s="557"/>
      <c r="BO68" s="574"/>
      <c r="BP68" s="575"/>
      <c r="BQ68" s="557"/>
      <c r="BR68" s="557"/>
      <c r="BS68" s="557"/>
      <c r="BT68" s="557"/>
      <c r="BU68" s="557"/>
      <c r="BV68" s="557"/>
      <c r="BW68" s="557"/>
      <c r="BX68" s="557"/>
      <c r="BY68" s="557"/>
      <c r="BZ68" s="557"/>
      <c r="CA68" s="557"/>
      <c r="CB68" s="557"/>
      <c r="CC68" s="557"/>
      <c r="CD68" s="557"/>
      <c r="CE68" s="557"/>
      <c r="CF68" s="557"/>
      <c r="CG68" s="557"/>
      <c r="CH68" s="557"/>
      <c r="CI68" s="557"/>
      <c r="CJ68" s="557"/>
      <c r="CK68" s="557"/>
      <c r="CL68" s="557"/>
      <c r="CM68" s="558"/>
      <c r="CN68" s="559"/>
      <c r="CO68" s="557"/>
      <c r="CP68" s="557"/>
      <c r="CQ68" s="557"/>
      <c r="CR68" s="557"/>
      <c r="CS68" s="557"/>
      <c r="CT68" s="557"/>
      <c r="CU68" s="557"/>
      <c r="CV68" s="557"/>
      <c r="CW68" s="557"/>
      <c r="CX68" s="557"/>
      <c r="CY68" s="557"/>
      <c r="CZ68" s="557"/>
      <c r="DA68" s="557"/>
      <c r="DB68" s="557"/>
      <c r="DC68" s="557"/>
      <c r="DD68" s="557"/>
      <c r="DE68" s="557"/>
      <c r="DF68" s="557"/>
      <c r="DG68" s="557"/>
      <c r="DH68" s="557"/>
      <c r="DI68" s="557"/>
      <c r="DJ68" s="557"/>
      <c r="DK68" s="574"/>
      <c r="DL68" s="575"/>
      <c r="DM68" s="557"/>
      <c r="DN68" s="557"/>
      <c r="DO68" s="557"/>
      <c r="DP68" s="557"/>
      <c r="DQ68" s="557"/>
      <c r="DR68" s="557"/>
      <c r="DS68" s="557"/>
      <c r="DT68" s="557"/>
      <c r="DU68" s="557"/>
      <c r="DV68" s="557"/>
      <c r="DW68" s="557"/>
      <c r="DX68" s="558"/>
      <c r="DY68" s="575"/>
      <c r="DZ68" s="558"/>
      <c r="EA68" s="575"/>
      <c r="EB68" s="558"/>
      <c r="EC68" s="576"/>
      <c r="ED68" s="257"/>
      <c r="EE68" s="458"/>
      <c r="EF68" s="458"/>
      <c r="EG68" s="458"/>
      <c r="EH68" s="458"/>
      <c r="EK68" s="459"/>
      <c r="EL68" s="459"/>
      <c r="EM68" s="459"/>
      <c r="EN68" s="460"/>
      <c r="EP68" s="257"/>
      <c r="EQ68" s="257"/>
      <c r="ER68" s="250"/>
      <c r="ES68" s="277"/>
      <c r="ET68" s="277"/>
    </row>
    <row r="69" spans="1:150" s="303" customFormat="1" ht="27" customHeight="1" x14ac:dyDescent="0.2">
      <c r="A69" s="322"/>
      <c r="B69" s="281"/>
      <c r="C69" s="503" t="str">
        <f>Rapportierung!B312</f>
        <v>AeBo - TG</v>
      </c>
      <c r="D69" s="553"/>
      <c r="E69" s="278" t="s">
        <v>37</v>
      </c>
      <c r="F69" s="559">
        <v>206.5</v>
      </c>
      <c r="G69" s="557"/>
      <c r="H69" s="557">
        <v>0</v>
      </c>
      <c r="I69" s="557"/>
      <c r="J69" s="557">
        <v>0</v>
      </c>
      <c r="K69" s="557"/>
      <c r="L69" s="557">
        <v>0</v>
      </c>
      <c r="M69" s="557"/>
      <c r="N69" s="557">
        <v>0</v>
      </c>
      <c r="O69" s="557"/>
      <c r="P69" s="557">
        <v>663</v>
      </c>
      <c r="Q69" s="557"/>
      <c r="R69" s="557">
        <v>4708</v>
      </c>
      <c r="S69" s="574"/>
      <c r="T69" s="575">
        <v>6811</v>
      </c>
      <c r="U69" s="557"/>
      <c r="V69" s="557">
        <v>0</v>
      </c>
      <c r="W69" s="557"/>
      <c r="X69" s="557">
        <v>0</v>
      </c>
      <c r="Y69" s="557"/>
      <c r="Z69" s="557">
        <v>0</v>
      </c>
      <c r="AA69" s="557"/>
      <c r="AB69" s="557">
        <v>0</v>
      </c>
      <c r="AC69" s="557"/>
      <c r="AD69" s="557">
        <v>0</v>
      </c>
      <c r="AE69" s="557"/>
      <c r="AF69" s="557">
        <v>0</v>
      </c>
      <c r="AG69" s="557"/>
      <c r="AH69" s="557">
        <v>0</v>
      </c>
      <c r="AI69" s="557"/>
      <c r="AJ69" s="557">
        <v>0</v>
      </c>
      <c r="AK69" s="557"/>
      <c r="AL69" s="557">
        <v>0</v>
      </c>
      <c r="AM69" s="557"/>
      <c r="AN69" s="557">
        <v>0</v>
      </c>
      <c r="AO69" s="557"/>
      <c r="AP69" s="557">
        <v>0</v>
      </c>
      <c r="AQ69" s="558"/>
      <c r="AR69" s="559"/>
      <c r="AS69" s="557"/>
      <c r="AT69" s="557"/>
      <c r="AU69" s="557"/>
      <c r="AV69" s="557"/>
      <c r="AW69" s="557"/>
      <c r="AX69" s="557"/>
      <c r="AY69" s="557"/>
      <c r="AZ69" s="557"/>
      <c r="BA69" s="557"/>
      <c r="BB69" s="557"/>
      <c r="BC69" s="557"/>
      <c r="BD69" s="557"/>
      <c r="BE69" s="557"/>
      <c r="BF69" s="557"/>
      <c r="BG69" s="557"/>
      <c r="BH69" s="557"/>
      <c r="BI69" s="557"/>
      <c r="BJ69" s="557"/>
      <c r="BK69" s="557"/>
      <c r="BL69" s="557"/>
      <c r="BM69" s="557"/>
      <c r="BN69" s="557"/>
      <c r="BO69" s="574"/>
      <c r="BP69" s="575"/>
      <c r="BQ69" s="557"/>
      <c r="BR69" s="557"/>
      <c r="BS69" s="557"/>
      <c r="BT69" s="557"/>
      <c r="BU69" s="557"/>
      <c r="BV69" s="557"/>
      <c r="BW69" s="557"/>
      <c r="BX69" s="557"/>
      <c r="BY69" s="557"/>
      <c r="BZ69" s="557"/>
      <c r="CA69" s="557"/>
      <c r="CB69" s="557"/>
      <c r="CC69" s="557"/>
      <c r="CD69" s="557"/>
      <c r="CE69" s="557"/>
      <c r="CF69" s="557"/>
      <c r="CG69" s="557"/>
      <c r="CH69" s="557"/>
      <c r="CI69" s="557"/>
      <c r="CJ69" s="557"/>
      <c r="CK69" s="557"/>
      <c r="CL69" s="557"/>
      <c r="CM69" s="558"/>
      <c r="CN69" s="559"/>
      <c r="CO69" s="557"/>
      <c r="CP69" s="557"/>
      <c r="CQ69" s="557"/>
      <c r="CR69" s="557"/>
      <c r="CS69" s="557"/>
      <c r="CT69" s="557"/>
      <c r="CU69" s="557"/>
      <c r="CV69" s="557"/>
      <c r="CW69" s="557"/>
      <c r="CX69" s="557"/>
      <c r="CY69" s="557"/>
      <c r="CZ69" s="557"/>
      <c r="DA69" s="557"/>
      <c r="DB69" s="557"/>
      <c r="DC69" s="557"/>
      <c r="DD69" s="557"/>
      <c r="DE69" s="557"/>
      <c r="DF69" s="557"/>
      <c r="DG69" s="557"/>
      <c r="DH69" s="557"/>
      <c r="DI69" s="557"/>
      <c r="DJ69" s="557"/>
      <c r="DK69" s="574"/>
      <c r="DL69" s="575"/>
      <c r="DM69" s="557"/>
      <c r="DN69" s="557"/>
      <c r="DO69" s="557"/>
      <c r="DP69" s="557"/>
      <c r="DQ69" s="557"/>
      <c r="DR69" s="557"/>
      <c r="DS69" s="557"/>
      <c r="DT69" s="557"/>
      <c r="DU69" s="557"/>
      <c r="DV69" s="557"/>
      <c r="DW69" s="557"/>
      <c r="DX69" s="558"/>
      <c r="DY69" s="575"/>
      <c r="DZ69" s="558"/>
      <c r="EA69" s="575"/>
      <c r="EB69" s="571"/>
      <c r="EC69" s="572"/>
      <c r="ED69" s="257"/>
      <c r="EE69" s="458"/>
      <c r="EF69" s="458"/>
      <c r="EG69" s="458"/>
      <c r="EH69" s="458"/>
      <c r="EK69" s="459"/>
      <c r="EL69" s="459"/>
      <c r="EM69" s="459"/>
      <c r="EN69" s="460"/>
      <c r="EP69" s="257"/>
      <c r="EQ69" s="257"/>
      <c r="ER69" s="250"/>
      <c r="ES69" s="277"/>
      <c r="ET69" s="277"/>
    </row>
    <row r="70" spans="1:150" ht="11.1" customHeight="1" x14ac:dyDescent="0.2">
      <c r="A70" s="251"/>
      <c r="B70" s="281"/>
      <c r="C70" s="505" t="s">
        <v>353</v>
      </c>
      <c r="D70" s="456">
        <f>SUM(F70:EC70)</f>
        <v>10674.576923076933</v>
      </c>
      <c r="E70" s="278" t="s">
        <v>250</v>
      </c>
      <c r="F70" s="566"/>
      <c r="G70" s="567"/>
      <c r="H70" s="567">
        <v>80</v>
      </c>
      <c r="I70" s="567"/>
      <c r="J70" s="567">
        <v>80</v>
      </c>
      <c r="K70" s="567"/>
      <c r="L70" s="567">
        <v>100</v>
      </c>
      <c r="M70" s="567"/>
      <c r="N70" s="567">
        <v>100</v>
      </c>
      <c r="O70" s="567"/>
      <c r="P70" s="567">
        <v>100</v>
      </c>
      <c r="Q70" s="567"/>
      <c r="R70" s="567">
        <v>100</v>
      </c>
      <c r="S70" s="602"/>
      <c r="T70" s="599">
        <v>139.84615384615384</v>
      </c>
      <c r="U70" s="567"/>
      <c r="V70" s="567">
        <v>159.34615384615384</v>
      </c>
      <c r="W70" s="567"/>
      <c r="X70" s="567">
        <v>159.34615384615384</v>
      </c>
      <c r="Y70" s="567"/>
      <c r="Z70" s="567">
        <v>159.34615384615384</v>
      </c>
      <c r="AA70" s="567"/>
      <c r="AB70" s="567">
        <v>158.73076923076923</v>
      </c>
      <c r="AC70" s="567"/>
      <c r="AD70" s="567">
        <v>158.73076923076923</v>
      </c>
      <c r="AE70" s="567"/>
      <c r="AF70" s="567">
        <v>158.73076923076923</v>
      </c>
      <c r="AG70" s="567"/>
      <c r="AH70" s="567">
        <v>158.73076923076923</v>
      </c>
      <c r="AI70" s="567"/>
      <c r="AJ70" s="567">
        <v>158.73076923076923</v>
      </c>
      <c r="AK70" s="567"/>
      <c r="AL70" s="567">
        <v>158.73076923076923</v>
      </c>
      <c r="AM70" s="567"/>
      <c r="AN70" s="567">
        <v>158.73076923076923</v>
      </c>
      <c r="AO70" s="567"/>
      <c r="AP70" s="567">
        <v>158.61538461538461</v>
      </c>
      <c r="AQ70" s="600"/>
      <c r="AR70" s="566">
        <v>169.84615384615384</v>
      </c>
      <c r="AS70" s="567"/>
      <c r="AT70" s="567">
        <v>217.34615384615384</v>
      </c>
      <c r="AU70" s="567"/>
      <c r="AV70" s="567">
        <v>217.34615384615384</v>
      </c>
      <c r="AW70" s="567"/>
      <c r="AX70" s="567">
        <v>217.34615384615384</v>
      </c>
      <c r="AY70" s="567"/>
      <c r="AZ70" s="567">
        <v>217.34615384615384</v>
      </c>
      <c r="BA70" s="567"/>
      <c r="BB70" s="567">
        <v>217.34615384615384</v>
      </c>
      <c r="BC70" s="567"/>
      <c r="BD70" s="567">
        <v>217.34615384615384</v>
      </c>
      <c r="BE70" s="567"/>
      <c r="BF70" s="567">
        <v>217.34615384615384</v>
      </c>
      <c r="BG70" s="567"/>
      <c r="BH70" s="567">
        <v>217.34615384615384</v>
      </c>
      <c r="BI70" s="567"/>
      <c r="BJ70" s="567">
        <v>217.34615384615384</v>
      </c>
      <c r="BK70" s="567"/>
      <c r="BL70" s="567">
        <v>217.34615384615384</v>
      </c>
      <c r="BM70" s="567"/>
      <c r="BN70" s="567">
        <v>178.73076923076923</v>
      </c>
      <c r="BO70" s="602"/>
      <c r="BP70" s="599">
        <v>178.73076923076923</v>
      </c>
      <c r="BQ70" s="567"/>
      <c r="BR70" s="567">
        <v>236.84615384615384</v>
      </c>
      <c r="BS70" s="567"/>
      <c r="BT70" s="567">
        <v>236.84615384615384</v>
      </c>
      <c r="BU70" s="567"/>
      <c r="BV70" s="567">
        <v>236.84615384615384</v>
      </c>
      <c r="BW70" s="567"/>
      <c r="BX70" s="567">
        <v>236.84615384615384</v>
      </c>
      <c r="BY70" s="567"/>
      <c r="BZ70" s="567">
        <v>236.84615384615384</v>
      </c>
      <c r="CA70" s="567"/>
      <c r="CB70" s="567">
        <v>236.84615384615384</v>
      </c>
      <c r="CC70" s="567"/>
      <c r="CD70" s="567">
        <v>236.23076923076923</v>
      </c>
      <c r="CE70" s="567"/>
      <c r="CF70" s="567">
        <v>236.23076923076923</v>
      </c>
      <c r="CG70" s="567"/>
      <c r="CH70" s="567">
        <v>236.23076923076923</v>
      </c>
      <c r="CI70" s="567"/>
      <c r="CJ70" s="567">
        <v>198.73076923076923</v>
      </c>
      <c r="CK70" s="567"/>
      <c r="CL70" s="567">
        <v>188.11538461538461</v>
      </c>
      <c r="CM70" s="600"/>
      <c r="CN70" s="566">
        <v>188.73076923076923</v>
      </c>
      <c r="CO70" s="567"/>
      <c r="CP70" s="567">
        <v>236.84615384615384</v>
      </c>
      <c r="CQ70" s="567"/>
      <c r="CR70" s="567">
        <v>236.84615384615384</v>
      </c>
      <c r="CS70" s="567"/>
      <c r="CT70" s="567">
        <v>236.84615384615384</v>
      </c>
      <c r="CU70" s="567"/>
      <c r="CV70" s="567">
        <v>236.84615384615384</v>
      </c>
      <c r="CW70" s="567"/>
      <c r="CX70" s="567">
        <v>236.84615384615384</v>
      </c>
      <c r="CY70" s="567"/>
      <c r="CZ70" s="567">
        <v>236.23076923076923</v>
      </c>
      <c r="DA70" s="567"/>
      <c r="DB70" s="567">
        <v>236.23076923076923</v>
      </c>
      <c r="DC70" s="567"/>
      <c r="DD70" s="567">
        <v>236.23076923076923</v>
      </c>
      <c r="DE70" s="567"/>
      <c r="DF70" s="567">
        <v>236.23076923076923</v>
      </c>
      <c r="DG70" s="567"/>
      <c r="DH70" s="567">
        <v>179.23076923076923</v>
      </c>
      <c r="DI70" s="567"/>
      <c r="DJ70" s="567">
        <v>178.61538461538461</v>
      </c>
      <c r="DK70" s="602"/>
      <c r="DL70" s="599">
        <v>70</v>
      </c>
      <c r="DM70" s="567"/>
      <c r="DN70" s="567">
        <v>70</v>
      </c>
      <c r="DO70" s="567"/>
      <c r="DP70" s="567">
        <v>52</v>
      </c>
      <c r="DQ70" s="567"/>
      <c r="DR70" s="567">
        <v>52.615384615384613</v>
      </c>
      <c r="DS70" s="567"/>
      <c r="DT70" s="567">
        <v>52.615384615384613</v>
      </c>
      <c r="DU70" s="567"/>
      <c r="DV70" s="567">
        <v>36.615384615384613</v>
      </c>
      <c r="DW70" s="567"/>
      <c r="DX70" s="600"/>
      <c r="DY70" s="599"/>
      <c r="DZ70" s="600"/>
      <c r="EA70" s="599"/>
      <c r="EB70" s="600"/>
      <c r="EC70" s="601"/>
      <c r="ED70" s="257"/>
      <c r="EE70" s="458"/>
      <c r="EF70" s="458"/>
      <c r="EG70" s="458"/>
      <c r="EH70" s="458"/>
      <c r="EI70" s="303"/>
      <c r="EJ70" s="303"/>
      <c r="EK70" s="459">
        <v>600.62</v>
      </c>
      <c r="EL70" s="459">
        <v>146</v>
      </c>
      <c r="EM70" s="459">
        <v>293</v>
      </c>
      <c r="EN70" s="460">
        <v>75</v>
      </c>
      <c r="EO70" s="303"/>
      <c r="EP70" s="257"/>
      <c r="EQ70" s="257"/>
      <c r="ER70" s="250">
        <f>SUM(EK70:EN70)</f>
        <v>1114.6199999999999</v>
      </c>
      <c r="ES70" s="277"/>
      <c r="ET70" s="277"/>
    </row>
    <row r="71" spans="1:150" ht="21.75" customHeight="1" x14ac:dyDescent="0.2">
      <c r="A71" s="251"/>
      <c r="B71" s="281"/>
      <c r="C71" s="280" t="s">
        <v>378</v>
      </c>
      <c r="D71" s="504">
        <f>D62</f>
        <v>98.093908629441628</v>
      </c>
      <c r="E71" s="278" t="s">
        <v>37</v>
      </c>
      <c r="F71" s="566">
        <v>0</v>
      </c>
      <c r="G71" s="567"/>
      <c r="H71" s="560">
        <v>7847.5126903553301</v>
      </c>
      <c r="I71" s="560"/>
      <c r="J71" s="560">
        <v>7847.5126903553301</v>
      </c>
      <c r="K71" s="560"/>
      <c r="L71" s="560">
        <v>9809.390862944163</v>
      </c>
      <c r="M71" s="560"/>
      <c r="N71" s="560">
        <v>9809.390862944163</v>
      </c>
      <c r="O71" s="560"/>
      <c r="P71" s="560">
        <v>9809.390862944163</v>
      </c>
      <c r="Q71" s="560"/>
      <c r="R71" s="560">
        <v>9809.390862944163</v>
      </c>
      <c r="S71" s="561"/>
      <c r="T71" s="562">
        <v>13718.055837563452</v>
      </c>
      <c r="U71" s="560"/>
      <c r="V71" s="560">
        <v>15630.887055837564</v>
      </c>
      <c r="W71" s="560"/>
      <c r="X71" s="560">
        <v>15630.887055837564</v>
      </c>
      <c r="Y71" s="560"/>
      <c r="Z71" s="560">
        <v>15630.887055837564</v>
      </c>
      <c r="AA71" s="560"/>
      <c r="AB71" s="560">
        <v>15570.521573604061</v>
      </c>
      <c r="AC71" s="560"/>
      <c r="AD71" s="560">
        <v>15570.521573604061</v>
      </c>
      <c r="AE71" s="560"/>
      <c r="AF71" s="560">
        <v>15570.521573604061</v>
      </c>
      <c r="AG71" s="560"/>
      <c r="AH71" s="560">
        <v>15570.521573604061</v>
      </c>
      <c r="AI71" s="560"/>
      <c r="AJ71" s="560">
        <v>15570.521573604061</v>
      </c>
      <c r="AK71" s="560"/>
      <c r="AL71" s="560">
        <v>15570.521573604061</v>
      </c>
      <c r="AM71" s="560"/>
      <c r="AN71" s="560">
        <v>15570.521573604061</v>
      </c>
      <c r="AO71" s="560"/>
      <c r="AP71" s="560">
        <v>15559.203045685279</v>
      </c>
      <c r="AQ71" s="563"/>
      <c r="AR71" s="565">
        <v>16660.873096446699</v>
      </c>
      <c r="AS71" s="560"/>
      <c r="AT71" s="560">
        <v>21320.333756345179</v>
      </c>
      <c r="AU71" s="560"/>
      <c r="AV71" s="560">
        <v>21320.333756345179</v>
      </c>
      <c r="AW71" s="560"/>
      <c r="AX71" s="560">
        <v>21320.333756345179</v>
      </c>
      <c r="AY71" s="560"/>
      <c r="AZ71" s="560">
        <v>21320.333756345179</v>
      </c>
      <c r="BA71" s="560"/>
      <c r="BB71" s="560">
        <v>21320.333756345179</v>
      </c>
      <c r="BC71" s="560"/>
      <c r="BD71" s="560">
        <v>21320.333756345179</v>
      </c>
      <c r="BE71" s="560"/>
      <c r="BF71" s="560">
        <v>21320.333756345179</v>
      </c>
      <c r="BG71" s="560"/>
      <c r="BH71" s="560">
        <v>21320.333756345179</v>
      </c>
      <c r="BI71" s="560"/>
      <c r="BJ71" s="560">
        <v>21320.333756345179</v>
      </c>
      <c r="BK71" s="560"/>
      <c r="BL71" s="560">
        <v>21320.333756345179</v>
      </c>
      <c r="BM71" s="560"/>
      <c r="BN71" s="560">
        <v>17532.399746192892</v>
      </c>
      <c r="BO71" s="561"/>
      <c r="BP71" s="562">
        <v>17532.399746192892</v>
      </c>
      <c r="BQ71" s="560"/>
      <c r="BR71" s="560">
        <v>23233.164974619289</v>
      </c>
      <c r="BS71" s="560"/>
      <c r="BT71" s="560">
        <v>23233.164974619289</v>
      </c>
      <c r="BU71" s="560"/>
      <c r="BV71" s="560">
        <v>23233.164974619289</v>
      </c>
      <c r="BW71" s="560"/>
      <c r="BX71" s="560">
        <v>23233.164974619289</v>
      </c>
      <c r="BY71" s="560"/>
      <c r="BZ71" s="560">
        <v>23233.164974619289</v>
      </c>
      <c r="CA71" s="560"/>
      <c r="CB71" s="560">
        <v>23233.164974619289</v>
      </c>
      <c r="CC71" s="560"/>
      <c r="CD71" s="560">
        <v>23172.799492385788</v>
      </c>
      <c r="CE71" s="560"/>
      <c r="CF71" s="560">
        <v>23172.799492385788</v>
      </c>
      <c r="CG71" s="560"/>
      <c r="CH71" s="560">
        <v>23172.799492385788</v>
      </c>
      <c r="CI71" s="560"/>
      <c r="CJ71" s="560">
        <v>19494.277918781725</v>
      </c>
      <c r="CK71" s="560"/>
      <c r="CL71" s="560">
        <v>18452.973350253807</v>
      </c>
      <c r="CM71" s="563"/>
      <c r="CN71" s="565">
        <v>18513.338832487309</v>
      </c>
      <c r="CO71" s="560"/>
      <c r="CP71" s="560">
        <v>23233.164974619289</v>
      </c>
      <c r="CQ71" s="560"/>
      <c r="CR71" s="560">
        <v>23233.164974619289</v>
      </c>
      <c r="CS71" s="560"/>
      <c r="CT71" s="560">
        <v>23233.164974619289</v>
      </c>
      <c r="CU71" s="560"/>
      <c r="CV71" s="560">
        <v>23233.164974619289</v>
      </c>
      <c r="CW71" s="560"/>
      <c r="CX71" s="560">
        <v>23233.164974619289</v>
      </c>
      <c r="CY71" s="560"/>
      <c r="CZ71" s="560">
        <v>23172.799492385788</v>
      </c>
      <c r="DA71" s="560"/>
      <c r="DB71" s="560">
        <v>23172.799492385788</v>
      </c>
      <c r="DC71" s="560"/>
      <c r="DD71" s="560">
        <v>23172.799492385788</v>
      </c>
      <c r="DE71" s="560"/>
      <c r="DF71" s="560">
        <v>23172.799492385788</v>
      </c>
      <c r="DG71" s="560"/>
      <c r="DH71" s="560">
        <v>17581.446700507615</v>
      </c>
      <c r="DI71" s="560"/>
      <c r="DJ71" s="560">
        <v>17521.081218274114</v>
      </c>
      <c r="DK71" s="561"/>
      <c r="DL71" s="562">
        <v>6866.5736040609136</v>
      </c>
      <c r="DM71" s="560"/>
      <c r="DN71" s="560">
        <v>6866.5736040609136</v>
      </c>
      <c r="DO71" s="560"/>
      <c r="DP71" s="560">
        <v>5100.8832487309646</v>
      </c>
      <c r="DQ71" s="560"/>
      <c r="DR71" s="560">
        <v>5161.2487309644666</v>
      </c>
      <c r="DS71" s="560"/>
      <c r="DT71" s="560">
        <v>5161.2487309644666</v>
      </c>
      <c r="DU71" s="560"/>
      <c r="DV71" s="560">
        <v>3591.7461928934008</v>
      </c>
      <c r="DW71" s="560"/>
      <c r="DX71" s="563">
        <v>0</v>
      </c>
      <c r="DY71" s="562"/>
      <c r="DZ71" s="563">
        <v>0</v>
      </c>
      <c r="EA71" s="562"/>
      <c r="EB71" s="563">
        <v>0</v>
      </c>
      <c r="EC71" s="564"/>
      <c r="ED71" s="257"/>
      <c r="EE71" s="458"/>
      <c r="EF71" s="458"/>
      <c r="EG71" s="458"/>
      <c r="EH71" s="458"/>
      <c r="EI71" s="303"/>
      <c r="EJ71" s="303"/>
      <c r="EK71" s="459"/>
      <c r="EL71" s="459"/>
      <c r="EM71" s="459"/>
      <c r="EN71" s="460"/>
      <c r="EO71" s="303"/>
      <c r="EP71" s="257"/>
      <c r="EQ71" s="257"/>
      <c r="ER71" s="250">
        <f>SUM(EK71:EN71)</f>
        <v>0</v>
      </c>
      <c r="ES71" s="277"/>
      <c r="ET71" s="277"/>
    </row>
    <row r="72" spans="1:150" ht="21.75" customHeight="1" x14ac:dyDescent="0.2">
      <c r="A72" s="251"/>
      <c r="B72" s="281"/>
      <c r="C72" s="510" t="s">
        <v>394</v>
      </c>
      <c r="D72" s="504">
        <f>Stundenverteilung!E54</f>
        <v>0</v>
      </c>
      <c r="E72" s="278" t="s">
        <v>37</v>
      </c>
      <c r="F72" s="566">
        <v>0</v>
      </c>
      <c r="G72" s="567"/>
      <c r="H72" s="560">
        <v>7847.5126903553301</v>
      </c>
      <c r="I72" s="560"/>
      <c r="J72" s="560">
        <v>15695.02538071066</v>
      </c>
      <c r="K72" s="560"/>
      <c r="L72" s="560">
        <v>25504.416243654821</v>
      </c>
      <c r="M72" s="560"/>
      <c r="N72" s="560">
        <v>35313.807106598986</v>
      </c>
      <c r="O72" s="560"/>
      <c r="P72" s="560">
        <v>45123.197969543151</v>
      </c>
      <c r="Q72" s="560"/>
      <c r="R72" s="560">
        <v>54932.588832487316</v>
      </c>
      <c r="S72" s="561"/>
      <c r="T72" s="562">
        <v>68650.644670050766</v>
      </c>
      <c r="U72" s="560"/>
      <c r="V72" s="560">
        <v>84281.53172588833</v>
      </c>
      <c r="W72" s="560"/>
      <c r="X72" s="560">
        <v>99912.418781725893</v>
      </c>
      <c r="Y72" s="560"/>
      <c r="Z72" s="560">
        <v>115543.30583756346</v>
      </c>
      <c r="AA72" s="560"/>
      <c r="AB72" s="560">
        <v>131113.82741116753</v>
      </c>
      <c r="AC72" s="560"/>
      <c r="AD72" s="560">
        <v>146684.34898477158</v>
      </c>
      <c r="AE72" s="560"/>
      <c r="AF72" s="560">
        <v>162254.87055837564</v>
      </c>
      <c r="AG72" s="560"/>
      <c r="AH72" s="560">
        <v>177825.39213197969</v>
      </c>
      <c r="AI72" s="560"/>
      <c r="AJ72" s="560">
        <v>193395.91370558375</v>
      </c>
      <c r="AK72" s="560"/>
      <c r="AL72" s="560">
        <v>208966.4352791878</v>
      </c>
      <c r="AM72" s="560"/>
      <c r="AN72" s="560">
        <v>224536.95685279186</v>
      </c>
      <c r="AO72" s="560"/>
      <c r="AP72" s="560">
        <v>240096.15989847714</v>
      </c>
      <c r="AQ72" s="563"/>
      <c r="AR72" s="565">
        <v>256757.03299492385</v>
      </c>
      <c r="AS72" s="560"/>
      <c r="AT72" s="560">
        <v>278077.36675126903</v>
      </c>
      <c r="AU72" s="560"/>
      <c r="AV72" s="560">
        <v>299397.70050761418</v>
      </c>
      <c r="AW72" s="560"/>
      <c r="AX72" s="560">
        <v>320718.03426395939</v>
      </c>
      <c r="AY72" s="560"/>
      <c r="AZ72" s="560">
        <v>342038.3680203046</v>
      </c>
      <c r="BA72" s="560"/>
      <c r="BB72" s="560">
        <v>363358.7017766498</v>
      </c>
      <c r="BC72" s="560"/>
      <c r="BD72" s="560">
        <v>384679.03553299501</v>
      </c>
      <c r="BE72" s="560"/>
      <c r="BF72" s="560">
        <v>405999.36928934022</v>
      </c>
      <c r="BG72" s="560"/>
      <c r="BH72" s="560">
        <v>427319.70304568543</v>
      </c>
      <c r="BI72" s="560"/>
      <c r="BJ72" s="560">
        <v>448640.03680203063</v>
      </c>
      <c r="BK72" s="560"/>
      <c r="BL72" s="560">
        <v>469960.37055837584</v>
      </c>
      <c r="BM72" s="560"/>
      <c r="BN72" s="560">
        <v>487492.77030456875</v>
      </c>
      <c r="BO72" s="561"/>
      <c r="BP72" s="562">
        <v>505025.17005076166</v>
      </c>
      <c r="BQ72" s="560"/>
      <c r="BR72" s="560">
        <v>528258.33502538095</v>
      </c>
      <c r="BS72" s="560"/>
      <c r="BT72" s="560">
        <v>551491.50000000023</v>
      </c>
      <c r="BU72" s="560"/>
      <c r="BV72" s="560">
        <v>574724.66497461952</v>
      </c>
      <c r="BW72" s="560"/>
      <c r="BX72" s="560">
        <v>597957.8299492388</v>
      </c>
      <c r="BY72" s="560"/>
      <c r="BZ72" s="560">
        <v>621190.99492385809</v>
      </c>
      <c r="CA72" s="560"/>
      <c r="CB72" s="560">
        <v>644424.15989847737</v>
      </c>
      <c r="CC72" s="560"/>
      <c r="CD72" s="560">
        <v>667596.95939086319</v>
      </c>
      <c r="CE72" s="560"/>
      <c r="CF72" s="560">
        <v>690769.75888324901</v>
      </c>
      <c r="CG72" s="560"/>
      <c r="CH72" s="560">
        <v>713942.55837563484</v>
      </c>
      <c r="CI72" s="560"/>
      <c r="CJ72" s="560">
        <v>733436.83629441657</v>
      </c>
      <c r="CK72" s="560"/>
      <c r="CL72" s="560">
        <v>751889.80964467034</v>
      </c>
      <c r="CM72" s="563"/>
      <c r="CN72" s="565">
        <v>770403.14847715769</v>
      </c>
      <c r="CO72" s="560"/>
      <c r="CP72" s="560">
        <v>793636.31345177698</v>
      </c>
      <c r="CQ72" s="560"/>
      <c r="CR72" s="560">
        <v>816869.47842639626</v>
      </c>
      <c r="CS72" s="560"/>
      <c r="CT72" s="560">
        <v>840102.64340101555</v>
      </c>
      <c r="CU72" s="560"/>
      <c r="CV72" s="560">
        <v>863335.80837563484</v>
      </c>
      <c r="CW72" s="560"/>
      <c r="CX72" s="560">
        <v>886568.97335025412</v>
      </c>
      <c r="CY72" s="560"/>
      <c r="CZ72" s="560">
        <v>909741.77284263994</v>
      </c>
      <c r="DA72" s="560"/>
      <c r="DB72" s="560">
        <v>932914.57233502576</v>
      </c>
      <c r="DC72" s="560"/>
      <c r="DD72" s="560">
        <v>956087.37182741158</v>
      </c>
      <c r="DE72" s="560"/>
      <c r="DF72" s="560">
        <v>979260.1713197974</v>
      </c>
      <c r="DG72" s="560"/>
      <c r="DH72" s="560">
        <v>996841.61802030506</v>
      </c>
      <c r="DI72" s="560"/>
      <c r="DJ72" s="560">
        <v>1014362.6992385791</v>
      </c>
      <c r="DK72" s="561"/>
      <c r="DL72" s="562">
        <v>1021229.2728426401</v>
      </c>
      <c r="DM72" s="560"/>
      <c r="DN72" s="560">
        <v>1028095.846446701</v>
      </c>
      <c r="DO72" s="560"/>
      <c r="DP72" s="560">
        <v>1033196.7296954319</v>
      </c>
      <c r="DQ72" s="560"/>
      <c r="DR72" s="560">
        <v>1038357.9784263964</v>
      </c>
      <c r="DS72" s="560"/>
      <c r="DT72" s="560">
        <v>1043519.2271573609</v>
      </c>
      <c r="DU72" s="560"/>
      <c r="DV72" s="560">
        <v>1047110.9733502542</v>
      </c>
      <c r="DW72" s="560"/>
      <c r="DX72" s="563">
        <v>1047110.9733502542</v>
      </c>
      <c r="DY72" s="562"/>
      <c r="DZ72" s="563">
        <v>1047110.9733502542</v>
      </c>
      <c r="EA72" s="562"/>
      <c r="EB72" s="563">
        <v>1047110.9733502542</v>
      </c>
      <c r="EC72" s="564"/>
      <c r="ED72" s="257"/>
      <c r="EE72" s="458"/>
      <c r="EF72" s="458"/>
      <c r="EG72" s="458"/>
      <c r="EH72" s="458"/>
      <c r="EI72" s="303"/>
      <c r="EJ72" s="303"/>
      <c r="EK72" s="459"/>
      <c r="EL72" s="459"/>
      <c r="EM72" s="459"/>
      <c r="EN72" s="460"/>
      <c r="EO72" s="303"/>
      <c r="EP72" s="257"/>
      <c r="EQ72" s="257"/>
      <c r="ER72" s="250">
        <f>SUM(EK72:EN72)</f>
        <v>0</v>
      </c>
      <c r="ES72" s="277"/>
      <c r="ET72" s="277"/>
    </row>
    <row r="73" spans="1:150" ht="30.75" customHeight="1" x14ac:dyDescent="0.2">
      <c r="A73" s="251"/>
      <c r="B73" s="281"/>
      <c r="C73" s="510" t="s">
        <v>390</v>
      </c>
      <c r="D73" s="504">
        <f>Stundenverteilung!E57</f>
        <v>0</v>
      </c>
      <c r="E73" s="278" t="s">
        <v>37</v>
      </c>
      <c r="F73" s="542">
        <v>17947.75</v>
      </c>
      <c r="G73" s="539"/>
      <c r="H73" s="539">
        <v>25927.75</v>
      </c>
      <c r="I73" s="539"/>
      <c r="J73" s="545">
        <v>33095.75</v>
      </c>
      <c r="K73" s="546"/>
      <c r="L73" s="539">
        <v>42103.75</v>
      </c>
      <c r="M73" s="539"/>
      <c r="N73" s="539">
        <v>53090.25</v>
      </c>
      <c r="O73" s="539"/>
      <c r="P73" s="539">
        <v>70187.55</v>
      </c>
      <c r="Q73" s="539"/>
      <c r="R73" s="539">
        <v>77109.05</v>
      </c>
      <c r="S73" s="540"/>
      <c r="T73" s="543">
        <v>94908.05</v>
      </c>
      <c r="U73" s="539"/>
      <c r="V73" s="539">
        <v>94908.05</v>
      </c>
      <c r="W73" s="539"/>
      <c r="X73" s="539">
        <v>94908.05</v>
      </c>
      <c r="Y73" s="539"/>
      <c r="Z73" s="539">
        <v>94908.05</v>
      </c>
      <c r="AA73" s="539"/>
      <c r="AB73" s="539">
        <v>94908.05</v>
      </c>
      <c r="AC73" s="539"/>
      <c r="AD73" s="539">
        <v>94908.05</v>
      </c>
      <c r="AE73" s="539"/>
      <c r="AF73" s="539">
        <v>94908.05</v>
      </c>
      <c r="AG73" s="539"/>
      <c r="AH73" s="539">
        <v>94908.05</v>
      </c>
      <c r="AI73" s="539"/>
      <c r="AJ73" s="539">
        <v>94908.05</v>
      </c>
      <c r="AK73" s="539"/>
      <c r="AL73" s="539">
        <v>94908.05</v>
      </c>
      <c r="AM73" s="539"/>
      <c r="AN73" s="539">
        <v>94908.05</v>
      </c>
      <c r="AO73" s="539"/>
      <c r="AP73" s="539">
        <v>94908.05</v>
      </c>
      <c r="AQ73" s="541"/>
      <c r="AR73" s="542">
        <v>94908.05</v>
      </c>
      <c r="AS73" s="539"/>
      <c r="AT73" s="539">
        <v>94908.05</v>
      </c>
      <c r="AU73" s="539"/>
      <c r="AV73" s="539">
        <v>94908.05</v>
      </c>
      <c r="AW73" s="539"/>
      <c r="AX73" s="539">
        <v>94908.05</v>
      </c>
      <c r="AY73" s="539"/>
      <c r="AZ73" s="539">
        <v>94908.05</v>
      </c>
      <c r="BA73" s="539"/>
      <c r="BB73" s="539">
        <v>94908.05</v>
      </c>
      <c r="BC73" s="539"/>
      <c r="BD73" s="539">
        <v>94908.05</v>
      </c>
      <c r="BE73" s="539"/>
      <c r="BF73" s="539">
        <v>94908.05</v>
      </c>
      <c r="BG73" s="539"/>
      <c r="BH73" s="539">
        <v>94908.05</v>
      </c>
      <c r="BI73" s="539"/>
      <c r="BJ73" s="539">
        <v>94908.05</v>
      </c>
      <c r="BK73" s="539"/>
      <c r="BL73" s="539">
        <v>94908.05</v>
      </c>
      <c r="BM73" s="539"/>
      <c r="BN73" s="539">
        <v>94908.05</v>
      </c>
      <c r="BO73" s="540"/>
      <c r="BP73" s="543">
        <v>94908.05</v>
      </c>
      <c r="BQ73" s="539"/>
      <c r="BR73" s="539">
        <v>94908.05</v>
      </c>
      <c r="BS73" s="539"/>
      <c r="BT73" s="539">
        <v>94908.05</v>
      </c>
      <c r="BU73" s="539"/>
      <c r="BV73" s="539">
        <v>94908.05</v>
      </c>
      <c r="BW73" s="539"/>
      <c r="BX73" s="539">
        <v>94908.05</v>
      </c>
      <c r="BY73" s="539"/>
      <c r="BZ73" s="539">
        <v>94908.05</v>
      </c>
      <c r="CA73" s="539"/>
      <c r="CB73" s="539">
        <v>94908.05</v>
      </c>
      <c r="CC73" s="539"/>
      <c r="CD73" s="539">
        <v>94908.05</v>
      </c>
      <c r="CE73" s="539"/>
      <c r="CF73" s="539">
        <v>94908.05</v>
      </c>
      <c r="CG73" s="539"/>
      <c r="CH73" s="539">
        <v>94908.05</v>
      </c>
      <c r="CI73" s="539"/>
      <c r="CJ73" s="539">
        <v>94908.05</v>
      </c>
      <c r="CK73" s="539"/>
      <c r="CL73" s="539">
        <v>94908.05</v>
      </c>
      <c r="CM73" s="541"/>
      <c r="CN73" s="542">
        <v>94908.05</v>
      </c>
      <c r="CO73" s="539"/>
      <c r="CP73" s="539">
        <v>94908.05</v>
      </c>
      <c r="CQ73" s="539"/>
      <c r="CR73" s="539">
        <v>94908.05</v>
      </c>
      <c r="CS73" s="539"/>
      <c r="CT73" s="539">
        <v>94908.05</v>
      </c>
      <c r="CU73" s="539"/>
      <c r="CV73" s="539">
        <v>94908.05</v>
      </c>
      <c r="CW73" s="539"/>
      <c r="CX73" s="539">
        <v>94908.05</v>
      </c>
      <c r="CY73" s="539"/>
      <c r="CZ73" s="539">
        <v>94908.05</v>
      </c>
      <c r="DA73" s="539"/>
      <c r="DB73" s="539">
        <v>94908.05</v>
      </c>
      <c r="DC73" s="539"/>
      <c r="DD73" s="539">
        <v>94908.05</v>
      </c>
      <c r="DE73" s="539"/>
      <c r="DF73" s="539">
        <v>94908.05</v>
      </c>
      <c r="DG73" s="539"/>
      <c r="DH73" s="539">
        <v>94908.05</v>
      </c>
      <c r="DI73" s="539"/>
      <c r="DJ73" s="539">
        <v>94908.05</v>
      </c>
      <c r="DK73" s="540"/>
      <c r="DL73" s="543">
        <v>94908.05</v>
      </c>
      <c r="DM73" s="539"/>
      <c r="DN73" s="539">
        <v>94908.05</v>
      </c>
      <c r="DO73" s="539"/>
      <c r="DP73" s="539">
        <v>94908.05</v>
      </c>
      <c r="DQ73" s="539"/>
      <c r="DR73" s="539">
        <v>94908.05</v>
      </c>
      <c r="DS73" s="539"/>
      <c r="DT73" s="539">
        <v>94908.05</v>
      </c>
      <c r="DU73" s="539"/>
      <c r="DV73" s="539">
        <v>94908.05</v>
      </c>
      <c r="DW73" s="539"/>
      <c r="DX73" s="541">
        <v>94908.05</v>
      </c>
      <c r="DY73" s="543"/>
      <c r="DZ73" s="541">
        <v>94908.05</v>
      </c>
      <c r="EA73" s="543"/>
      <c r="EB73" s="541">
        <v>94908.05</v>
      </c>
      <c r="EC73" s="544"/>
      <c r="ED73" s="257"/>
      <c r="EE73" s="458"/>
      <c r="EF73" s="458"/>
      <c r="EG73" s="458"/>
      <c r="EH73" s="458"/>
      <c r="EI73" s="303"/>
      <c r="EJ73" s="303"/>
      <c r="EK73" s="459"/>
      <c r="EL73" s="459"/>
      <c r="EM73" s="459"/>
      <c r="EN73" s="460"/>
      <c r="EO73" s="303"/>
      <c r="EP73" s="257"/>
      <c r="EQ73" s="257"/>
      <c r="ER73" s="250">
        <f>SUM(EK73:EN73)</f>
        <v>0</v>
      </c>
      <c r="ES73" s="277"/>
      <c r="ET73" s="277"/>
    </row>
    <row r="74" spans="1:150" ht="30.75" customHeight="1" x14ac:dyDescent="0.2">
      <c r="A74" s="251"/>
      <c r="B74" s="281"/>
      <c r="C74" s="280" t="s">
        <v>383</v>
      </c>
      <c r="D74" s="504">
        <f>Stundenverteilung!E58</f>
        <v>0</v>
      </c>
      <c r="E74" s="278" t="s">
        <v>37</v>
      </c>
      <c r="F74" s="542">
        <v>17947.75</v>
      </c>
      <c r="G74" s="539"/>
      <c r="H74" s="539">
        <v>7980</v>
      </c>
      <c r="I74" s="539"/>
      <c r="J74" s="539">
        <v>7168</v>
      </c>
      <c r="K74" s="539"/>
      <c r="L74" s="539">
        <v>9008</v>
      </c>
      <c r="M74" s="539"/>
      <c r="N74" s="539">
        <v>10986.5</v>
      </c>
      <c r="O74" s="539"/>
      <c r="P74" s="539">
        <v>17097.3</v>
      </c>
      <c r="Q74" s="539"/>
      <c r="R74" s="539">
        <v>6921.5</v>
      </c>
      <c r="S74" s="540"/>
      <c r="T74" s="543">
        <v>17799</v>
      </c>
      <c r="U74" s="539"/>
      <c r="V74" s="539">
        <v>0</v>
      </c>
      <c r="W74" s="539"/>
      <c r="X74" s="539">
        <v>0</v>
      </c>
      <c r="Y74" s="539"/>
      <c r="Z74" s="539">
        <v>0</v>
      </c>
      <c r="AA74" s="539"/>
      <c r="AB74" s="539">
        <v>0</v>
      </c>
      <c r="AC74" s="539"/>
      <c r="AD74" s="539">
        <v>0</v>
      </c>
      <c r="AE74" s="539"/>
      <c r="AF74" s="539">
        <v>0</v>
      </c>
      <c r="AG74" s="539"/>
      <c r="AH74" s="539">
        <v>0</v>
      </c>
      <c r="AI74" s="539"/>
      <c r="AJ74" s="539">
        <v>0</v>
      </c>
      <c r="AK74" s="539"/>
      <c r="AL74" s="539">
        <v>0</v>
      </c>
      <c r="AM74" s="539"/>
      <c r="AN74" s="539">
        <v>0</v>
      </c>
      <c r="AO74" s="539"/>
      <c r="AP74" s="539">
        <v>0</v>
      </c>
      <c r="AQ74" s="541"/>
      <c r="AR74" s="542">
        <v>0</v>
      </c>
      <c r="AS74" s="539"/>
      <c r="AT74" s="539">
        <v>0</v>
      </c>
      <c r="AU74" s="539"/>
      <c r="AV74" s="539">
        <v>0</v>
      </c>
      <c r="AW74" s="539"/>
      <c r="AX74" s="539">
        <v>0</v>
      </c>
      <c r="AY74" s="539"/>
      <c r="AZ74" s="539">
        <v>0</v>
      </c>
      <c r="BA74" s="539"/>
      <c r="BB74" s="539">
        <v>0</v>
      </c>
      <c r="BC74" s="539"/>
      <c r="BD74" s="539">
        <v>0</v>
      </c>
      <c r="BE74" s="539"/>
      <c r="BF74" s="539">
        <v>0</v>
      </c>
      <c r="BG74" s="539"/>
      <c r="BH74" s="539">
        <v>0</v>
      </c>
      <c r="BI74" s="539"/>
      <c r="BJ74" s="539">
        <v>0</v>
      </c>
      <c r="BK74" s="539"/>
      <c r="BL74" s="539">
        <v>0</v>
      </c>
      <c r="BM74" s="539"/>
      <c r="BN74" s="539">
        <v>0</v>
      </c>
      <c r="BO74" s="540"/>
      <c r="BP74" s="543">
        <v>0</v>
      </c>
      <c r="BQ74" s="539"/>
      <c r="BR74" s="539">
        <v>0</v>
      </c>
      <c r="BS74" s="539"/>
      <c r="BT74" s="539">
        <v>0</v>
      </c>
      <c r="BU74" s="539"/>
      <c r="BV74" s="539">
        <v>0</v>
      </c>
      <c r="BW74" s="539"/>
      <c r="BX74" s="539">
        <v>0</v>
      </c>
      <c r="BY74" s="539"/>
      <c r="BZ74" s="539">
        <v>0</v>
      </c>
      <c r="CA74" s="539"/>
      <c r="CB74" s="539">
        <v>0</v>
      </c>
      <c r="CC74" s="539"/>
      <c r="CD74" s="539">
        <v>0</v>
      </c>
      <c r="CE74" s="539"/>
      <c r="CF74" s="539">
        <v>0</v>
      </c>
      <c r="CG74" s="539"/>
      <c r="CH74" s="539">
        <v>0</v>
      </c>
      <c r="CI74" s="539"/>
      <c r="CJ74" s="539">
        <v>0</v>
      </c>
      <c r="CK74" s="539"/>
      <c r="CL74" s="539">
        <v>0</v>
      </c>
      <c r="CM74" s="541"/>
      <c r="CN74" s="542">
        <v>0</v>
      </c>
      <c r="CO74" s="539"/>
      <c r="CP74" s="539">
        <v>0</v>
      </c>
      <c r="CQ74" s="539"/>
      <c r="CR74" s="539">
        <v>0</v>
      </c>
      <c r="CS74" s="539"/>
      <c r="CT74" s="539">
        <v>0</v>
      </c>
      <c r="CU74" s="539"/>
      <c r="CV74" s="539">
        <v>0</v>
      </c>
      <c r="CW74" s="539"/>
      <c r="CX74" s="539">
        <v>0</v>
      </c>
      <c r="CY74" s="539"/>
      <c r="CZ74" s="539">
        <v>0</v>
      </c>
      <c r="DA74" s="539"/>
      <c r="DB74" s="539">
        <v>0</v>
      </c>
      <c r="DC74" s="539"/>
      <c r="DD74" s="539">
        <v>0</v>
      </c>
      <c r="DE74" s="539"/>
      <c r="DF74" s="539">
        <v>0</v>
      </c>
      <c r="DG74" s="539"/>
      <c r="DH74" s="539">
        <v>0</v>
      </c>
      <c r="DI74" s="539"/>
      <c r="DJ74" s="539">
        <v>0</v>
      </c>
      <c r="DK74" s="540"/>
      <c r="DL74" s="543">
        <v>0</v>
      </c>
      <c r="DM74" s="539"/>
      <c r="DN74" s="539">
        <v>0</v>
      </c>
      <c r="DO74" s="539"/>
      <c r="DP74" s="539">
        <v>0</v>
      </c>
      <c r="DQ74" s="539"/>
      <c r="DR74" s="539">
        <v>0</v>
      </c>
      <c r="DS74" s="539"/>
      <c r="DT74" s="539">
        <v>0</v>
      </c>
      <c r="DU74" s="539"/>
      <c r="DV74" s="539">
        <v>0</v>
      </c>
      <c r="DW74" s="539"/>
      <c r="DX74" s="539">
        <v>0</v>
      </c>
      <c r="DY74" s="539"/>
      <c r="DZ74" s="539">
        <v>0</v>
      </c>
      <c r="EA74" s="539"/>
      <c r="EB74" s="539">
        <v>0</v>
      </c>
      <c r="EC74" s="540"/>
      <c r="ED74" s="257"/>
      <c r="EE74" s="458"/>
      <c r="EF74" s="458"/>
      <c r="EG74" s="458"/>
      <c r="EH74" s="458"/>
      <c r="EI74" s="303"/>
      <c r="EJ74" s="303"/>
      <c r="EK74" s="459"/>
      <c r="EL74" s="459"/>
      <c r="EM74" s="459"/>
      <c r="EN74" s="460"/>
      <c r="EO74" s="303"/>
      <c r="EP74" s="257"/>
      <c r="EQ74" s="257"/>
      <c r="ER74" s="250">
        <f>SUM(EK74:EN74)</f>
        <v>0</v>
      </c>
      <c r="ES74" s="277"/>
      <c r="ET74" s="277"/>
    </row>
    <row r="75" spans="1:150" s="303" customFormat="1" ht="27" customHeight="1" x14ac:dyDescent="0.2">
      <c r="A75" s="322"/>
      <c r="B75" s="281"/>
      <c r="C75" s="503" t="str">
        <f>Rapportierung!B4</f>
        <v>JS CBL</v>
      </c>
      <c r="D75" s="551" t="s">
        <v>381</v>
      </c>
      <c r="E75" s="278" t="s">
        <v>37</v>
      </c>
      <c r="F75" s="559">
        <v>16064</v>
      </c>
      <c r="G75" s="557"/>
      <c r="H75" s="557">
        <v>6390</v>
      </c>
      <c r="I75" s="557"/>
      <c r="J75" s="557">
        <v>3122</v>
      </c>
      <c r="K75" s="557"/>
      <c r="L75" s="557">
        <v>2825</v>
      </c>
      <c r="M75" s="557"/>
      <c r="N75" s="557">
        <v>4275</v>
      </c>
      <c r="O75" s="557"/>
      <c r="P75" s="557">
        <v>6120</v>
      </c>
      <c r="Q75" s="557"/>
      <c r="R75" s="557">
        <v>2582.5</v>
      </c>
      <c r="S75" s="574"/>
      <c r="T75" s="575">
        <v>4420</v>
      </c>
      <c r="U75" s="557"/>
      <c r="V75" s="557">
        <v>0</v>
      </c>
      <c r="W75" s="557"/>
      <c r="X75" s="557">
        <v>0</v>
      </c>
      <c r="Y75" s="557"/>
      <c r="Z75" s="557">
        <v>0</v>
      </c>
      <c r="AA75" s="557"/>
      <c r="AB75" s="557">
        <v>0</v>
      </c>
      <c r="AC75" s="557"/>
      <c r="AD75" s="557">
        <v>0</v>
      </c>
      <c r="AE75" s="557"/>
      <c r="AF75" s="557">
        <v>0</v>
      </c>
      <c r="AG75" s="557"/>
      <c r="AH75" s="557">
        <v>0</v>
      </c>
      <c r="AI75" s="557"/>
      <c r="AJ75" s="557">
        <v>0</v>
      </c>
      <c r="AK75" s="557"/>
      <c r="AL75" s="557">
        <v>0</v>
      </c>
      <c r="AM75" s="557"/>
      <c r="AN75" s="557">
        <v>0</v>
      </c>
      <c r="AO75" s="557"/>
      <c r="AP75" s="557">
        <v>0</v>
      </c>
      <c r="AQ75" s="558"/>
      <c r="AR75" s="559"/>
      <c r="AS75" s="557"/>
      <c r="AT75" s="557"/>
      <c r="AU75" s="557"/>
      <c r="AV75" s="557"/>
      <c r="AW75" s="557"/>
      <c r="AX75" s="557"/>
      <c r="AY75" s="557"/>
      <c r="AZ75" s="557"/>
      <c r="BA75" s="557"/>
      <c r="BB75" s="557"/>
      <c r="BC75" s="557"/>
      <c r="BD75" s="557"/>
      <c r="BE75" s="557"/>
      <c r="BF75" s="557"/>
      <c r="BG75" s="557"/>
      <c r="BH75" s="557"/>
      <c r="BI75" s="557"/>
      <c r="BJ75" s="557"/>
      <c r="BK75" s="557"/>
      <c r="BL75" s="557"/>
      <c r="BM75" s="557"/>
      <c r="BN75" s="557"/>
      <c r="BO75" s="574"/>
      <c r="BP75" s="575"/>
      <c r="BQ75" s="557"/>
      <c r="BR75" s="557"/>
      <c r="BS75" s="557"/>
      <c r="BT75" s="557"/>
      <c r="BU75" s="557"/>
      <c r="BV75" s="557"/>
      <c r="BW75" s="557"/>
      <c r="BX75" s="557"/>
      <c r="BY75" s="557"/>
      <c r="BZ75" s="557"/>
      <c r="CA75" s="557"/>
      <c r="CB75" s="557"/>
      <c r="CC75" s="557"/>
      <c r="CD75" s="557"/>
      <c r="CE75" s="557"/>
      <c r="CF75" s="557"/>
      <c r="CG75" s="557"/>
      <c r="CH75" s="557"/>
      <c r="CI75" s="557"/>
      <c r="CJ75" s="557"/>
      <c r="CK75" s="557"/>
      <c r="CL75" s="557"/>
      <c r="CM75" s="558"/>
      <c r="CN75" s="559"/>
      <c r="CO75" s="557"/>
      <c r="CP75" s="557"/>
      <c r="CQ75" s="557"/>
      <c r="CR75" s="557"/>
      <c r="CS75" s="557"/>
      <c r="CT75" s="557"/>
      <c r="CU75" s="557"/>
      <c r="CV75" s="557"/>
      <c r="CW75" s="557"/>
      <c r="CX75" s="557"/>
      <c r="CY75" s="557"/>
      <c r="CZ75" s="557"/>
      <c r="DA75" s="557"/>
      <c r="DB75" s="557"/>
      <c r="DC75" s="557"/>
      <c r="DD75" s="557"/>
      <c r="DE75" s="557"/>
      <c r="DF75" s="557"/>
      <c r="DG75" s="557"/>
      <c r="DH75" s="557"/>
      <c r="DI75" s="557"/>
      <c r="DJ75" s="557"/>
      <c r="DK75" s="574"/>
      <c r="DL75" s="575"/>
      <c r="DM75" s="557"/>
      <c r="DN75" s="557"/>
      <c r="DO75" s="557"/>
      <c r="DP75" s="557"/>
      <c r="DQ75" s="557"/>
      <c r="DR75" s="557"/>
      <c r="DS75" s="557"/>
      <c r="DT75" s="557"/>
      <c r="DU75" s="557"/>
      <c r="DV75" s="557"/>
      <c r="DW75" s="557"/>
      <c r="DX75" s="558"/>
      <c r="DY75" s="575"/>
      <c r="DZ75" s="558"/>
      <c r="EA75" s="575"/>
      <c r="EB75" s="558"/>
      <c r="EC75" s="576"/>
      <c r="ED75" s="257"/>
      <c r="EE75" s="458"/>
      <c r="EF75" s="458"/>
      <c r="EG75" s="458"/>
      <c r="EH75" s="458"/>
      <c r="EK75" s="459"/>
      <c r="EL75" s="459"/>
      <c r="EM75" s="459"/>
      <c r="EN75" s="460"/>
      <c r="EP75" s="257"/>
      <c r="EQ75" s="257"/>
      <c r="ER75" s="250"/>
      <c r="ES75" s="277"/>
      <c r="ET75" s="277"/>
    </row>
    <row r="76" spans="1:150" s="303" customFormat="1" ht="27" customHeight="1" x14ac:dyDescent="0.2">
      <c r="A76" s="322"/>
      <c r="B76" s="281"/>
      <c r="C76" s="503" t="str">
        <f>Rapportierung!B84</f>
        <v>JS - TU</v>
      </c>
      <c r="D76" s="553"/>
      <c r="E76" s="278" t="s">
        <v>37</v>
      </c>
      <c r="F76" s="559">
        <v>1883.75</v>
      </c>
      <c r="G76" s="557"/>
      <c r="H76" s="557">
        <v>1590</v>
      </c>
      <c r="I76" s="557"/>
      <c r="J76" s="557">
        <v>4046</v>
      </c>
      <c r="K76" s="557"/>
      <c r="L76" s="557">
        <v>6183</v>
      </c>
      <c r="M76" s="557"/>
      <c r="N76" s="557">
        <v>6711.5</v>
      </c>
      <c r="O76" s="557"/>
      <c r="P76" s="557">
        <v>10977.3</v>
      </c>
      <c r="Q76" s="557"/>
      <c r="R76" s="557">
        <v>4339</v>
      </c>
      <c r="S76" s="574"/>
      <c r="T76" s="575">
        <v>13379</v>
      </c>
      <c r="U76" s="557"/>
      <c r="V76" s="557">
        <v>0</v>
      </c>
      <c r="W76" s="557"/>
      <c r="X76" s="557">
        <v>0</v>
      </c>
      <c r="Y76" s="557"/>
      <c r="Z76" s="557">
        <v>0</v>
      </c>
      <c r="AA76" s="557"/>
      <c r="AB76" s="557">
        <v>0</v>
      </c>
      <c r="AC76" s="557"/>
      <c r="AD76" s="557">
        <v>0</v>
      </c>
      <c r="AE76" s="557"/>
      <c r="AF76" s="557">
        <v>0</v>
      </c>
      <c r="AG76" s="557"/>
      <c r="AH76" s="557">
        <v>0</v>
      </c>
      <c r="AI76" s="557"/>
      <c r="AJ76" s="557">
        <v>0</v>
      </c>
      <c r="AK76" s="557"/>
      <c r="AL76" s="557">
        <v>0</v>
      </c>
      <c r="AM76" s="557"/>
      <c r="AN76" s="557">
        <v>0</v>
      </c>
      <c r="AO76" s="557"/>
      <c r="AP76" s="557">
        <v>0</v>
      </c>
      <c r="AQ76" s="558"/>
      <c r="AR76" s="559"/>
      <c r="AS76" s="557"/>
      <c r="AT76" s="557"/>
      <c r="AU76" s="557"/>
      <c r="AV76" s="557"/>
      <c r="AW76" s="557"/>
      <c r="AX76" s="557"/>
      <c r="AY76" s="557"/>
      <c r="AZ76" s="557"/>
      <c r="BA76" s="557"/>
      <c r="BB76" s="557"/>
      <c r="BC76" s="557"/>
      <c r="BD76" s="557"/>
      <c r="BE76" s="557"/>
      <c r="BF76" s="557"/>
      <c r="BG76" s="557"/>
      <c r="BH76" s="557"/>
      <c r="BI76" s="557"/>
      <c r="BJ76" s="557"/>
      <c r="BK76" s="557"/>
      <c r="BL76" s="557"/>
      <c r="BM76" s="557"/>
      <c r="BN76" s="557"/>
      <c r="BO76" s="574"/>
      <c r="BP76" s="575"/>
      <c r="BQ76" s="557"/>
      <c r="BR76" s="557"/>
      <c r="BS76" s="557"/>
      <c r="BT76" s="557"/>
      <c r="BU76" s="557"/>
      <c r="BV76" s="557"/>
      <c r="BW76" s="557"/>
      <c r="BX76" s="557"/>
      <c r="BY76" s="557"/>
      <c r="BZ76" s="557"/>
      <c r="CA76" s="557"/>
      <c r="CB76" s="557"/>
      <c r="CC76" s="557"/>
      <c r="CD76" s="557"/>
      <c r="CE76" s="557"/>
      <c r="CF76" s="557"/>
      <c r="CG76" s="557"/>
      <c r="CH76" s="557"/>
      <c r="CI76" s="557"/>
      <c r="CJ76" s="557"/>
      <c r="CK76" s="557"/>
      <c r="CL76" s="557"/>
      <c r="CM76" s="558"/>
      <c r="CN76" s="559"/>
      <c r="CO76" s="557"/>
      <c r="CP76" s="557"/>
      <c r="CQ76" s="557"/>
      <c r="CR76" s="557"/>
      <c r="CS76" s="557"/>
      <c r="CT76" s="557"/>
      <c r="CU76" s="557"/>
      <c r="CV76" s="557"/>
      <c r="CW76" s="557"/>
      <c r="CX76" s="557"/>
      <c r="CY76" s="557"/>
      <c r="CZ76" s="557"/>
      <c r="DA76" s="557"/>
      <c r="DB76" s="557"/>
      <c r="DC76" s="557"/>
      <c r="DD76" s="557"/>
      <c r="DE76" s="557"/>
      <c r="DF76" s="557"/>
      <c r="DG76" s="557"/>
      <c r="DH76" s="557"/>
      <c r="DI76" s="557"/>
      <c r="DJ76" s="557"/>
      <c r="DK76" s="574"/>
      <c r="DL76" s="575"/>
      <c r="DM76" s="557"/>
      <c r="DN76" s="557"/>
      <c r="DO76" s="557"/>
      <c r="DP76" s="557"/>
      <c r="DQ76" s="557"/>
      <c r="DR76" s="557"/>
      <c r="DS76" s="557"/>
      <c r="DT76" s="557"/>
      <c r="DU76" s="557"/>
      <c r="DV76" s="557"/>
      <c r="DW76" s="557"/>
      <c r="DX76" s="558"/>
      <c r="DY76" s="575"/>
      <c r="DZ76" s="558"/>
      <c r="EA76" s="575"/>
      <c r="EB76" s="558"/>
      <c r="EC76" s="576"/>
      <c r="ED76" s="257"/>
      <c r="EE76" s="458"/>
      <c r="EF76" s="458"/>
      <c r="EG76" s="458"/>
      <c r="EH76" s="458"/>
      <c r="EK76" s="459"/>
      <c r="EL76" s="459"/>
      <c r="EM76" s="459"/>
      <c r="EN76" s="460"/>
      <c r="EP76" s="257"/>
      <c r="EQ76" s="257"/>
      <c r="ER76" s="250"/>
      <c r="ES76" s="277"/>
      <c r="ET76" s="277"/>
    </row>
    <row r="77" spans="1:150" ht="11.1" customHeight="1" x14ac:dyDescent="0.2">
      <c r="A77" s="251"/>
      <c r="B77" s="281"/>
      <c r="C77" s="505" t="s">
        <v>354</v>
      </c>
      <c r="D77" s="456">
        <f>SUM(F77:EC77)</f>
        <v>4321.7538461538461</v>
      </c>
      <c r="E77" s="278" t="s">
        <v>250</v>
      </c>
      <c r="F77" s="566"/>
      <c r="G77" s="567"/>
      <c r="H77" s="567">
        <v>0</v>
      </c>
      <c r="I77" s="567"/>
      <c r="J77" s="567">
        <v>0</v>
      </c>
      <c r="K77" s="567"/>
      <c r="L77" s="567">
        <v>0</v>
      </c>
      <c r="M77" s="567"/>
      <c r="N77" s="567">
        <v>0</v>
      </c>
      <c r="O77" s="567"/>
      <c r="P77" s="567">
        <v>0</v>
      </c>
      <c r="Q77" s="567"/>
      <c r="R77" s="567">
        <v>0</v>
      </c>
      <c r="S77" s="602"/>
      <c r="T77" s="599">
        <v>23.692307692307693</v>
      </c>
      <c r="U77" s="567"/>
      <c r="V77" s="567">
        <v>23.692307692307693</v>
      </c>
      <c r="W77" s="567"/>
      <c r="X77" s="567">
        <v>23.692307692307693</v>
      </c>
      <c r="Y77" s="567"/>
      <c r="Z77" s="567">
        <v>23.692307692307693</v>
      </c>
      <c r="AA77" s="567"/>
      <c r="AB77" s="567">
        <v>22.46153846153846</v>
      </c>
      <c r="AC77" s="567"/>
      <c r="AD77" s="567">
        <v>22.46153846153846</v>
      </c>
      <c r="AE77" s="567"/>
      <c r="AF77" s="567">
        <v>22.46153846153846</v>
      </c>
      <c r="AG77" s="567"/>
      <c r="AH77" s="567">
        <v>22.46153846153846</v>
      </c>
      <c r="AI77" s="567"/>
      <c r="AJ77" s="567">
        <v>22.46153846153846</v>
      </c>
      <c r="AK77" s="567"/>
      <c r="AL77" s="567">
        <v>22.46153846153846</v>
      </c>
      <c r="AM77" s="567"/>
      <c r="AN77" s="567">
        <v>22.46153846153846</v>
      </c>
      <c r="AO77" s="567"/>
      <c r="AP77" s="567">
        <v>21.23076923076923</v>
      </c>
      <c r="AQ77" s="600"/>
      <c r="AR77" s="566">
        <v>84.492307692307691</v>
      </c>
      <c r="AS77" s="567"/>
      <c r="AT77" s="567">
        <v>96.092307692307699</v>
      </c>
      <c r="AU77" s="567"/>
      <c r="AV77" s="567">
        <v>96.092307692307699</v>
      </c>
      <c r="AW77" s="567"/>
      <c r="AX77" s="567">
        <v>100.0923076923077</v>
      </c>
      <c r="AY77" s="567"/>
      <c r="AZ77" s="567">
        <v>100.0923076923077</v>
      </c>
      <c r="BA77" s="567"/>
      <c r="BB77" s="567">
        <v>100.0923076923077</v>
      </c>
      <c r="BC77" s="567"/>
      <c r="BD77" s="567">
        <v>96.092307692307699</v>
      </c>
      <c r="BE77" s="567"/>
      <c r="BF77" s="567">
        <v>96.092307692307699</v>
      </c>
      <c r="BG77" s="567"/>
      <c r="BH77" s="567">
        <v>96.092307692307699</v>
      </c>
      <c r="BI77" s="567"/>
      <c r="BJ77" s="567">
        <v>96.092307692307699</v>
      </c>
      <c r="BK77" s="567"/>
      <c r="BL77" s="567">
        <v>96.092307692307699</v>
      </c>
      <c r="BM77" s="567"/>
      <c r="BN77" s="567">
        <v>86.861538461538473</v>
      </c>
      <c r="BO77" s="602"/>
      <c r="BP77" s="599">
        <v>78.461538461538467</v>
      </c>
      <c r="BQ77" s="567"/>
      <c r="BR77" s="567">
        <v>79.692307692307693</v>
      </c>
      <c r="BS77" s="567"/>
      <c r="BT77" s="567">
        <v>125.29230769230769</v>
      </c>
      <c r="BU77" s="567"/>
      <c r="BV77" s="567">
        <v>125.29230769230769</v>
      </c>
      <c r="BW77" s="567"/>
      <c r="BX77" s="567">
        <v>125.29230769230769</v>
      </c>
      <c r="BY77" s="567"/>
      <c r="BZ77" s="567">
        <v>125.29230769230769</v>
      </c>
      <c r="CA77" s="567"/>
      <c r="CB77" s="567">
        <v>125.29230769230769</v>
      </c>
      <c r="CC77" s="567"/>
      <c r="CD77" s="567">
        <v>124.06153846153846</v>
      </c>
      <c r="CE77" s="567"/>
      <c r="CF77" s="567">
        <v>124.06153846153846</v>
      </c>
      <c r="CG77" s="567"/>
      <c r="CH77" s="567">
        <v>124.06153846153846</v>
      </c>
      <c r="CI77" s="567"/>
      <c r="CJ77" s="567">
        <v>124.06153846153846</v>
      </c>
      <c r="CK77" s="567"/>
      <c r="CL77" s="567">
        <v>107.63076923076923</v>
      </c>
      <c r="CM77" s="600"/>
      <c r="CN77" s="566">
        <v>116.86153846153847</v>
      </c>
      <c r="CO77" s="567"/>
      <c r="CP77" s="567">
        <v>118.0923076923077</v>
      </c>
      <c r="CQ77" s="567"/>
      <c r="CR77" s="567">
        <v>133.29230769230767</v>
      </c>
      <c r="CS77" s="567"/>
      <c r="CT77" s="567">
        <v>133.29230769230767</v>
      </c>
      <c r="CU77" s="567"/>
      <c r="CV77" s="567">
        <v>133.29230769230767</v>
      </c>
      <c r="CW77" s="567"/>
      <c r="CX77" s="567">
        <v>133.29230769230767</v>
      </c>
      <c r="CY77" s="567"/>
      <c r="CZ77" s="567">
        <v>132.06153846153845</v>
      </c>
      <c r="DA77" s="567"/>
      <c r="DB77" s="567">
        <v>132.06153846153845</v>
      </c>
      <c r="DC77" s="567"/>
      <c r="DD77" s="567">
        <v>124.06153846153846</v>
      </c>
      <c r="DE77" s="567"/>
      <c r="DF77" s="567">
        <v>124.06153846153846</v>
      </c>
      <c r="DG77" s="567"/>
      <c r="DH77" s="567">
        <v>124.06153846153846</v>
      </c>
      <c r="DI77" s="567"/>
      <c r="DJ77" s="567">
        <v>107.63076923076923</v>
      </c>
      <c r="DK77" s="602"/>
      <c r="DL77" s="599">
        <v>0</v>
      </c>
      <c r="DM77" s="567"/>
      <c r="DN77" s="567">
        <v>0</v>
      </c>
      <c r="DO77" s="567"/>
      <c r="DP77" s="567">
        <v>0</v>
      </c>
      <c r="DQ77" s="567"/>
      <c r="DR77" s="567">
        <v>1.2307692307692308</v>
      </c>
      <c r="DS77" s="567"/>
      <c r="DT77" s="567">
        <v>1.2307692307692308</v>
      </c>
      <c r="DU77" s="567"/>
      <c r="DV77" s="567">
        <v>1.2307692307692308</v>
      </c>
      <c r="DW77" s="567"/>
      <c r="DX77" s="600"/>
      <c r="DY77" s="599"/>
      <c r="DZ77" s="600"/>
      <c r="EA77" s="599"/>
      <c r="EB77" s="600"/>
      <c r="EC77" s="601"/>
      <c r="ED77" s="257"/>
      <c r="EE77" s="458"/>
      <c r="EF77" s="458"/>
      <c r="EG77" s="458"/>
      <c r="EH77" s="458"/>
      <c r="EI77" s="303"/>
      <c r="EJ77" s="303"/>
      <c r="EK77" s="459"/>
      <c r="EL77" s="459"/>
      <c r="EM77" s="459"/>
      <c r="EN77" s="460"/>
      <c r="EO77" s="303"/>
      <c r="EP77" s="257"/>
      <c r="EQ77" s="257"/>
      <c r="ER77" s="250">
        <f>ER70-ER58</f>
        <v>138.61999999999978</v>
      </c>
      <c r="ES77" s="277"/>
      <c r="ET77" s="277"/>
    </row>
    <row r="78" spans="1:150" ht="21.75" customHeight="1" x14ac:dyDescent="0.2">
      <c r="A78" s="251"/>
      <c r="B78" s="281"/>
      <c r="C78" s="280" t="s">
        <v>379</v>
      </c>
      <c r="D78" s="504">
        <f>D62</f>
        <v>98.093908629441628</v>
      </c>
      <c r="E78" s="278" t="s">
        <v>37</v>
      </c>
      <c r="F78" s="549">
        <v>0</v>
      </c>
      <c r="G78" s="550"/>
      <c r="H78" s="547">
        <v>0</v>
      </c>
      <c r="I78" s="548"/>
      <c r="J78" s="547">
        <v>0</v>
      </c>
      <c r="K78" s="548"/>
      <c r="L78" s="547">
        <v>0</v>
      </c>
      <c r="M78" s="548"/>
      <c r="N78" s="547">
        <v>0</v>
      </c>
      <c r="O78" s="548"/>
      <c r="P78" s="547">
        <v>0</v>
      </c>
      <c r="Q78" s="548"/>
      <c r="R78" s="547">
        <v>0</v>
      </c>
      <c r="S78" s="554"/>
      <c r="T78" s="556">
        <v>2324.0710659898477</v>
      </c>
      <c r="U78" s="548"/>
      <c r="V78" s="547">
        <v>2324.0710659898477</v>
      </c>
      <c r="W78" s="548"/>
      <c r="X78" s="547">
        <v>2324.0710659898477</v>
      </c>
      <c r="Y78" s="548"/>
      <c r="Z78" s="547">
        <v>2324.0710659898477</v>
      </c>
      <c r="AA78" s="548"/>
      <c r="AB78" s="547">
        <v>2203.3401015228424</v>
      </c>
      <c r="AC78" s="548"/>
      <c r="AD78" s="547">
        <v>2203.3401015228424</v>
      </c>
      <c r="AE78" s="548"/>
      <c r="AF78" s="547">
        <v>2203.3401015228424</v>
      </c>
      <c r="AG78" s="548"/>
      <c r="AH78" s="547">
        <v>2203.3401015228424</v>
      </c>
      <c r="AI78" s="548"/>
      <c r="AJ78" s="547">
        <v>2203.3401015228424</v>
      </c>
      <c r="AK78" s="548"/>
      <c r="AL78" s="547">
        <v>2203.3401015228424</v>
      </c>
      <c r="AM78" s="548"/>
      <c r="AN78" s="547">
        <v>2203.3401015228424</v>
      </c>
      <c r="AO78" s="548"/>
      <c r="AP78" s="547">
        <v>2082.6091370558374</v>
      </c>
      <c r="AQ78" s="556"/>
      <c r="AR78" s="555">
        <v>8288.180710659899</v>
      </c>
      <c r="AS78" s="548"/>
      <c r="AT78" s="547">
        <v>9426.070050761422</v>
      </c>
      <c r="AU78" s="548"/>
      <c r="AV78" s="547">
        <v>9426.070050761422</v>
      </c>
      <c r="AW78" s="548"/>
      <c r="AX78" s="547">
        <v>9818.4456852791882</v>
      </c>
      <c r="AY78" s="548"/>
      <c r="AZ78" s="547">
        <v>9818.4456852791882</v>
      </c>
      <c r="BA78" s="548"/>
      <c r="BB78" s="547">
        <v>9818.4456852791882</v>
      </c>
      <c r="BC78" s="548"/>
      <c r="BD78" s="547">
        <v>9426.070050761422</v>
      </c>
      <c r="BE78" s="548"/>
      <c r="BF78" s="547">
        <v>9426.070050761422</v>
      </c>
      <c r="BG78" s="548"/>
      <c r="BH78" s="547">
        <v>9426.070050761422</v>
      </c>
      <c r="BI78" s="548"/>
      <c r="BJ78" s="547">
        <v>9426.070050761422</v>
      </c>
      <c r="BK78" s="548"/>
      <c r="BL78" s="547">
        <v>9426.070050761422</v>
      </c>
      <c r="BM78" s="548"/>
      <c r="BN78" s="547">
        <v>8520.5878172588855</v>
      </c>
      <c r="BO78" s="554"/>
      <c r="BP78" s="556">
        <v>7696.5989847715746</v>
      </c>
      <c r="BQ78" s="548"/>
      <c r="BR78" s="547">
        <v>7817.3299492385795</v>
      </c>
      <c r="BS78" s="548"/>
      <c r="BT78" s="547">
        <v>12290.412182741116</v>
      </c>
      <c r="BU78" s="548"/>
      <c r="BV78" s="547">
        <v>12290.412182741116</v>
      </c>
      <c r="BW78" s="548"/>
      <c r="BX78" s="547">
        <v>12290.412182741116</v>
      </c>
      <c r="BY78" s="548"/>
      <c r="BZ78" s="547">
        <v>12290.412182741116</v>
      </c>
      <c r="CA78" s="548"/>
      <c r="CB78" s="547">
        <v>12290.412182741116</v>
      </c>
      <c r="CC78" s="548"/>
      <c r="CD78" s="547">
        <v>12169.681218274112</v>
      </c>
      <c r="CE78" s="548"/>
      <c r="CF78" s="547">
        <v>12169.681218274112</v>
      </c>
      <c r="CG78" s="548"/>
      <c r="CH78" s="547">
        <v>12169.681218274112</v>
      </c>
      <c r="CI78" s="548"/>
      <c r="CJ78" s="547">
        <v>12169.681218274112</v>
      </c>
      <c r="CK78" s="548"/>
      <c r="CL78" s="547">
        <v>10557.922842639595</v>
      </c>
      <c r="CM78" s="556"/>
      <c r="CN78" s="555">
        <v>11463.405076142133</v>
      </c>
      <c r="CO78" s="548"/>
      <c r="CP78" s="547">
        <v>11584.136040609139</v>
      </c>
      <c r="CQ78" s="548"/>
      <c r="CR78" s="547">
        <v>13075.163451776649</v>
      </c>
      <c r="CS78" s="548"/>
      <c r="CT78" s="547">
        <v>13075.163451776649</v>
      </c>
      <c r="CU78" s="548"/>
      <c r="CV78" s="547">
        <v>13075.163451776649</v>
      </c>
      <c r="CW78" s="548"/>
      <c r="CX78" s="547">
        <v>13075.163451776649</v>
      </c>
      <c r="CY78" s="548"/>
      <c r="CZ78" s="547">
        <v>12954.432487309643</v>
      </c>
      <c r="DA78" s="548"/>
      <c r="DB78" s="547">
        <v>12954.432487309643</v>
      </c>
      <c r="DC78" s="548"/>
      <c r="DD78" s="547">
        <v>12169.681218274112</v>
      </c>
      <c r="DE78" s="548"/>
      <c r="DF78" s="547">
        <v>12169.681218274112</v>
      </c>
      <c r="DG78" s="548"/>
      <c r="DH78" s="547">
        <v>12169.681218274112</v>
      </c>
      <c r="DI78" s="548"/>
      <c r="DJ78" s="547">
        <v>10557.922842639595</v>
      </c>
      <c r="DK78" s="554"/>
      <c r="DL78" s="556">
        <v>0</v>
      </c>
      <c r="DM78" s="548"/>
      <c r="DN78" s="547">
        <v>0</v>
      </c>
      <c r="DO78" s="548"/>
      <c r="DP78" s="547">
        <v>0</v>
      </c>
      <c r="DQ78" s="548"/>
      <c r="DR78" s="547">
        <v>120.73096446700509</v>
      </c>
      <c r="DS78" s="548"/>
      <c r="DT78" s="547">
        <v>120.73096446700509</v>
      </c>
      <c r="DU78" s="548"/>
      <c r="DV78" s="547">
        <v>120.73096446700509</v>
      </c>
      <c r="DW78" s="548"/>
      <c r="DX78" s="547">
        <v>0</v>
      </c>
      <c r="DY78" s="548"/>
      <c r="DZ78" s="547">
        <v>0</v>
      </c>
      <c r="EA78" s="548"/>
      <c r="EB78" s="547">
        <v>0</v>
      </c>
      <c r="EC78" s="554"/>
      <c r="ED78" s="257"/>
      <c r="EE78" s="458"/>
      <c r="EF78" s="458"/>
      <c r="EG78" s="458"/>
      <c r="EH78" s="458"/>
      <c r="EI78" s="303"/>
      <c r="EJ78" s="303"/>
      <c r="EK78" s="459"/>
      <c r="EL78" s="459"/>
      <c r="EM78" s="459"/>
      <c r="EN78" s="460"/>
      <c r="EO78" s="303"/>
      <c r="EP78" s="257"/>
      <c r="EQ78" s="257"/>
      <c r="ER78" s="250">
        <f>SUM(EK78:EN78)</f>
        <v>0</v>
      </c>
      <c r="ES78" s="277"/>
      <c r="ET78" s="277"/>
    </row>
    <row r="79" spans="1:150" ht="21.75" customHeight="1" x14ac:dyDescent="0.2">
      <c r="A79" s="251"/>
      <c r="B79" s="281"/>
      <c r="C79" s="511" t="s">
        <v>388</v>
      </c>
      <c r="D79" s="504">
        <f>Stundenverteilung!E59</f>
        <v>0</v>
      </c>
      <c r="E79" s="278" t="s">
        <v>37</v>
      </c>
      <c r="F79" s="566">
        <v>0</v>
      </c>
      <c r="G79" s="567"/>
      <c r="H79" s="560">
        <v>0</v>
      </c>
      <c r="I79" s="560"/>
      <c r="J79" s="560">
        <v>0</v>
      </c>
      <c r="K79" s="560"/>
      <c r="L79" s="560">
        <v>0</v>
      </c>
      <c r="M79" s="560"/>
      <c r="N79" s="560">
        <v>0</v>
      </c>
      <c r="O79" s="560"/>
      <c r="P79" s="560">
        <v>0</v>
      </c>
      <c r="Q79" s="560"/>
      <c r="R79" s="560">
        <v>0</v>
      </c>
      <c r="S79" s="561"/>
      <c r="T79" s="562">
        <v>2324.0710659898477</v>
      </c>
      <c r="U79" s="560"/>
      <c r="V79" s="560">
        <v>4648.1421319796955</v>
      </c>
      <c r="W79" s="560"/>
      <c r="X79" s="560">
        <v>6972.2131979695432</v>
      </c>
      <c r="Y79" s="560"/>
      <c r="Z79" s="560">
        <v>9296.284263959391</v>
      </c>
      <c r="AA79" s="560"/>
      <c r="AB79" s="560">
        <v>11499.624365482234</v>
      </c>
      <c r="AC79" s="560"/>
      <c r="AD79" s="560">
        <v>13702.964467005077</v>
      </c>
      <c r="AE79" s="560"/>
      <c r="AF79" s="560">
        <v>15906.304568527919</v>
      </c>
      <c r="AG79" s="560"/>
      <c r="AH79" s="560">
        <v>18109.644670050762</v>
      </c>
      <c r="AI79" s="560"/>
      <c r="AJ79" s="560">
        <v>20312.984771573603</v>
      </c>
      <c r="AK79" s="560"/>
      <c r="AL79" s="560">
        <v>22516.324873096444</v>
      </c>
      <c r="AM79" s="560"/>
      <c r="AN79" s="560">
        <v>24719.664974619285</v>
      </c>
      <c r="AO79" s="560"/>
      <c r="AP79" s="560">
        <v>26802.274111675124</v>
      </c>
      <c r="AQ79" s="563"/>
      <c r="AR79" s="565">
        <v>35090.454822335021</v>
      </c>
      <c r="AS79" s="560"/>
      <c r="AT79" s="560">
        <v>44516.524873096445</v>
      </c>
      <c r="AU79" s="560"/>
      <c r="AV79" s="560">
        <v>53942.594923857869</v>
      </c>
      <c r="AW79" s="560"/>
      <c r="AX79" s="560">
        <v>63761.040609137053</v>
      </c>
      <c r="AY79" s="560"/>
      <c r="AZ79" s="560">
        <v>73579.486294416245</v>
      </c>
      <c r="BA79" s="560"/>
      <c r="BB79" s="560">
        <v>83397.931979695437</v>
      </c>
      <c r="BC79" s="560"/>
      <c r="BD79" s="560">
        <v>92824.002030456861</v>
      </c>
      <c r="BE79" s="560"/>
      <c r="BF79" s="560">
        <v>102250.07208121828</v>
      </c>
      <c r="BG79" s="560"/>
      <c r="BH79" s="560">
        <v>111676.14213197971</v>
      </c>
      <c r="BI79" s="560"/>
      <c r="BJ79" s="560">
        <v>121102.21218274113</v>
      </c>
      <c r="BK79" s="560"/>
      <c r="BL79" s="560">
        <v>130528.28223350256</v>
      </c>
      <c r="BM79" s="560"/>
      <c r="BN79" s="560">
        <v>139048.87005076144</v>
      </c>
      <c r="BO79" s="561"/>
      <c r="BP79" s="562">
        <v>146745.46903553302</v>
      </c>
      <c r="BQ79" s="560"/>
      <c r="BR79" s="560">
        <v>154562.79898477159</v>
      </c>
      <c r="BS79" s="560"/>
      <c r="BT79" s="560">
        <v>166853.21116751272</v>
      </c>
      <c r="BU79" s="560"/>
      <c r="BV79" s="560">
        <v>179143.62335025385</v>
      </c>
      <c r="BW79" s="560"/>
      <c r="BX79" s="560">
        <v>191434.03553299498</v>
      </c>
      <c r="BY79" s="560"/>
      <c r="BZ79" s="560">
        <v>203724.44771573611</v>
      </c>
      <c r="CA79" s="560"/>
      <c r="CB79" s="560">
        <v>216014.85989847724</v>
      </c>
      <c r="CC79" s="560"/>
      <c r="CD79" s="560">
        <v>228184.54111675135</v>
      </c>
      <c r="CE79" s="560"/>
      <c r="CF79" s="560">
        <v>240354.22233502546</v>
      </c>
      <c r="CG79" s="560"/>
      <c r="CH79" s="560">
        <v>252523.90355329958</v>
      </c>
      <c r="CI79" s="560"/>
      <c r="CJ79" s="560">
        <v>264693.58477157366</v>
      </c>
      <c r="CK79" s="560"/>
      <c r="CL79" s="560">
        <v>275251.50761421327</v>
      </c>
      <c r="CM79" s="563"/>
      <c r="CN79" s="565">
        <v>286714.91269035538</v>
      </c>
      <c r="CO79" s="560"/>
      <c r="CP79" s="560">
        <v>298299.04873096454</v>
      </c>
      <c r="CQ79" s="560"/>
      <c r="CR79" s="560">
        <v>311374.2121827412</v>
      </c>
      <c r="CS79" s="560"/>
      <c r="CT79" s="560">
        <v>324449.37563451787</v>
      </c>
      <c r="CU79" s="560"/>
      <c r="CV79" s="560">
        <v>337524.53908629454</v>
      </c>
      <c r="CW79" s="560"/>
      <c r="CX79" s="560">
        <v>350599.7025380712</v>
      </c>
      <c r="CY79" s="560"/>
      <c r="CZ79" s="560">
        <v>363554.13502538082</v>
      </c>
      <c r="DA79" s="560"/>
      <c r="DB79" s="560">
        <v>376508.56751269044</v>
      </c>
      <c r="DC79" s="560"/>
      <c r="DD79" s="560">
        <v>388678.24873096455</v>
      </c>
      <c r="DE79" s="560"/>
      <c r="DF79" s="560">
        <v>400847.92994923866</v>
      </c>
      <c r="DG79" s="560"/>
      <c r="DH79" s="560">
        <v>413017.61116751278</v>
      </c>
      <c r="DI79" s="560"/>
      <c r="DJ79" s="560">
        <v>423575.53401015239</v>
      </c>
      <c r="DK79" s="561"/>
      <c r="DL79" s="562">
        <v>423575.53401015239</v>
      </c>
      <c r="DM79" s="560"/>
      <c r="DN79" s="560">
        <v>423575.53401015239</v>
      </c>
      <c r="DO79" s="560"/>
      <c r="DP79" s="560">
        <v>423575.53401015239</v>
      </c>
      <c r="DQ79" s="560"/>
      <c r="DR79" s="560">
        <v>423696.26497461938</v>
      </c>
      <c r="DS79" s="560"/>
      <c r="DT79" s="560">
        <v>423816.99593908637</v>
      </c>
      <c r="DU79" s="560"/>
      <c r="DV79" s="560">
        <v>423937.72690355335</v>
      </c>
      <c r="DW79" s="560"/>
      <c r="DX79" s="563">
        <v>423937.72690355335</v>
      </c>
      <c r="DY79" s="562"/>
      <c r="DZ79" s="563">
        <v>423937.72690355335</v>
      </c>
      <c r="EA79" s="562"/>
      <c r="EB79" s="563">
        <v>423937.72690355335</v>
      </c>
      <c r="EC79" s="564"/>
      <c r="ED79" s="257"/>
      <c r="EE79" s="458"/>
      <c r="EF79" s="458"/>
      <c r="EG79" s="458"/>
      <c r="EH79" s="458"/>
      <c r="EI79" s="303"/>
      <c r="EJ79" s="303"/>
      <c r="EK79" s="459"/>
      <c r="EL79" s="459"/>
      <c r="EM79" s="459"/>
      <c r="EN79" s="460"/>
      <c r="EO79" s="303"/>
      <c r="EP79" s="257"/>
      <c r="EQ79" s="257"/>
      <c r="ER79" s="250">
        <f>SUM(EK79:EN79)</f>
        <v>0</v>
      </c>
      <c r="ES79" s="277"/>
      <c r="ET79" s="277"/>
    </row>
    <row r="80" spans="1:150" ht="30.75" customHeight="1" x14ac:dyDescent="0.2">
      <c r="A80" s="251"/>
      <c r="B80" s="281"/>
      <c r="C80" s="511" t="s">
        <v>391</v>
      </c>
      <c r="D80" s="504">
        <f>Stundenverteilung!E64</f>
        <v>0</v>
      </c>
      <c r="E80" s="278" t="s">
        <v>37</v>
      </c>
      <c r="F80" s="542">
        <v>4960</v>
      </c>
      <c r="G80" s="539"/>
      <c r="H80" s="539">
        <v>5314</v>
      </c>
      <c r="I80" s="539"/>
      <c r="J80" s="545">
        <v>5491</v>
      </c>
      <c r="K80" s="546"/>
      <c r="L80" s="539">
        <v>7747</v>
      </c>
      <c r="M80" s="539"/>
      <c r="N80" s="539">
        <v>10435</v>
      </c>
      <c r="O80" s="539"/>
      <c r="P80" s="539">
        <v>12161</v>
      </c>
      <c r="Q80" s="539"/>
      <c r="R80" s="539">
        <v>13351</v>
      </c>
      <c r="S80" s="540"/>
      <c r="T80" s="543">
        <v>16027.5</v>
      </c>
      <c r="U80" s="539"/>
      <c r="V80" s="539">
        <v>16027.5</v>
      </c>
      <c r="W80" s="539"/>
      <c r="X80" s="539">
        <v>16027.5</v>
      </c>
      <c r="Y80" s="539"/>
      <c r="Z80" s="539">
        <v>16027.5</v>
      </c>
      <c r="AA80" s="539"/>
      <c r="AB80" s="539">
        <v>16027.5</v>
      </c>
      <c r="AC80" s="539"/>
      <c r="AD80" s="539">
        <v>16027.5</v>
      </c>
      <c r="AE80" s="539"/>
      <c r="AF80" s="539">
        <v>16027.5</v>
      </c>
      <c r="AG80" s="539"/>
      <c r="AH80" s="539">
        <v>16027.5</v>
      </c>
      <c r="AI80" s="539"/>
      <c r="AJ80" s="539">
        <v>16027.5</v>
      </c>
      <c r="AK80" s="539"/>
      <c r="AL80" s="539">
        <v>16027.5</v>
      </c>
      <c r="AM80" s="539"/>
      <c r="AN80" s="539">
        <v>16027.5</v>
      </c>
      <c r="AO80" s="539"/>
      <c r="AP80" s="539">
        <v>16027.5</v>
      </c>
      <c r="AQ80" s="541"/>
      <c r="AR80" s="542">
        <v>16027.5</v>
      </c>
      <c r="AS80" s="539"/>
      <c r="AT80" s="539">
        <v>16027.5</v>
      </c>
      <c r="AU80" s="539"/>
      <c r="AV80" s="539">
        <v>16027.5</v>
      </c>
      <c r="AW80" s="539"/>
      <c r="AX80" s="539">
        <v>16027.5</v>
      </c>
      <c r="AY80" s="539"/>
      <c r="AZ80" s="539">
        <v>16027.5</v>
      </c>
      <c r="BA80" s="539"/>
      <c r="BB80" s="539">
        <v>16027.5</v>
      </c>
      <c r="BC80" s="539"/>
      <c r="BD80" s="539">
        <v>16027.5</v>
      </c>
      <c r="BE80" s="539"/>
      <c r="BF80" s="539">
        <v>16027.5</v>
      </c>
      <c r="BG80" s="539"/>
      <c r="BH80" s="539">
        <v>16027.5</v>
      </c>
      <c r="BI80" s="539"/>
      <c r="BJ80" s="539">
        <v>16027.5</v>
      </c>
      <c r="BK80" s="539"/>
      <c r="BL80" s="539">
        <v>16027.5</v>
      </c>
      <c r="BM80" s="539"/>
      <c r="BN80" s="539">
        <v>16027.5</v>
      </c>
      <c r="BO80" s="540"/>
      <c r="BP80" s="543">
        <v>16027.5</v>
      </c>
      <c r="BQ80" s="539"/>
      <c r="BR80" s="539">
        <v>16027.5</v>
      </c>
      <c r="BS80" s="539"/>
      <c r="BT80" s="539">
        <v>16027.5</v>
      </c>
      <c r="BU80" s="539"/>
      <c r="BV80" s="539">
        <v>16027.5</v>
      </c>
      <c r="BW80" s="539"/>
      <c r="BX80" s="539">
        <v>16027.5</v>
      </c>
      <c r="BY80" s="539"/>
      <c r="BZ80" s="539">
        <v>16027.5</v>
      </c>
      <c r="CA80" s="539"/>
      <c r="CB80" s="539">
        <v>16027.5</v>
      </c>
      <c r="CC80" s="539"/>
      <c r="CD80" s="539">
        <v>16027.5</v>
      </c>
      <c r="CE80" s="539"/>
      <c r="CF80" s="539">
        <v>16027.5</v>
      </c>
      <c r="CG80" s="539"/>
      <c r="CH80" s="539">
        <v>16027.5</v>
      </c>
      <c r="CI80" s="539"/>
      <c r="CJ80" s="539">
        <v>16027.5</v>
      </c>
      <c r="CK80" s="539"/>
      <c r="CL80" s="539">
        <v>16027.5</v>
      </c>
      <c r="CM80" s="541"/>
      <c r="CN80" s="542">
        <v>16027.5</v>
      </c>
      <c r="CO80" s="539"/>
      <c r="CP80" s="539">
        <v>16027.5</v>
      </c>
      <c r="CQ80" s="539"/>
      <c r="CR80" s="539">
        <v>16027.5</v>
      </c>
      <c r="CS80" s="539"/>
      <c r="CT80" s="539">
        <v>16027.5</v>
      </c>
      <c r="CU80" s="539"/>
      <c r="CV80" s="539">
        <v>16027.5</v>
      </c>
      <c r="CW80" s="539"/>
      <c r="CX80" s="539">
        <v>16027.5</v>
      </c>
      <c r="CY80" s="539"/>
      <c r="CZ80" s="539">
        <v>16027.5</v>
      </c>
      <c r="DA80" s="539"/>
      <c r="DB80" s="539">
        <v>16027.5</v>
      </c>
      <c r="DC80" s="539"/>
      <c r="DD80" s="539">
        <v>16027.5</v>
      </c>
      <c r="DE80" s="539"/>
      <c r="DF80" s="539">
        <v>16027.5</v>
      </c>
      <c r="DG80" s="539"/>
      <c r="DH80" s="539">
        <v>16027.5</v>
      </c>
      <c r="DI80" s="539"/>
      <c r="DJ80" s="539">
        <v>16027.5</v>
      </c>
      <c r="DK80" s="540"/>
      <c r="DL80" s="543">
        <v>16027.5</v>
      </c>
      <c r="DM80" s="539"/>
      <c r="DN80" s="539">
        <v>16027.5</v>
      </c>
      <c r="DO80" s="539"/>
      <c r="DP80" s="539">
        <v>16027.5</v>
      </c>
      <c r="DQ80" s="539"/>
      <c r="DR80" s="539">
        <v>16027.5</v>
      </c>
      <c r="DS80" s="539"/>
      <c r="DT80" s="539">
        <v>16027.5</v>
      </c>
      <c r="DU80" s="539"/>
      <c r="DV80" s="539">
        <v>16027.5</v>
      </c>
      <c r="DW80" s="539"/>
      <c r="DX80" s="541">
        <v>16027.5</v>
      </c>
      <c r="DY80" s="543"/>
      <c r="DZ80" s="541">
        <v>16027.5</v>
      </c>
      <c r="EA80" s="543"/>
      <c r="EB80" s="541">
        <v>16027.5</v>
      </c>
      <c r="EC80" s="544"/>
      <c r="ED80" s="257"/>
      <c r="EE80" s="458"/>
      <c r="EF80" s="458"/>
      <c r="EG80" s="458"/>
      <c r="EH80" s="458"/>
      <c r="EI80" s="303"/>
      <c r="EJ80" s="303"/>
      <c r="EK80" s="459"/>
      <c r="EL80" s="459"/>
      <c r="EM80" s="459"/>
      <c r="EN80" s="460"/>
      <c r="EO80" s="303"/>
      <c r="EP80" s="257"/>
      <c r="EQ80" s="257"/>
      <c r="ER80" s="250">
        <f>SUM(EK80:EN80)</f>
        <v>0</v>
      </c>
      <c r="ES80" s="277"/>
      <c r="ET80" s="277"/>
    </row>
    <row r="81" spans="1:150" ht="30.75" customHeight="1" x14ac:dyDescent="0.2">
      <c r="A81" s="251"/>
      <c r="B81" s="281"/>
      <c r="C81" s="280" t="s">
        <v>384</v>
      </c>
      <c r="D81" s="504">
        <f>Stundenverteilung!E65</f>
        <v>0</v>
      </c>
      <c r="E81" s="278" t="s">
        <v>37</v>
      </c>
      <c r="F81" s="542">
        <v>4960</v>
      </c>
      <c r="G81" s="539"/>
      <c r="H81" s="539">
        <v>354</v>
      </c>
      <c r="I81" s="539"/>
      <c r="J81" s="539">
        <v>177</v>
      </c>
      <c r="K81" s="539"/>
      <c r="L81" s="539">
        <v>2256</v>
      </c>
      <c r="M81" s="539"/>
      <c r="N81" s="539">
        <v>2688</v>
      </c>
      <c r="O81" s="539"/>
      <c r="P81" s="539">
        <v>1726</v>
      </c>
      <c r="Q81" s="539"/>
      <c r="R81" s="539">
        <v>1190</v>
      </c>
      <c r="S81" s="540"/>
      <c r="T81" s="543">
        <v>2676.5</v>
      </c>
      <c r="U81" s="539"/>
      <c r="V81" s="539">
        <v>0</v>
      </c>
      <c r="W81" s="539"/>
      <c r="X81" s="539">
        <v>0</v>
      </c>
      <c r="Y81" s="539"/>
      <c r="Z81" s="539">
        <v>0</v>
      </c>
      <c r="AA81" s="539"/>
      <c r="AB81" s="539">
        <v>0</v>
      </c>
      <c r="AC81" s="539"/>
      <c r="AD81" s="539">
        <v>0</v>
      </c>
      <c r="AE81" s="539"/>
      <c r="AF81" s="539">
        <v>0</v>
      </c>
      <c r="AG81" s="539"/>
      <c r="AH81" s="539">
        <v>0</v>
      </c>
      <c r="AI81" s="539"/>
      <c r="AJ81" s="539">
        <v>0</v>
      </c>
      <c r="AK81" s="539"/>
      <c r="AL81" s="539">
        <v>0</v>
      </c>
      <c r="AM81" s="539"/>
      <c r="AN81" s="539">
        <v>0</v>
      </c>
      <c r="AO81" s="539"/>
      <c r="AP81" s="539">
        <v>0</v>
      </c>
      <c r="AQ81" s="541"/>
      <c r="AR81" s="542">
        <v>0</v>
      </c>
      <c r="AS81" s="539"/>
      <c r="AT81" s="539">
        <v>0</v>
      </c>
      <c r="AU81" s="539"/>
      <c r="AV81" s="539">
        <v>0</v>
      </c>
      <c r="AW81" s="539"/>
      <c r="AX81" s="539">
        <v>0</v>
      </c>
      <c r="AY81" s="539"/>
      <c r="AZ81" s="539">
        <v>0</v>
      </c>
      <c r="BA81" s="539"/>
      <c r="BB81" s="539">
        <v>0</v>
      </c>
      <c r="BC81" s="539"/>
      <c r="BD81" s="539">
        <v>0</v>
      </c>
      <c r="BE81" s="539"/>
      <c r="BF81" s="539">
        <v>0</v>
      </c>
      <c r="BG81" s="539"/>
      <c r="BH81" s="539">
        <v>0</v>
      </c>
      <c r="BI81" s="539"/>
      <c r="BJ81" s="539">
        <v>0</v>
      </c>
      <c r="BK81" s="539"/>
      <c r="BL81" s="539">
        <v>0</v>
      </c>
      <c r="BM81" s="539"/>
      <c r="BN81" s="539">
        <v>0</v>
      </c>
      <c r="BO81" s="540"/>
      <c r="BP81" s="543">
        <v>0</v>
      </c>
      <c r="BQ81" s="539"/>
      <c r="BR81" s="539">
        <v>0</v>
      </c>
      <c r="BS81" s="539"/>
      <c r="BT81" s="539">
        <v>0</v>
      </c>
      <c r="BU81" s="539"/>
      <c r="BV81" s="539">
        <v>0</v>
      </c>
      <c r="BW81" s="539"/>
      <c r="BX81" s="539">
        <v>0</v>
      </c>
      <c r="BY81" s="539"/>
      <c r="BZ81" s="539">
        <v>0</v>
      </c>
      <c r="CA81" s="539"/>
      <c r="CB81" s="539">
        <v>0</v>
      </c>
      <c r="CC81" s="539"/>
      <c r="CD81" s="539">
        <v>0</v>
      </c>
      <c r="CE81" s="539"/>
      <c r="CF81" s="539">
        <v>0</v>
      </c>
      <c r="CG81" s="539"/>
      <c r="CH81" s="539">
        <v>0</v>
      </c>
      <c r="CI81" s="539"/>
      <c r="CJ81" s="539">
        <v>0</v>
      </c>
      <c r="CK81" s="539"/>
      <c r="CL81" s="539">
        <v>0</v>
      </c>
      <c r="CM81" s="541"/>
      <c r="CN81" s="542">
        <v>0</v>
      </c>
      <c r="CO81" s="539"/>
      <c r="CP81" s="539">
        <v>0</v>
      </c>
      <c r="CQ81" s="539"/>
      <c r="CR81" s="539">
        <v>0</v>
      </c>
      <c r="CS81" s="539"/>
      <c r="CT81" s="539">
        <v>0</v>
      </c>
      <c r="CU81" s="539"/>
      <c r="CV81" s="539">
        <v>0</v>
      </c>
      <c r="CW81" s="539"/>
      <c r="CX81" s="539">
        <v>0</v>
      </c>
      <c r="CY81" s="539"/>
      <c r="CZ81" s="539">
        <v>0</v>
      </c>
      <c r="DA81" s="539"/>
      <c r="DB81" s="539">
        <v>0</v>
      </c>
      <c r="DC81" s="539"/>
      <c r="DD81" s="539">
        <v>0</v>
      </c>
      <c r="DE81" s="539"/>
      <c r="DF81" s="539">
        <v>0</v>
      </c>
      <c r="DG81" s="539"/>
      <c r="DH81" s="539">
        <v>0</v>
      </c>
      <c r="DI81" s="539"/>
      <c r="DJ81" s="539">
        <v>0</v>
      </c>
      <c r="DK81" s="540"/>
      <c r="DL81" s="543">
        <v>0</v>
      </c>
      <c r="DM81" s="539"/>
      <c r="DN81" s="539">
        <v>0</v>
      </c>
      <c r="DO81" s="539"/>
      <c r="DP81" s="539">
        <v>0</v>
      </c>
      <c r="DQ81" s="539"/>
      <c r="DR81" s="539">
        <v>0</v>
      </c>
      <c r="DS81" s="539"/>
      <c r="DT81" s="539">
        <v>0</v>
      </c>
      <c r="DU81" s="539"/>
      <c r="DV81" s="539">
        <v>0</v>
      </c>
      <c r="DW81" s="539"/>
      <c r="DX81" s="539">
        <v>0</v>
      </c>
      <c r="DY81" s="539"/>
      <c r="DZ81" s="539">
        <v>0</v>
      </c>
      <c r="EA81" s="539"/>
      <c r="EB81" s="539">
        <v>0</v>
      </c>
      <c r="EC81" s="540"/>
      <c r="ED81" s="257"/>
      <c r="EE81" s="458"/>
      <c r="EF81" s="458"/>
      <c r="EG81" s="458"/>
      <c r="EH81" s="458"/>
      <c r="EI81" s="303"/>
      <c r="EJ81" s="303"/>
      <c r="EK81" s="459"/>
      <c r="EL81" s="459"/>
      <c r="EM81" s="459"/>
      <c r="EN81" s="460"/>
      <c r="EO81" s="303"/>
      <c r="EP81" s="257"/>
      <c r="EQ81" s="257"/>
      <c r="ER81" s="250">
        <f>SUM(EK81:EN81)</f>
        <v>0</v>
      </c>
      <c r="ES81" s="277"/>
      <c r="ET81" s="277"/>
    </row>
    <row r="82" spans="1:150" s="303" customFormat="1" ht="27" customHeight="1" x14ac:dyDescent="0.2">
      <c r="A82" s="322"/>
      <c r="B82" s="281"/>
      <c r="C82" s="503" t="str">
        <f>Rapportierung!B131</f>
        <v>JS - K</v>
      </c>
      <c r="D82" s="551" t="s">
        <v>381</v>
      </c>
      <c r="E82" s="278" t="s">
        <v>37</v>
      </c>
      <c r="F82" s="559">
        <v>560</v>
      </c>
      <c r="G82" s="557"/>
      <c r="H82" s="557">
        <v>354</v>
      </c>
      <c r="I82" s="557"/>
      <c r="J82" s="557">
        <v>177</v>
      </c>
      <c r="K82" s="557"/>
      <c r="L82" s="557">
        <v>2006</v>
      </c>
      <c r="M82" s="557"/>
      <c r="N82" s="557">
        <v>2588</v>
      </c>
      <c r="O82" s="557"/>
      <c r="P82" s="557">
        <v>826</v>
      </c>
      <c r="Q82" s="557"/>
      <c r="R82" s="557">
        <v>590</v>
      </c>
      <c r="S82" s="574"/>
      <c r="T82" s="575">
        <v>1652</v>
      </c>
      <c r="U82" s="557"/>
      <c r="V82" s="557">
        <v>0</v>
      </c>
      <c r="W82" s="557"/>
      <c r="X82" s="557">
        <v>0</v>
      </c>
      <c r="Y82" s="557"/>
      <c r="Z82" s="557">
        <v>0</v>
      </c>
      <c r="AA82" s="557"/>
      <c r="AB82" s="557">
        <v>0</v>
      </c>
      <c r="AC82" s="557"/>
      <c r="AD82" s="557">
        <v>0</v>
      </c>
      <c r="AE82" s="557"/>
      <c r="AF82" s="557">
        <v>0</v>
      </c>
      <c r="AG82" s="557"/>
      <c r="AH82" s="557">
        <v>0</v>
      </c>
      <c r="AI82" s="557"/>
      <c r="AJ82" s="557">
        <v>0</v>
      </c>
      <c r="AK82" s="557"/>
      <c r="AL82" s="557">
        <v>0</v>
      </c>
      <c r="AM82" s="557"/>
      <c r="AN82" s="557">
        <v>0</v>
      </c>
      <c r="AO82" s="557"/>
      <c r="AP82" s="557">
        <v>0</v>
      </c>
      <c r="AQ82" s="558"/>
      <c r="AR82" s="559"/>
      <c r="AS82" s="557"/>
      <c r="AT82" s="557"/>
      <c r="AU82" s="557"/>
      <c r="AV82" s="557"/>
      <c r="AW82" s="557"/>
      <c r="AX82" s="557"/>
      <c r="AY82" s="557"/>
      <c r="AZ82" s="557"/>
      <c r="BA82" s="557"/>
      <c r="BB82" s="557"/>
      <c r="BC82" s="557"/>
      <c r="BD82" s="557"/>
      <c r="BE82" s="557"/>
      <c r="BF82" s="557"/>
      <c r="BG82" s="557"/>
      <c r="BH82" s="557"/>
      <c r="BI82" s="557"/>
      <c r="BJ82" s="557"/>
      <c r="BK82" s="557"/>
      <c r="BL82" s="557"/>
      <c r="BM82" s="557"/>
      <c r="BN82" s="557"/>
      <c r="BO82" s="574"/>
      <c r="BP82" s="575"/>
      <c r="BQ82" s="557"/>
      <c r="BR82" s="557"/>
      <c r="BS82" s="557"/>
      <c r="BT82" s="557"/>
      <c r="BU82" s="557"/>
      <c r="BV82" s="557"/>
      <c r="BW82" s="557"/>
      <c r="BX82" s="557"/>
      <c r="BY82" s="557"/>
      <c r="BZ82" s="557"/>
      <c r="CA82" s="557"/>
      <c r="CB82" s="557"/>
      <c r="CC82" s="557"/>
      <c r="CD82" s="557"/>
      <c r="CE82" s="557"/>
      <c r="CF82" s="557"/>
      <c r="CG82" s="557"/>
      <c r="CH82" s="557"/>
      <c r="CI82" s="557"/>
      <c r="CJ82" s="557"/>
      <c r="CK82" s="557"/>
      <c r="CL82" s="557"/>
      <c r="CM82" s="558"/>
      <c r="CN82" s="559"/>
      <c r="CO82" s="557"/>
      <c r="CP82" s="557"/>
      <c r="CQ82" s="557"/>
      <c r="CR82" s="557"/>
      <c r="CS82" s="557"/>
      <c r="CT82" s="557"/>
      <c r="CU82" s="557"/>
      <c r="CV82" s="557"/>
      <c r="CW82" s="557"/>
      <c r="CX82" s="557"/>
      <c r="CY82" s="557"/>
      <c r="CZ82" s="557"/>
      <c r="DA82" s="557"/>
      <c r="DB82" s="557"/>
      <c r="DC82" s="557"/>
      <c r="DD82" s="557"/>
      <c r="DE82" s="557"/>
      <c r="DF82" s="557"/>
      <c r="DG82" s="557"/>
      <c r="DH82" s="557"/>
      <c r="DI82" s="557"/>
      <c r="DJ82" s="557"/>
      <c r="DK82" s="574"/>
      <c r="DL82" s="575"/>
      <c r="DM82" s="557"/>
      <c r="DN82" s="557"/>
      <c r="DO82" s="557"/>
      <c r="DP82" s="557"/>
      <c r="DQ82" s="557"/>
      <c r="DR82" s="557"/>
      <c r="DS82" s="557"/>
      <c r="DT82" s="557"/>
      <c r="DU82" s="557"/>
      <c r="DV82" s="557"/>
      <c r="DW82" s="557"/>
      <c r="DX82" s="558"/>
      <c r="DY82" s="575"/>
      <c r="DZ82" s="558"/>
      <c r="EA82" s="575"/>
      <c r="EB82" s="558"/>
      <c r="EC82" s="576"/>
      <c r="ED82" s="257"/>
      <c r="EE82" s="458"/>
      <c r="EF82" s="458"/>
      <c r="EG82" s="458"/>
      <c r="EH82" s="458"/>
      <c r="EK82" s="459"/>
      <c r="EL82" s="459"/>
      <c r="EM82" s="459"/>
      <c r="EN82" s="460"/>
      <c r="EP82" s="257"/>
      <c r="EQ82" s="257"/>
      <c r="ER82" s="250"/>
      <c r="ES82" s="277"/>
      <c r="ET82" s="277"/>
    </row>
    <row r="83" spans="1:150" s="303" customFormat="1" ht="27" customHeight="1" x14ac:dyDescent="0.2">
      <c r="A83" s="322"/>
      <c r="B83" s="281"/>
      <c r="C83" s="503" t="str">
        <f>Rapportierung!B176</f>
        <v>JS - TG</v>
      </c>
      <c r="D83" s="553"/>
      <c r="E83" s="278" t="s">
        <v>37</v>
      </c>
      <c r="F83" s="559">
        <v>4400</v>
      </c>
      <c r="G83" s="557"/>
      <c r="H83" s="557">
        <v>0</v>
      </c>
      <c r="I83" s="557"/>
      <c r="J83" s="557">
        <v>0</v>
      </c>
      <c r="K83" s="557"/>
      <c r="L83" s="557">
        <v>250</v>
      </c>
      <c r="M83" s="557"/>
      <c r="N83" s="557">
        <v>100</v>
      </c>
      <c r="O83" s="557"/>
      <c r="P83" s="557">
        <v>900</v>
      </c>
      <c r="Q83" s="557"/>
      <c r="R83" s="557">
        <v>600</v>
      </c>
      <c r="S83" s="574"/>
      <c r="T83" s="575">
        <v>1024.5</v>
      </c>
      <c r="U83" s="557"/>
      <c r="V83" s="557">
        <v>0</v>
      </c>
      <c r="W83" s="557"/>
      <c r="X83" s="557">
        <v>0</v>
      </c>
      <c r="Y83" s="557"/>
      <c r="Z83" s="557">
        <v>0</v>
      </c>
      <c r="AA83" s="557"/>
      <c r="AB83" s="557">
        <v>0</v>
      </c>
      <c r="AC83" s="557"/>
      <c r="AD83" s="557">
        <v>0</v>
      </c>
      <c r="AE83" s="557"/>
      <c r="AF83" s="557">
        <v>0</v>
      </c>
      <c r="AG83" s="557"/>
      <c r="AH83" s="557">
        <v>0</v>
      </c>
      <c r="AI83" s="557"/>
      <c r="AJ83" s="557">
        <v>0</v>
      </c>
      <c r="AK83" s="557"/>
      <c r="AL83" s="557">
        <v>0</v>
      </c>
      <c r="AM83" s="557"/>
      <c r="AN83" s="557">
        <v>0</v>
      </c>
      <c r="AO83" s="557"/>
      <c r="AP83" s="557">
        <v>0</v>
      </c>
      <c r="AQ83" s="558"/>
      <c r="AR83" s="559"/>
      <c r="AS83" s="557"/>
      <c r="AT83" s="557"/>
      <c r="AU83" s="557"/>
      <c r="AV83" s="557"/>
      <c r="AW83" s="557"/>
      <c r="AX83" s="557"/>
      <c r="AY83" s="557"/>
      <c r="AZ83" s="557"/>
      <c r="BA83" s="557"/>
      <c r="BB83" s="557"/>
      <c r="BC83" s="557"/>
      <c r="BD83" s="557"/>
      <c r="BE83" s="557"/>
      <c r="BF83" s="557"/>
      <c r="BG83" s="557"/>
      <c r="BH83" s="557"/>
      <c r="BI83" s="557"/>
      <c r="BJ83" s="557"/>
      <c r="BK83" s="557"/>
      <c r="BL83" s="557"/>
      <c r="BM83" s="557"/>
      <c r="BN83" s="557"/>
      <c r="BO83" s="574"/>
      <c r="BP83" s="575"/>
      <c r="BQ83" s="557"/>
      <c r="BR83" s="557"/>
      <c r="BS83" s="557"/>
      <c r="BT83" s="557"/>
      <c r="BU83" s="557"/>
      <c r="BV83" s="557"/>
      <c r="BW83" s="557"/>
      <c r="BX83" s="557"/>
      <c r="BY83" s="557"/>
      <c r="BZ83" s="557"/>
      <c r="CA83" s="557"/>
      <c r="CB83" s="557"/>
      <c r="CC83" s="557"/>
      <c r="CD83" s="557"/>
      <c r="CE83" s="557"/>
      <c r="CF83" s="557"/>
      <c r="CG83" s="557"/>
      <c r="CH83" s="557"/>
      <c r="CI83" s="557"/>
      <c r="CJ83" s="557"/>
      <c r="CK83" s="557"/>
      <c r="CL83" s="557"/>
      <c r="CM83" s="558"/>
      <c r="CN83" s="559"/>
      <c r="CO83" s="557"/>
      <c r="CP83" s="557"/>
      <c r="CQ83" s="557"/>
      <c r="CR83" s="557"/>
      <c r="CS83" s="557"/>
      <c r="CT83" s="557"/>
      <c r="CU83" s="557"/>
      <c r="CV83" s="557"/>
      <c r="CW83" s="557"/>
      <c r="CX83" s="557"/>
      <c r="CY83" s="557"/>
      <c r="CZ83" s="557"/>
      <c r="DA83" s="557"/>
      <c r="DB83" s="557"/>
      <c r="DC83" s="557"/>
      <c r="DD83" s="557"/>
      <c r="DE83" s="557"/>
      <c r="DF83" s="557"/>
      <c r="DG83" s="557"/>
      <c r="DH83" s="557"/>
      <c r="DI83" s="557"/>
      <c r="DJ83" s="557"/>
      <c r="DK83" s="574"/>
      <c r="DL83" s="575"/>
      <c r="DM83" s="557"/>
      <c r="DN83" s="557"/>
      <c r="DO83" s="557"/>
      <c r="DP83" s="557"/>
      <c r="DQ83" s="557"/>
      <c r="DR83" s="557"/>
      <c r="DS83" s="557"/>
      <c r="DT83" s="557"/>
      <c r="DU83" s="557"/>
      <c r="DV83" s="557"/>
      <c r="DW83" s="557"/>
      <c r="DX83" s="558"/>
      <c r="DY83" s="575"/>
      <c r="DZ83" s="558"/>
      <c r="EA83" s="575"/>
      <c r="EB83" s="558"/>
      <c r="EC83" s="576"/>
      <c r="ED83" s="257"/>
      <c r="EE83" s="458"/>
      <c r="EF83" s="458"/>
      <c r="EG83" s="458"/>
      <c r="EH83" s="458"/>
      <c r="EK83" s="459"/>
      <c r="EL83" s="459"/>
      <c r="EM83" s="459"/>
      <c r="EN83" s="460"/>
      <c r="EP83" s="257"/>
      <c r="EQ83" s="257"/>
      <c r="ER83" s="250"/>
      <c r="ES83" s="277"/>
      <c r="ET83" s="277"/>
    </row>
    <row r="84" spans="1:150" ht="11.1" customHeight="1" x14ac:dyDescent="0.2">
      <c r="A84" s="251"/>
      <c r="B84" s="454"/>
      <c r="C84" s="506" t="s">
        <v>40</v>
      </c>
      <c r="D84" s="457">
        <f>SUM(F84:EC84)</f>
        <v>1038.1538461538473</v>
      </c>
      <c r="E84" s="278" t="s">
        <v>250</v>
      </c>
      <c r="F84" s="597"/>
      <c r="G84" s="592"/>
      <c r="H84" s="592">
        <v>0</v>
      </c>
      <c r="I84" s="592"/>
      <c r="J84" s="592">
        <v>0</v>
      </c>
      <c r="K84" s="592"/>
      <c r="L84" s="592">
        <v>0</v>
      </c>
      <c r="M84" s="592"/>
      <c r="N84" s="592">
        <v>0</v>
      </c>
      <c r="O84" s="592"/>
      <c r="P84" s="592">
        <v>0</v>
      </c>
      <c r="Q84" s="592"/>
      <c r="R84" s="592">
        <v>0</v>
      </c>
      <c r="S84" s="598"/>
      <c r="T84" s="550">
        <v>33.692307692307693</v>
      </c>
      <c r="U84" s="592"/>
      <c r="V84" s="592">
        <v>33.692307692307693</v>
      </c>
      <c r="W84" s="592"/>
      <c r="X84" s="592">
        <v>33.692307692307693</v>
      </c>
      <c r="Y84" s="592"/>
      <c r="Z84" s="592">
        <v>33.692307692307693</v>
      </c>
      <c r="AA84" s="592"/>
      <c r="AB84" s="592">
        <v>32.46153846153846</v>
      </c>
      <c r="AC84" s="592"/>
      <c r="AD84" s="592">
        <v>32.46153846153846</v>
      </c>
      <c r="AE84" s="592"/>
      <c r="AF84" s="592">
        <v>32.46153846153846</v>
      </c>
      <c r="AG84" s="592"/>
      <c r="AH84" s="592">
        <v>32.46153846153846</v>
      </c>
      <c r="AI84" s="592"/>
      <c r="AJ84" s="592">
        <v>32.46153846153846</v>
      </c>
      <c r="AK84" s="592"/>
      <c r="AL84" s="592">
        <v>32.46153846153846</v>
      </c>
      <c r="AM84" s="592"/>
      <c r="AN84" s="592">
        <v>32.46153846153846</v>
      </c>
      <c r="AO84" s="592"/>
      <c r="AP84" s="592">
        <v>31.23076923076923</v>
      </c>
      <c r="AQ84" s="593"/>
      <c r="AR84" s="597">
        <v>33.692307692307693</v>
      </c>
      <c r="AS84" s="592"/>
      <c r="AT84" s="592">
        <v>39.692307692307693</v>
      </c>
      <c r="AU84" s="592"/>
      <c r="AV84" s="592">
        <v>39.692307692307693</v>
      </c>
      <c r="AW84" s="592"/>
      <c r="AX84" s="592">
        <v>45.692307692307693</v>
      </c>
      <c r="AY84" s="592"/>
      <c r="AZ84" s="592">
        <v>45.692307692307693</v>
      </c>
      <c r="BA84" s="592"/>
      <c r="BB84" s="592">
        <v>45.692307692307693</v>
      </c>
      <c r="BC84" s="592"/>
      <c r="BD84" s="592">
        <v>39.692307692307693</v>
      </c>
      <c r="BE84" s="592"/>
      <c r="BF84" s="592">
        <v>39.692307692307693</v>
      </c>
      <c r="BG84" s="592"/>
      <c r="BH84" s="592">
        <v>39.692307692307693</v>
      </c>
      <c r="BI84" s="592"/>
      <c r="BJ84" s="592">
        <v>39.692307692307693</v>
      </c>
      <c r="BK84" s="592"/>
      <c r="BL84" s="592">
        <v>39.692307692307693</v>
      </c>
      <c r="BM84" s="592"/>
      <c r="BN84" s="592">
        <v>26.46153846153846</v>
      </c>
      <c r="BO84" s="598"/>
      <c r="BP84" s="550">
        <v>2.4615384615384617</v>
      </c>
      <c r="BQ84" s="592"/>
      <c r="BR84" s="592">
        <v>3.6923076923076925</v>
      </c>
      <c r="BS84" s="592"/>
      <c r="BT84" s="592">
        <v>3.6923076923076925</v>
      </c>
      <c r="BU84" s="592"/>
      <c r="BV84" s="592">
        <v>3.6923076923076925</v>
      </c>
      <c r="BW84" s="592"/>
      <c r="BX84" s="592">
        <v>3.6923076923076925</v>
      </c>
      <c r="BY84" s="592"/>
      <c r="BZ84" s="592">
        <v>3.6923076923076925</v>
      </c>
      <c r="CA84" s="592"/>
      <c r="CB84" s="592">
        <v>3.6923076923076925</v>
      </c>
      <c r="CC84" s="592"/>
      <c r="CD84" s="592">
        <v>2.4615384615384617</v>
      </c>
      <c r="CE84" s="592"/>
      <c r="CF84" s="592">
        <v>2.4615384615384617</v>
      </c>
      <c r="CG84" s="592"/>
      <c r="CH84" s="592">
        <v>2.4615384615384617</v>
      </c>
      <c r="CI84" s="592"/>
      <c r="CJ84" s="592">
        <v>2.4615384615384617</v>
      </c>
      <c r="CK84" s="592"/>
      <c r="CL84" s="592">
        <v>1.2307692307692308</v>
      </c>
      <c r="CM84" s="593"/>
      <c r="CN84" s="597">
        <v>14.461538461538462</v>
      </c>
      <c r="CO84" s="592"/>
      <c r="CP84" s="592">
        <v>15.692307692307693</v>
      </c>
      <c r="CQ84" s="592"/>
      <c r="CR84" s="592">
        <v>15.692307692307693</v>
      </c>
      <c r="CS84" s="592"/>
      <c r="CT84" s="592">
        <v>15.692307692307693</v>
      </c>
      <c r="CU84" s="592"/>
      <c r="CV84" s="592">
        <v>15.692307692307693</v>
      </c>
      <c r="CW84" s="592"/>
      <c r="CX84" s="592">
        <v>15.692307692307693</v>
      </c>
      <c r="CY84" s="592"/>
      <c r="CZ84" s="592">
        <v>14.461538461538462</v>
      </c>
      <c r="DA84" s="592"/>
      <c r="DB84" s="592">
        <v>14.461538461538462</v>
      </c>
      <c r="DC84" s="592"/>
      <c r="DD84" s="592">
        <v>2.4615384615384617</v>
      </c>
      <c r="DE84" s="592"/>
      <c r="DF84" s="592">
        <v>2.4615384615384617</v>
      </c>
      <c r="DG84" s="592"/>
      <c r="DH84" s="592">
        <v>2.4615384615384617</v>
      </c>
      <c r="DI84" s="592"/>
      <c r="DJ84" s="592">
        <v>1.2307692307692308</v>
      </c>
      <c r="DK84" s="598"/>
      <c r="DL84" s="550">
        <v>0</v>
      </c>
      <c r="DM84" s="592"/>
      <c r="DN84" s="592">
        <v>0</v>
      </c>
      <c r="DO84" s="592"/>
      <c r="DP84" s="592">
        <v>0</v>
      </c>
      <c r="DQ84" s="592"/>
      <c r="DR84" s="592">
        <v>1.2307692307692308</v>
      </c>
      <c r="DS84" s="592"/>
      <c r="DT84" s="592">
        <v>1.2307692307692308</v>
      </c>
      <c r="DU84" s="592"/>
      <c r="DV84" s="592">
        <v>1.2307692307692308</v>
      </c>
      <c r="DW84" s="592"/>
      <c r="DX84" s="593"/>
      <c r="DY84" s="550"/>
      <c r="DZ84" s="593"/>
      <c r="EA84" s="550"/>
      <c r="EB84" s="593"/>
      <c r="EC84" s="594"/>
      <c r="ED84" s="257"/>
      <c r="EE84" s="458"/>
      <c r="EF84" s="458"/>
      <c r="EG84" s="458"/>
      <c r="EH84" s="458"/>
      <c r="EI84" s="303"/>
      <c r="EJ84" s="303"/>
      <c r="EK84" s="459"/>
      <c r="EL84" s="459"/>
      <c r="EM84" s="459"/>
      <c r="EN84" s="460"/>
      <c r="EO84" s="303"/>
      <c r="EP84" s="257"/>
      <c r="EQ84" s="257"/>
      <c r="ER84" s="277">
        <f>1/(5172+3468+1960)</f>
        <v>9.4339622641509429E-5</v>
      </c>
      <c r="ES84" s="277"/>
      <c r="ET84" s="277"/>
    </row>
    <row r="85" spans="1:150" ht="21.75" customHeight="1" x14ac:dyDescent="0.2">
      <c r="A85" s="251"/>
      <c r="B85" s="281"/>
      <c r="C85" s="280" t="s">
        <v>380</v>
      </c>
      <c r="D85" s="504">
        <f>D62</f>
        <v>98.093908629441628</v>
      </c>
      <c r="E85" s="278" t="s">
        <v>37</v>
      </c>
      <c r="F85" s="549">
        <v>0</v>
      </c>
      <c r="G85" s="550"/>
      <c r="H85" s="547">
        <v>0</v>
      </c>
      <c r="I85" s="548"/>
      <c r="J85" s="547">
        <v>0</v>
      </c>
      <c r="K85" s="548"/>
      <c r="L85" s="547">
        <v>0</v>
      </c>
      <c r="M85" s="548"/>
      <c r="N85" s="547">
        <v>0</v>
      </c>
      <c r="O85" s="548"/>
      <c r="P85" s="547">
        <v>0</v>
      </c>
      <c r="Q85" s="548"/>
      <c r="R85" s="547">
        <v>0</v>
      </c>
      <c r="S85" s="554"/>
      <c r="T85" s="556">
        <v>3305.0101522842642</v>
      </c>
      <c r="U85" s="548"/>
      <c r="V85" s="547">
        <v>3305.0101522842642</v>
      </c>
      <c r="W85" s="548"/>
      <c r="X85" s="547">
        <v>3305.0101522842642</v>
      </c>
      <c r="Y85" s="548"/>
      <c r="Z85" s="547">
        <v>3305.0101522842642</v>
      </c>
      <c r="AA85" s="548"/>
      <c r="AB85" s="547">
        <v>3184.2791878172588</v>
      </c>
      <c r="AC85" s="548"/>
      <c r="AD85" s="547">
        <v>3184.2791878172588</v>
      </c>
      <c r="AE85" s="548"/>
      <c r="AF85" s="547">
        <v>3184.2791878172588</v>
      </c>
      <c r="AG85" s="548"/>
      <c r="AH85" s="547">
        <v>3184.2791878172588</v>
      </c>
      <c r="AI85" s="548"/>
      <c r="AJ85" s="547">
        <v>3184.2791878172588</v>
      </c>
      <c r="AK85" s="548"/>
      <c r="AL85" s="547">
        <v>3184.2791878172588</v>
      </c>
      <c r="AM85" s="548"/>
      <c r="AN85" s="547">
        <v>3184.2791878172588</v>
      </c>
      <c r="AO85" s="548"/>
      <c r="AP85" s="547">
        <v>3063.5482233502539</v>
      </c>
      <c r="AQ85" s="556"/>
      <c r="AR85" s="555">
        <v>3305.0101522842642</v>
      </c>
      <c r="AS85" s="548"/>
      <c r="AT85" s="547">
        <v>3893.573604060914</v>
      </c>
      <c r="AU85" s="548"/>
      <c r="AV85" s="547">
        <v>3893.573604060914</v>
      </c>
      <c r="AW85" s="548"/>
      <c r="AX85" s="547">
        <v>4482.1370558375638</v>
      </c>
      <c r="AY85" s="548"/>
      <c r="AZ85" s="547">
        <v>4482.1370558375638</v>
      </c>
      <c r="BA85" s="548"/>
      <c r="BB85" s="547">
        <v>4482.1370558375638</v>
      </c>
      <c r="BC85" s="548"/>
      <c r="BD85" s="547">
        <v>3893.573604060914</v>
      </c>
      <c r="BE85" s="548"/>
      <c r="BF85" s="547">
        <v>3893.573604060914</v>
      </c>
      <c r="BG85" s="548"/>
      <c r="BH85" s="547">
        <v>3893.573604060914</v>
      </c>
      <c r="BI85" s="548"/>
      <c r="BJ85" s="547">
        <v>3893.573604060914</v>
      </c>
      <c r="BK85" s="548"/>
      <c r="BL85" s="547">
        <v>3893.573604060914</v>
      </c>
      <c r="BM85" s="548"/>
      <c r="BN85" s="547">
        <v>2595.715736040609</v>
      </c>
      <c r="BO85" s="554"/>
      <c r="BP85" s="556">
        <v>241.46192893401019</v>
      </c>
      <c r="BQ85" s="548"/>
      <c r="BR85" s="547">
        <v>362.19289340101528</v>
      </c>
      <c r="BS85" s="548"/>
      <c r="BT85" s="547">
        <v>362.19289340101528</v>
      </c>
      <c r="BU85" s="548"/>
      <c r="BV85" s="547">
        <v>362.19289340101528</v>
      </c>
      <c r="BW85" s="548"/>
      <c r="BX85" s="547">
        <v>362.19289340101528</v>
      </c>
      <c r="BY85" s="548"/>
      <c r="BZ85" s="547">
        <v>362.19289340101528</v>
      </c>
      <c r="CA85" s="548"/>
      <c r="CB85" s="547">
        <v>362.19289340101528</v>
      </c>
      <c r="CC85" s="548"/>
      <c r="CD85" s="547">
        <v>241.46192893401019</v>
      </c>
      <c r="CE85" s="548"/>
      <c r="CF85" s="547">
        <v>241.46192893401019</v>
      </c>
      <c r="CG85" s="548"/>
      <c r="CH85" s="547">
        <v>241.46192893401019</v>
      </c>
      <c r="CI85" s="548"/>
      <c r="CJ85" s="547">
        <v>241.46192893401019</v>
      </c>
      <c r="CK85" s="548"/>
      <c r="CL85" s="547">
        <v>120.73096446700509</v>
      </c>
      <c r="CM85" s="556"/>
      <c r="CN85" s="555">
        <v>1418.5888324873097</v>
      </c>
      <c r="CO85" s="548"/>
      <c r="CP85" s="547">
        <v>1539.3197969543148</v>
      </c>
      <c r="CQ85" s="548"/>
      <c r="CR85" s="547">
        <v>1539.3197969543148</v>
      </c>
      <c r="CS85" s="548"/>
      <c r="CT85" s="547">
        <v>1539.3197969543148</v>
      </c>
      <c r="CU85" s="548"/>
      <c r="CV85" s="547">
        <v>1539.3197969543148</v>
      </c>
      <c r="CW85" s="548"/>
      <c r="CX85" s="547">
        <v>1539.3197969543148</v>
      </c>
      <c r="CY85" s="548"/>
      <c r="CZ85" s="547">
        <v>1418.5888324873097</v>
      </c>
      <c r="DA85" s="548"/>
      <c r="DB85" s="547">
        <v>1418.5888324873097</v>
      </c>
      <c r="DC85" s="548"/>
      <c r="DD85" s="547">
        <v>241.46192893401019</v>
      </c>
      <c r="DE85" s="548"/>
      <c r="DF85" s="547">
        <v>241.46192893401019</v>
      </c>
      <c r="DG85" s="548"/>
      <c r="DH85" s="547">
        <v>241.46192893401019</v>
      </c>
      <c r="DI85" s="548"/>
      <c r="DJ85" s="547">
        <v>120.73096446700509</v>
      </c>
      <c r="DK85" s="554"/>
      <c r="DL85" s="556">
        <v>0</v>
      </c>
      <c r="DM85" s="548"/>
      <c r="DN85" s="547">
        <v>0</v>
      </c>
      <c r="DO85" s="548"/>
      <c r="DP85" s="547">
        <v>0</v>
      </c>
      <c r="DQ85" s="548"/>
      <c r="DR85" s="547">
        <v>120.73096446700509</v>
      </c>
      <c r="DS85" s="548"/>
      <c r="DT85" s="547">
        <v>120.73096446700509</v>
      </c>
      <c r="DU85" s="548"/>
      <c r="DV85" s="547">
        <v>120.73096446700509</v>
      </c>
      <c r="DW85" s="548"/>
      <c r="DX85" s="547">
        <v>0</v>
      </c>
      <c r="DY85" s="548"/>
      <c r="DZ85" s="547">
        <v>0</v>
      </c>
      <c r="EA85" s="548"/>
      <c r="EB85" s="547">
        <v>0</v>
      </c>
      <c r="EC85" s="554"/>
      <c r="ED85" s="257"/>
      <c r="EE85" s="458"/>
      <c r="EF85" s="458"/>
      <c r="EG85" s="458"/>
      <c r="EH85" s="458"/>
      <c r="EI85" s="303"/>
      <c r="EJ85" s="303"/>
      <c r="EK85" s="459"/>
      <c r="EL85" s="459"/>
      <c r="EM85" s="459"/>
      <c r="EN85" s="460"/>
      <c r="EO85" s="303"/>
      <c r="EP85" s="257"/>
      <c r="EQ85" s="257"/>
      <c r="ER85" s="250">
        <f>SUM(EK85:EN85)</f>
        <v>0</v>
      </c>
      <c r="ES85" s="277"/>
      <c r="ET85" s="277"/>
    </row>
    <row r="86" spans="1:150" ht="21.75" customHeight="1" x14ac:dyDescent="0.2">
      <c r="A86" s="251"/>
      <c r="B86" s="281"/>
      <c r="C86" s="512" t="s">
        <v>389</v>
      </c>
      <c r="D86" s="504">
        <f>Stundenverteilung!E64</f>
        <v>0</v>
      </c>
      <c r="E86" s="278" t="s">
        <v>37</v>
      </c>
      <c r="F86" s="566">
        <v>0</v>
      </c>
      <c r="G86" s="567"/>
      <c r="H86" s="560">
        <v>0</v>
      </c>
      <c r="I86" s="560"/>
      <c r="J86" s="560">
        <v>0</v>
      </c>
      <c r="K86" s="560"/>
      <c r="L86" s="560">
        <v>0</v>
      </c>
      <c r="M86" s="560"/>
      <c r="N86" s="560">
        <v>0</v>
      </c>
      <c r="O86" s="560"/>
      <c r="P86" s="560">
        <v>0</v>
      </c>
      <c r="Q86" s="560"/>
      <c r="R86" s="560">
        <v>0</v>
      </c>
      <c r="S86" s="561"/>
      <c r="T86" s="562">
        <v>3305.0101522842642</v>
      </c>
      <c r="U86" s="560"/>
      <c r="V86" s="560">
        <v>6610.0203045685284</v>
      </c>
      <c r="W86" s="560"/>
      <c r="X86" s="560">
        <v>9915.0304568527936</v>
      </c>
      <c r="Y86" s="560"/>
      <c r="Z86" s="560">
        <v>13220.040609137057</v>
      </c>
      <c r="AA86" s="560"/>
      <c r="AB86" s="560">
        <v>16404.319796954314</v>
      </c>
      <c r="AC86" s="560"/>
      <c r="AD86" s="560">
        <v>19588.598984771572</v>
      </c>
      <c r="AE86" s="560"/>
      <c r="AF86" s="560">
        <v>22772.878172588829</v>
      </c>
      <c r="AG86" s="560"/>
      <c r="AH86" s="560">
        <v>25957.157360406087</v>
      </c>
      <c r="AI86" s="560"/>
      <c r="AJ86" s="560">
        <v>29141.436548223344</v>
      </c>
      <c r="AK86" s="560"/>
      <c r="AL86" s="560">
        <v>32325.715736040602</v>
      </c>
      <c r="AM86" s="560"/>
      <c r="AN86" s="560">
        <v>35509.994923857863</v>
      </c>
      <c r="AO86" s="560"/>
      <c r="AP86" s="560">
        <v>38573.543147208118</v>
      </c>
      <c r="AQ86" s="563"/>
      <c r="AR86" s="565">
        <v>41878.553299492385</v>
      </c>
      <c r="AS86" s="560"/>
      <c r="AT86" s="560">
        <v>45772.126903553297</v>
      </c>
      <c r="AU86" s="560"/>
      <c r="AV86" s="560">
        <v>49665.700507614209</v>
      </c>
      <c r="AW86" s="560"/>
      <c r="AX86" s="560">
        <v>54147.837563451772</v>
      </c>
      <c r="AY86" s="560"/>
      <c r="AZ86" s="560">
        <v>58629.974619289336</v>
      </c>
      <c r="BA86" s="560"/>
      <c r="BB86" s="560">
        <v>63112.1116751269</v>
      </c>
      <c r="BC86" s="560"/>
      <c r="BD86" s="560">
        <v>67005.685279187819</v>
      </c>
      <c r="BE86" s="560"/>
      <c r="BF86" s="560">
        <v>70899.258883248738</v>
      </c>
      <c r="BG86" s="560"/>
      <c r="BH86" s="560">
        <v>74792.832487309657</v>
      </c>
      <c r="BI86" s="560"/>
      <c r="BJ86" s="560">
        <v>78686.406091370576</v>
      </c>
      <c r="BK86" s="560"/>
      <c r="BL86" s="560">
        <v>82579.979695431495</v>
      </c>
      <c r="BM86" s="560"/>
      <c r="BN86" s="560">
        <v>85175.695431472108</v>
      </c>
      <c r="BO86" s="561"/>
      <c r="BP86" s="562">
        <v>85417.157360406112</v>
      </c>
      <c r="BQ86" s="560"/>
      <c r="BR86" s="560">
        <v>85779.350253807133</v>
      </c>
      <c r="BS86" s="560"/>
      <c r="BT86" s="560">
        <v>86141.543147208155</v>
      </c>
      <c r="BU86" s="560"/>
      <c r="BV86" s="560">
        <v>86503.736040609176</v>
      </c>
      <c r="BW86" s="560"/>
      <c r="BX86" s="560">
        <v>86865.928934010197</v>
      </c>
      <c r="BY86" s="560"/>
      <c r="BZ86" s="560">
        <v>87228.121827411218</v>
      </c>
      <c r="CA86" s="560"/>
      <c r="CB86" s="560">
        <v>87590.314720812239</v>
      </c>
      <c r="CC86" s="560"/>
      <c r="CD86" s="560">
        <v>87831.776649746243</v>
      </c>
      <c r="CE86" s="560"/>
      <c r="CF86" s="560">
        <v>88073.238578680248</v>
      </c>
      <c r="CG86" s="560"/>
      <c r="CH86" s="560">
        <v>88314.700507614252</v>
      </c>
      <c r="CI86" s="560"/>
      <c r="CJ86" s="560">
        <v>88556.162436548257</v>
      </c>
      <c r="CK86" s="560"/>
      <c r="CL86" s="560">
        <v>88676.893401015259</v>
      </c>
      <c r="CM86" s="563"/>
      <c r="CN86" s="565">
        <v>90095.482233502567</v>
      </c>
      <c r="CO86" s="560"/>
      <c r="CP86" s="560">
        <v>91634.802030456878</v>
      </c>
      <c r="CQ86" s="560"/>
      <c r="CR86" s="560">
        <v>93174.121827411189</v>
      </c>
      <c r="CS86" s="560"/>
      <c r="CT86" s="560">
        <v>94713.4416243655</v>
      </c>
      <c r="CU86" s="560"/>
      <c r="CV86" s="560">
        <v>96252.76142131981</v>
      </c>
      <c r="CW86" s="560"/>
      <c r="CX86" s="560">
        <v>97792.081218274121</v>
      </c>
      <c r="CY86" s="560"/>
      <c r="CZ86" s="560">
        <v>99210.67005076143</v>
      </c>
      <c r="DA86" s="560"/>
      <c r="DB86" s="560">
        <v>100629.25888324874</v>
      </c>
      <c r="DC86" s="560"/>
      <c r="DD86" s="560">
        <v>100870.72081218274</v>
      </c>
      <c r="DE86" s="560"/>
      <c r="DF86" s="560">
        <v>101112.18274111675</v>
      </c>
      <c r="DG86" s="560"/>
      <c r="DH86" s="560">
        <v>101353.64467005075</v>
      </c>
      <c r="DI86" s="560"/>
      <c r="DJ86" s="560">
        <v>101474.37563451775</v>
      </c>
      <c r="DK86" s="561"/>
      <c r="DL86" s="562">
        <v>101474.37563451775</v>
      </c>
      <c r="DM86" s="560"/>
      <c r="DN86" s="560">
        <v>101474.37563451775</v>
      </c>
      <c r="DO86" s="560"/>
      <c r="DP86" s="560">
        <v>101474.37563451775</v>
      </c>
      <c r="DQ86" s="560"/>
      <c r="DR86" s="560">
        <v>101595.10659898476</v>
      </c>
      <c r="DS86" s="560"/>
      <c r="DT86" s="560">
        <v>101715.83756345176</v>
      </c>
      <c r="DU86" s="560"/>
      <c r="DV86" s="560">
        <v>101836.56852791876</v>
      </c>
      <c r="DW86" s="560"/>
      <c r="DX86" s="563">
        <v>101836.56852791876</v>
      </c>
      <c r="DY86" s="562"/>
      <c r="DZ86" s="563">
        <v>101836.56852791876</v>
      </c>
      <c r="EA86" s="562"/>
      <c r="EB86" s="563">
        <v>101836.56852791876</v>
      </c>
      <c r="EC86" s="564"/>
      <c r="ED86" s="257"/>
      <c r="EE86" s="458"/>
      <c r="EF86" s="458"/>
      <c r="EG86" s="458"/>
      <c r="EH86" s="458"/>
      <c r="EI86" s="303"/>
      <c r="EJ86" s="303"/>
      <c r="EK86" s="459"/>
      <c r="EL86" s="459"/>
      <c r="EM86" s="459"/>
      <c r="EN86" s="460"/>
      <c r="EO86" s="303"/>
      <c r="EP86" s="257"/>
      <c r="EQ86" s="257"/>
      <c r="ER86" s="250">
        <f>SUM(EK86:EN86)</f>
        <v>0</v>
      </c>
      <c r="ES86" s="277"/>
      <c r="ET86" s="277"/>
    </row>
    <row r="87" spans="1:150" ht="30.75" customHeight="1" x14ac:dyDescent="0.2">
      <c r="A87" s="251"/>
      <c r="B87" s="281"/>
      <c r="C87" s="512" t="s">
        <v>392</v>
      </c>
      <c r="D87" s="504">
        <f>Stundenverteilung!E71</f>
        <v>1445572.3422552468</v>
      </c>
      <c r="E87" s="278" t="s">
        <v>37</v>
      </c>
      <c r="F87" s="542">
        <v>0</v>
      </c>
      <c r="G87" s="539"/>
      <c r="H87" s="539">
        <v>0</v>
      </c>
      <c r="I87" s="539"/>
      <c r="J87" s="545">
        <v>29.5</v>
      </c>
      <c r="K87" s="546"/>
      <c r="L87" s="539">
        <v>29.5</v>
      </c>
      <c r="M87" s="539"/>
      <c r="N87" s="539">
        <v>29.5</v>
      </c>
      <c r="O87" s="539"/>
      <c r="P87" s="539">
        <v>29.5</v>
      </c>
      <c r="Q87" s="539"/>
      <c r="R87" s="539">
        <v>88.5</v>
      </c>
      <c r="S87" s="540"/>
      <c r="T87" s="543">
        <v>388</v>
      </c>
      <c r="U87" s="539"/>
      <c r="V87" s="539">
        <v>388</v>
      </c>
      <c r="W87" s="539"/>
      <c r="X87" s="539">
        <v>388</v>
      </c>
      <c r="Y87" s="539"/>
      <c r="Z87" s="539">
        <v>388</v>
      </c>
      <c r="AA87" s="539"/>
      <c r="AB87" s="539">
        <v>388</v>
      </c>
      <c r="AC87" s="539"/>
      <c r="AD87" s="539">
        <v>388</v>
      </c>
      <c r="AE87" s="539"/>
      <c r="AF87" s="539">
        <v>388</v>
      </c>
      <c r="AG87" s="539"/>
      <c r="AH87" s="539">
        <v>388</v>
      </c>
      <c r="AI87" s="539"/>
      <c r="AJ87" s="539">
        <v>388</v>
      </c>
      <c r="AK87" s="539"/>
      <c r="AL87" s="539">
        <v>388</v>
      </c>
      <c r="AM87" s="539"/>
      <c r="AN87" s="539">
        <v>388</v>
      </c>
      <c r="AO87" s="539"/>
      <c r="AP87" s="539">
        <v>388</v>
      </c>
      <c r="AQ87" s="541"/>
      <c r="AR87" s="542">
        <v>388</v>
      </c>
      <c r="AS87" s="539"/>
      <c r="AT87" s="539">
        <v>388</v>
      </c>
      <c r="AU87" s="539"/>
      <c r="AV87" s="539">
        <v>388</v>
      </c>
      <c r="AW87" s="539"/>
      <c r="AX87" s="539">
        <v>388</v>
      </c>
      <c r="AY87" s="539"/>
      <c r="AZ87" s="539">
        <v>388</v>
      </c>
      <c r="BA87" s="539"/>
      <c r="BB87" s="539">
        <v>388</v>
      </c>
      <c r="BC87" s="539"/>
      <c r="BD87" s="539">
        <v>388</v>
      </c>
      <c r="BE87" s="539"/>
      <c r="BF87" s="539">
        <v>388</v>
      </c>
      <c r="BG87" s="539"/>
      <c r="BH87" s="539">
        <v>388</v>
      </c>
      <c r="BI87" s="539"/>
      <c r="BJ87" s="539">
        <v>388</v>
      </c>
      <c r="BK87" s="539"/>
      <c r="BL87" s="539">
        <v>388</v>
      </c>
      <c r="BM87" s="539"/>
      <c r="BN87" s="539">
        <v>388</v>
      </c>
      <c r="BO87" s="540"/>
      <c r="BP87" s="543">
        <v>388</v>
      </c>
      <c r="BQ87" s="539"/>
      <c r="BR87" s="539">
        <v>388</v>
      </c>
      <c r="BS87" s="539"/>
      <c r="BT87" s="539">
        <v>388</v>
      </c>
      <c r="BU87" s="539"/>
      <c r="BV87" s="539">
        <v>388</v>
      </c>
      <c r="BW87" s="539"/>
      <c r="BX87" s="539">
        <v>388</v>
      </c>
      <c r="BY87" s="539"/>
      <c r="BZ87" s="539">
        <v>388</v>
      </c>
      <c r="CA87" s="539"/>
      <c r="CB87" s="539">
        <v>388</v>
      </c>
      <c r="CC87" s="539"/>
      <c r="CD87" s="539">
        <v>388</v>
      </c>
      <c r="CE87" s="539"/>
      <c r="CF87" s="539">
        <v>388</v>
      </c>
      <c r="CG87" s="539"/>
      <c r="CH87" s="539">
        <v>388</v>
      </c>
      <c r="CI87" s="539"/>
      <c r="CJ87" s="539">
        <v>388</v>
      </c>
      <c r="CK87" s="539"/>
      <c r="CL87" s="539">
        <v>388</v>
      </c>
      <c r="CM87" s="541"/>
      <c r="CN87" s="542">
        <v>388</v>
      </c>
      <c r="CO87" s="539"/>
      <c r="CP87" s="539">
        <v>388</v>
      </c>
      <c r="CQ87" s="539"/>
      <c r="CR87" s="539">
        <v>388</v>
      </c>
      <c r="CS87" s="539"/>
      <c r="CT87" s="539">
        <v>388</v>
      </c>
      <c r="CU87" s="539"/>
      <c r="CV87" s="539">
        <v>388</v>
      </c>
      <c r="CW87" s="539"/>
      <c r="CX87" s="539">
        <v>388</v>
      </c>
      <c r="CY87" s="539"/>
      <c r="CZ87" s="539">
        <v>388</v>
      </c>
      <c r="DA87" s="539"/>
      <c r="DB87" s="539">
        <v>388</v>
      </c>
      <c r="DC87" s="539"/>
      <c r="DD87" s="539">
        <v>388</v>
      </c>
      <c r="DE87" s="539"/>
      <c r="DF87" s="539">
        <v>388</v>
      </c>
      <c r="DG87" s="539"/>
      <c r="DH87" s="539">
        <v>388</v>
      </c>
      <c r="DI87" s="539"/>
      <c r="DJ87" s="539">
        <v>388</v>
      </c>
      <c r="DK87" s="540"/>
      <c r="DL87" s="543">
        <v>388</v>
      </c>
      <c r="DM87" s="539"/>
      <c r="DN87" s="539">
        <v>388</v>
      </c>
      <c r="DO87" s="539"/>
      <c r="DP87" s="539">
        <v>388</v>
      </c>
      <c r="DQ87" s="539"/>
      <c r="DR87" s="539">
        <v>388</v>
      </c>
      <c r="DS87" s="539"/>
      <c r="DT87" s="539">
        <v>388</v>
      </c>
      <c r="DU87" s="539"/>
      <c r="DV87" s="539">
        <v>388</v>
      </c>
      <c r="DW87" s="539"/>
      <c r="DX87" s="541">
        <v>388</v>
      </c>
      <c r="DY87" s="543"/>
      <c r="DZ87" s="541">
        <v>388</v>
      </c>
      <c r="EA87" s="543"/>
      <c r="EB87" s="541">
        <v>388</v>
      </c>
      <c r="EC87" s="544"/>
      <c r="ED87" s="257"/>
      <c r="EE87" s="458"/>
      <c r="EF87" s="458"/>
      <c r="EG87" s="458"/>
      <c r="EH87" s="458"/>
      <c r="EI87" s="303"/>
      <c r="EJ87" s="303"/>
      <c r="EK87" s="459"/>
      <c r="EL87" s="459"/>
      <c r="EM87" s="459"/>
      <c r="EN87" s="460"/>
      <c r="EO87" s="303"/>
      <c r="EP87" s="257"/>
      <c r="EQ87" s="257"/>
      <c r="ER87" s="250">
        <f>SUM(EK87:EN87)</f>
        <v>0</v>
      </c>
      <c r="ES87" s="277"/>
      <c r="ET87" s="277"/>
    </row>
    <row r="88" spans="1:150" ht="30.75" customHeight="1" x14ac:dyDescent="0.2">
      <c r="A88" s="251"/>
      <c r="B88" s="281"/>
      <c r="C88" s="280" t="s">
        <v>385</v>
      </c>
      <c r="D88" s="504">
        <f>Stundenverteilung!E72</f>
        <v>696432.87892851629</v>
      </c>
      <c r="E88" s="278" t="s">
        <v>37</v>
      </c>
      <c r="F88" s="542">
        <v>0</v>
      </c>
      <c r="G88" s="539"/>
      <c r="H88" s="539">
        <v>0</v>
      </c>
      <c r="I88" s="539"/>
      <c r="J88" s="539">
        <v>29.5</v>
      </c>
      <c r="K88" s="539"/>
      <c r="L88" s="539">
        <v>0</v>
      </c>
      <c r="M88" s="539"/>
      <c r="N88" s="539">
        <v>0</v>
      </c>
      <c r="O88" s="539"/>
      <c r="P88" s="539">
        <v>0</v>
      </c>
      <c r="Q88" s="539"/>
      <c r="R88" s="539">
        <v>59</v>
      </c>
      <c r="S88" s="540"/>
      <c r="T88" s="543">
        <v>299.5</v>
      </c>
      <c r="U88" s="539"/>
      <c r="V88" s="539">
        <v>0</v>
      </c>
      <c r="W88" s="539"/>
      <c r="X88" s="539">
        <v>0</v>
      </c>
      <c r="Y88" s="539"/>
      <c r="Z88" s="539">
        <v>0</v>
      </c>
      <c r="AA88" s="539"/>
      <c r="AB88" s="539">
        <v>0</v>
      </c>
      <c r="AC88" s="539"/>
      <c r="AD88" s="539">
        <v>0</v>
      </c>
      <c r="AE88" s="539"/>
      <c r="AF88" s="539">
        <v>0</v>
      </c>
      <c r="AG88" s="539"/>
      <c r="AH88" s="539">
        <v>0</v>
      </c>
      <c r="AI88" s="539"/>
      <c r="AJ88" s="539">
        <v>0</v>
      </c>
      <c r="AK88" s="539"/>
      <c r="AL88" s="539">
        <v>0</v>
      </c>
      <c r="AM88" s="539"/>
      <c r="AN88" s="539">
        <v>0</v>
      </c>
      <c r="AO88" s="539"/>
      <c r="AP88" s="539">
        <v>0</v>
      </c>
      <c r="AQ88" s="541"/>
      <c r="AR88" s="542">
        <v>0</v>
      </c>
      <c r="AS88" s="539"/>
      <c r="AT88" s="539">
        <v>0</v>
      </c>
      <c r="AU88" s="539"/>
      <c r="AV88" s="539">
        <v>0</v>
      </c>
      <c r="AW88" s="539"/>
      <c r="AX88" s="539">
        <v>0</v>
      </c>
      <c r="AY88" s="539"/>
      <c r="AZ88" s="539">
        <v>0</v>
      </c>
      <c r="BA88" s="539"/>
      <c r="BB88" s="539">
        <v>0</v>
      </c>
      <c r="BC88" s="539"/>
      <c r="BD88" s="539">
        <v>0</v>
      </c>
      <c r="BE88" s="539"/>
      <c r="BF88" s="539">
        <v>0</v>
      </c>
      <c r="BG88" s="539"/>
      <c r="BH88" s="539">
        <v>0</v>
      </c>
      <c r="BI88" s="539"/>
      <c r="BJ88" s="539">
        <v>0</v>
      </c>
      <c r="BK88" s="539"/>
      <c r="BL88" s="539">
        <v>0</v>
      </c>
      <c r="BM88" s="539"/>
      <c r="BN88" s="539">
        <v>0</v>
      </c>
      <c r="BO88" s="540"/>
      <c r="BP88" s="543">
        <v>0</v>
      </c>
      <c r="BQ88" s="539"/>
      <c r="BR88" s="539">
        <v>0</v>
      </c>
      <c r="BS88" s="539"/>
      <c r="BT88" s="539">
        <v>0</v>
      </c>
      <c r="BU88" s="539"/>
      <c r="BV88" s="539">
        <v>0</v>
      </c>
      <c r="BW88" s="539"/>
      <c r="BX88" s="539">
        <v>0</v>
      </c>
      <c r="BY88" s="539"/>
      <c r="BZ88" s="539">
        <v>0</v>
      </c>
      <c r="CA88" s="539"/>
      <c r="CB88" s="539">
        <v>0</v>
      </c>
      <c r="CC88" s="539"/>
      <c r="CD88" s="539">
        <v>0</v>
      </c>
      <c r="CE88" s="539"/>
      <c r="CF88" s="539">
        <v>0</v>
      </c>
      <c r="CG88" s="539"/>
      <c r="CH88" s="539">
        <v>0</v>
      </c>
      <c r="CI88" s="539"/>
      <c r="CJ88" s="539">
        <v>0</v>
      </c>
      <c r="CK88" s="539"/>
      <c r="CL88" s="539">
        <v>0</v>
      </c>
      <c r="CM88" s="541"/>
      <c r="CN88" s="542">
        <v>0</v>
      </c>
      <c r="CO88" s="539"/>
      <c r="CP88" s="539">
        <v>0</v>
      </c>
      <c r="CQ88" s="539"/>
      <c r="CR88" s="539">
        <v>0</v>
      </c>
      <c r="CS88" s="539"/>
      <c r="CT88" s="539">
        <v>0</v>
      </c>
      <c r="CU88" s="539"/>
      <c r="CV88" s="539">
        <v>0</v>
      </c>
      <c r="CW88" s="539"/>
      <c r="CX88" s="539">
        <v>0</v>
      </c>
      <c r="CY88" s="539"/>
      <c r="CZ88" s="539">
        <v>0</v>
      </c>
      <c r="DA88" s="539"/>
      <c r="DB88" s="539">
        <v>0</v>
      </c>
      <c r="DC88" s="539"/>
      <c r="DD88" s="539">
        <v>0</v>
      </c>
      <c r="DE88" s="539"/>
      <c r="DF88" s="539">
        <v>0</v>
      </c>
      <c r="DG88" s="539"/>
      <c r="DH88" s="539">
        <v>0</v>
      </c>
      <c r="DI88" s="539"/>
      <c r="DJ88" s="539">
        <v>0</v>
      </c>
      <c r="DK88" s="540"/>
      <c r="DL88" s="543">
        <v>0</v>
      </c>
      <c r="DM88" s="539"/>
      <c r="DN88" s="539">
        <v>0</v>
      </c>
      <c r="DO88" s="539"/>
      <c r="DP88" s="539">
        <v>0</v>
      </c>
      <c r="DQ88" s="539"/>
      <c r="DR88" s="539">
        <v>0</v>
      </c>
      <c r="DS88" s="539"/>
      <c r="DT88" s="539">
        <v>0</v>
      </c>
      <c r="DU88" s="539"/>
      <c r="DV88" s="539">
        <v>0</v>
      </c>
      <c r="DW88" s="539"/>
      <c r="DX88" s="539">
        <v>0</v>
      </c>
      <c r="DY88" s="539"/>
      <c r="DZ88" s="539">
        <v>0</v>
      </c>
      <c r="EA88" s="539"/>
      <c r="EB88" s="539">
        <v>0</v>
      </c>
      <c r="EC88" s="540"/>
      <c r="ED88" s="257"/>
      <c r="EE88" s="458"/>
      <c r="EF88" s="458"/>
      <c r="EG88" s="458"/>
      <c r="EH88" s="458"/>
      <c r="EI88" s="303"/>
      <c r="EJ88" s="303"/>
      <c r="EK88" s="459"/>
      <c r="EL88" s="459"/>
      <c r="EM88" s="459"/>
      <c r="EN88" s="460"/>
      <c r="EO88" s="303"/>
      <c r="EP88" s="257"/>
      <c r="EQ88" s="257"/>
      <c r="ER88" s="250">
        <f>SUM(EK88:EN88)</f>
        <v>0</v>
      </c>
      <c r="ES88" s="277"/>
      <c r="ET88" s="277"/>
    </row>
    <row r="89" spans="1:150" s="303" customFormat="1" ht="27" customHeight="1" x14ac:dyDescent="0.2">
      <c r="A89" s="322"/>
      <c r="B89" s="454"/>
      <c r="C89" s="507" t="str">
        <f>Rapportierung!B361</f>
        <v>PNP - TG</v>
      </c>
      <c r="D89" s="508" t="s">
        <v>381</v>
      </c>
      <c r="E89" s="278" t="s">
        <v>37</v>
      </c>
      <c r="F89" s="573">
        <v>0</v>
      </c>
      <c r="G89" s="568"/>
      <c r="H89" s="568">
        <v>0</v>
      </c>
      <c r="I89" s="568"/>
      <c r="J89" s="568">
        <v>29.5</v>
      </c>
      <c r="K89" s="568"/>
      <c r="L89" s="568">
        <v>0</v>
      </c>
      <c r="M89" s="568"/>
      <c r="N89" s="568">
        <v>0</v>
      </c>
      <c r="O89" s="568"/>
      <c r="P89" s="568">
        <v>0</v>
      </c>
      <c r="Q89" s="568"/>
      <c r="R89" s="568">
        <v>59</v>
      </c>
      <c r="S89" s="569"/>
      <c r="T89" s="570">
        <v>299.5</v>
      </c>
      <c r="U89" s="568"/>
      <c r="V89" s="568">
        <v>0</v>
      </c>
      <c r="W89" s="568"/>
      <c r="X89" s="568">
        <v>0</v>
      </c>
      <c r="Y89" s="568"/>
      <c r="Z89" s="568">
        <v>0</v>
      </c>
      <c r="AA89" s="568"/>
      <c r="AB89" s="568">
        <v>0</v>
      </c>
      <c r="AC89" s="568"/>
      <c r="AD89" s="568">
        <v>0</v>
      </c>
      <c r="AE89" s="568"/>
      <c r="AF89" s="568">
        <v>0</v>
      </c>
      <c r="AG89" s="568"/>
      <c r="AH89" s="568">
        <v>0</v>
      </c>
      <c r="AI89" s="568"/>
      <c r="AJ89" s="568">
        <v>0</v>
      </c>
      <c r="AK89" s="568"/>
      <c r="AL89" s="568">
        <v>0</v>
      </c>
      <c r="AM89" s="568"/>
      <c r="AN89" s="568">
        <v>0</v>
      </c>
      <c r="AO89" s="568"/>
      <c r="AP89" s="568">
        <v>0</v>
      </c>
      <c r="AQ89" s="571"/>
      <c r="AR89" s="573"/>
      <c r="AS89" s="568"/>
      <c r="AT89" s="568"/>
      <c r="AU89" s="568"/>
      <c r="AV89" s="568"/>
      <c r="AW89" s="568"/>
      <c r="AX89" s="568"/>
      <c r="AY89" s="568"/>
      <c r="AZ89" s="568"/>
      <c r="BA89" s="568"/>
      <c r="BB89" s="568"/>
      <c r="BC89" s="568"/>
      <c r="BD89" s="568"/>
      <c r="BE89" s="568"/>
      <c r="BF89" s="568"/>
      <c r="BG89" s="568"/>
      <c r="BH89" s="568"/>
      <c r="BI89" s="568"/>
      <c r="BJ89" s="568"/>
      <c r="BK89" s="568"/>
      <c r="BL89" s="568"/>
      <c r="BM89" s="568"/>
      <c r="BN89" s="568"/>
      <c r="BO89" s="569"/>
      <c r="BP89" s="570"/>
      <c r="BQ89" s="568"/>
      <c r="BR89" s="568"/>
      <c r="BS89" s="568"/>
      <c r="BT89" s="568"/>
      <c r="BU89" s="568"/>
      <c r="BV89" s="568"/>
      <c r="BW89" s="568"/>
      <c r="BX89" s="568"/>
      <c r="BY89" s="568"/>
      <c r="BZ89" s="568"/>
      <c r="CA89" s="568"/>
      <c r="CB89" s="568"/>
      <c r="CC89" s="568"/>
      <c r="CD89" s="568"/>
      <c r="CE89" s="568"/>
      <c r="CF89" s="568"/>
      <c r="CG89" s="568"/>
      <c r="CH89" s="568"/>
      <c r="CI89" s="568"/>
      <c r="CJ89" s="568"/>
      <c r="CK89" s="568"/>
      <c r="CL89" s="568"/>
      <c r="CM89" s="571"/>
      <c r="CN89" s="573"/>
      <c r="CO89" s="568"/>
      <c r="CP89" s="568"/>
      <c r="CQ89" s="568"/>
      <c r="CR89" s="568"/>
      <c r="CS89" s="568"/>
      <c r="CT89" s="568"/>
      <c r="CU89" s="568"/>
      <c r="CV89" s="568"/>
      <c r="CW89" s="568"/>
      <c r="CX89" s="568"/>
      <c r="CY89" s="568"/>
      <c r="CZ89" s="568"/>
      <c r="DA89" s="568"/>
      <c r="DB89" s="568"/>
      <c r="DC89" s="568"/>
      <c r="DD89" s="568"/>
      <c r="DE89" s="568"/>
      <c r="DF89" s="568"/>
      <c r="DG89" s="568"/>
      <c r="DH89" s="568"/>
      <c r="DI89" s="568"/>
      <c r="DJ89" s="568"/>
      <c r="DK89" s="569"/>
      <c r="DL89" s="570"/>
      <c r="DM89" s="568"/>
      <c r="DN89" s="568"/>
      <c r="DO89" s="568"/>
      <c r="DP89" s="568"/>
      <c r="DQ89" s="568"/>
      <c r="DR89" s="568"/>
      <c r="DS89" s="568"/>
      <c r="DT89" s="568"/>
      <c r="DU89" s="568"/>
      <c r="DV89" s="568"/>
      <c r="DW89" s="568"/>
      <c r="DX89" s="571"/>
      <c r="DY89" s="570"/>
      <c r="DZ89" s="571"/>
      <c r="EA89" s="570"/>
      <c r="EB89" s="571"/>
      <c r="EC89" s="572"/>
      <c r="ED89" s="257"/>
      <c r="EE89" s="458"/>
      <c r="EF89" s="458"/>
      <c r="EG89" s="458"/>
      <c r="EH89" s="458"/>
      <c r="EK89" s="459"/>
      <c r="EL89" s="459"/>
      <c r="EM89" s="459"/>
      <c r="EN89" s="460"/>
      <c r="EP89" s="257"/>
      <c r="EQ89" s="257"/>
      <c r="ER89" s="250"/>
      <c r="ES89" s="277"/>
      <c r="ET89" s="277"/>
    </row>
    <row r="90" spans="1:150" ht="7.5" customHeight="1" x14ac:dyDescent="0.2">
      <c r="B90" s="255"/>
      <c r="C90" s="255"/>
      <c r="D90" s="255"/>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254"/>
      <c r="AW90" s="254"/>
      <c r="AX90" s="254"/>
      <c r="AY90" s="254"/>
      <c r="AZ90" s="254"/>
      <c r="BA90" s="254"/>
      <c r="BB90" s="254"/>
      <c r="BC90" s="254"/>
      <c r="BD90" s="254"/>
      <c r="BE90" s="254"/>
      <c r="BF90" s="254"/>
      <c r="BG90" s="254"/>
      <c r="BH90" s="254"/>
      <c r="BI90" s="254"/>
      <c r="BJ90" s="254"/>
      <c r="BK90" s="254"/>
      <c r="BL90" s="254"/>
      <c r="BM90" s="254"/>
      <c r="BN90" s="254"/>
      <c r="BO90" s="254"/>
      <c r="BP90" s="254"/>
      <c r="BQ90" s="254"/>
      <c r="BR90" s="254"/>
      <c r="BS90" s="254"/>
      <c r="BT90" s="254"/>
      <c r="BU90" s="254"/>
      <c r="BV90" s="254"/>
      <c r="BW90" s="254"/>
      <c r="BX90" s="254"/>
      <c r="BY90" s="254"/>
      <c r="BZ90" s="254"/>
      <c r="CA90" s="254"/>
      <c r="CB90" s="254"/>
      <c r="CC90" s="254"/>
      <c r="CD90" s="254"/>
      <c r="CE90" s="254"/>
      <c r="CF90" s="254"/>
      <c r="CG90" s="254"/>
      <c r="CH90" s="254"/>
      <c r="CI90" s="254"/>
      <c r="CJ90" s="254"/>
      <c r="CK90" s="254"/>
      <c r="CL90" s="254"/>
      <c r="CM90" s="254"/>
      <c r="CN90" s="254"/>
      <c r="CO90" s="254"/>
      <c r="CP90" s="254"/>
      <c r="CQ90" s="254"/>
      <c r="CR90" s="254"/>
      <c r="CS90" s="254"/>
      <c r="CT90" s="254"/>
      <c r="CU90" s="254"/>
      <c r="CV90" s="254"/>
      <c r="CW90" s="254"/>
      <c r="CX90" s="254"/>
      <c r="CY90" s="254"/>
      <c r="CZ90" s="254"/>
      <c r="DA90" s="254"/>
      <c r="DB90" s="254"/>
      <c r="DC90" s="254"/>
      <c r="DD90" s="254"/>
      <c r="DE90" s="254"/>
      <c r="DF90" s="254"/>
      <c r="DG90" s="254"/>
      <c r="DH90" s="254"/>
      <c r="DI90" s="254"/>
      <c r="DJ90" s="254"/>
      <c r="DK90" s="254"/>
      <c r="DL90" s="254"/>
      <c r="DM90" s="254"/>
      <c r="DN90" s="254"/>
      <c r="DO90" s="254"/>
      <c r="DP90" s="254"/>
      <c r="DQ90" s="254"/>
      <c r="DR90" s="254"/>
      <c r="DS90" s="254"/>
      <c r="DT90" s="254"/>
      <c r="DU90" s="254"/>
      <c r="DV90" s="254"/>
      <c r="DW90" s="254"/>
      <c r="DX90" s="254"/>
      <c r="DY90" s="254"/>
      <c r="DZ90" s="254"/>
      <c r="EA90" s="254"/>
      <c r="EB90" s="254"/>
      <c r="EC90" s="254"/>
      <c r="ED90" s="322"/>
      <c r="EE90" s="303"/>
      <c r="EF90" s="303"/>
      <c r="EG90" s="303"/>
      <c r="EH90" s="303"/>
      <c r="EI90" s="303"/>
      <c r="EJ90" s="303"/>
      <c r="EK90" s="303"/>
      <c r="EL90" s="303"/>
      <c r="EM90" s="303">
        <v>67.636098113207439</v>
      </c>
      <c r="EN90" s="303">
        <f>$ER$77*ER90</f>
        <v>66.751596611277932</v>
      </c>
      <c r="EO90" s="303"/>
      <c r="EP90" s="249"/>
      <c r="ER90" s="247">
        <f>$ER$84*EN22</f>
        <v>0.48154376432894269</v>
      </c>
    </row>
    <row r="91" spans="1:150" ht="11.1" customHeight="1" x14ac:dyDescent="0.2">
      <c r="A91" s="251"/>
      <c r="B91" s="454"/>
      <c r="C91" s="455" t="s">
        <v>355</v>
      </c>
      <c r="D91" s="457">
        <f>SUM(F91:EC91)</f>
        <v>2.3536728122053319E-13</v>
      </c>
      <c r="E91" s="278" t="s">
        <v>250</v>
      </c>
      <c r="F91" s="595"/>
      <c r="G91" s="596"/>
      <c r="H91" s="583">
        <v>0</v>
      </c>
      <c r="I91" s="583"/>
      <c r="J91" s="583">
        <v>0</v>
      </c>
      <c r="K91" s="583"/>
      <c r="L91" s="583">
        <v>0</v>
      </c>
      <c r="M91" s="583"/>
      <c r="N91" s="583">
        <v>0</v>
      </c>
      <c r="O91" s="583"/>
      <c r="P91" s="583">
        <v>0</v>
      </c>
      <c r="Q91" s="583"/>
      <c r="R91" s="583">
        <v>0</v>
      </c>
      <c r="S91" s="583"/>
      <c r="T91" s="583">
        <v>0</v>
      </c>
      <c r="U91" s="583"/>
      <c r="V91" s="583">
        <v>0</v>
      </c>
      <c r="W91" s="583"/>
      <c r="X91" s="583">
        <v>0</v>
      </c>
      <c r="Y91" s="583"/>
      <c r="Z91" s="583">
        <v>0</v>
      </c>
      <c r="AA91" s="583"/>
      <c r="AB91" s="583">
        <v>0</v>
      </c>
      <c r="AC91" s="583"/>
      <c r="AD91" s="583">
        <v>0</v>
      </c>
      <c r="AE91" s="583"/>
      <c r="AF91" s="583">
        <v>0</v>
      </c>
      <c r="AG91" s="583"/>
      <c r="AH91" s="583">
        <v>0</v>
      </c>
      <c r="AI91" s="583"/>
      <c r="AJ91" s="583">
        <v>0</v>
      </c>
      <c r="AK91" s="583"/>
      <c r="AL91" s="583">
        <v>0</v>
      </c>
      <c r="AM91" s="583"/>
      <c r="AN91" s="583">
        <v>0</v>
      </c>
      <c r="AO91" s="583"/>
      <c r="AP91" s="583">
        <v>0</v>
      </c>
      <c r="AQ91" s="583"/>
      <c r="AR91" s="583">
        <v>0</v>
      </c>
      <c r="AS91" s="583"/>
      <c r="AT91" s="583">
        <v>0</v>
      </c>
      <c r="AU91" s="583"/>
      <c r="AV91" s="583">
        <v>0</v>
      </c>
      <c r="AW91" s="583"/>
      <c r="AX91" s="583">
        <v>0</v>
      </c>
      <c r="AY91" s="583"/>
      <c r="AZ91" s="583">
        <v>0</v>
      </c>
      <c r="BA91" s="583"/>
      <c r="BB91" s="583">
        <v>0</v>
      </c>
      <c r="BC91" s="583"/>
      <c r="BD91" s="583">
        <v>0</v>
      </c>
      <c r="BE91" s="583"/>
      <c r="BF91" s="583">
        <v>0</v>
      </c>
      <c r="BG91" s="583"/>
      <c r="BH91" s="583">
        <v>0</v>
      </c>
      <c r="BI91" s="583"/>
      <c r="BJ91" s="583">
        <v>0</v>
      </c>
      <c r="BK91" s="583"/>
      <c r="BL91" s="583">
        <v>0</v>
      </c>
      <c r="BM91" s="583"/>
      <c r="BN91" s="583">
        <v>0</v>
      </c>
      <c r="BO91" s="583"/>
      <c r="BP91" s="583">
        <v>3.3750779948604759E-14</v>
      </c>
      <c r="BQ91" s="583"/>
      <c r="BR91" s="583">
        <v>0</v>
      </c>
      <c r="BS91" s="583"/>
      <c r="BT91" s="583">
        <v>-2.7533531010703882E-14</v>
      </c>
      <c r="BU91" s="583"/>
      <c r="BV91" s="583">
        <v>-2.7533531010703882E-14</v>
      </c>
      <c r="BW91" s="583"/>
      <c r="BX91" s="583">
        <v>-2.7533531010703882E-14</v>
      </c>
      <c r="BY91" s="583"/>
      <c r="BZ91" s="583">
        <v>-2.7533531010703882E-14</v>
      </c>
      <c r="CA91" s="583"/>
      <c r="CB91" s="583">
        <v>2.9309887850104133E-14</v>
      </c>
      <c r="CC91" s="583"/>
      <c r="CD91" s="583">
        <v>5.3290705182007514E-15</v>
      </c>
      <c r="CE91" s="583"/>
      <c r="CF91" s="583">
        <v>5.3290705182007514E-15</v>
      </c>
      <c r="CG91" s="583"/>
      <c r="CH91" s="583">
        <v>5.3290705182007514E-15</v>
      </c>
      <c r="CI91" s="583"/>
      <c r="CJ91" s="583">
        <v>5.3290705182007514E-15</v>
      </c>
      <c r="CK91" s="583"/>
      <c r="CL91" s="583">
        <v>-4.4408920985006262E-15</v>
      </c>
      <c r="CM91" s="583"/>
      <c r="CN91" s="583">
        <v>0</v>
      </c>
      <c r="CO91" s="583"/>
      <c r="CP91" s="583">
        <v>2.8421709430404007E-14</v>
      </c>
      <c r="CQ91" s="583"/>
      <c r="CR91" s="583">
        <v>4.2632564145606011E-14</v>
      </c>
      <c r="CS91" s="583"/>
      <c r="CT91" s="583">
        <v>4.2632564145606011E-14</v>
      </c>
      <c r="CU91" s="583"/>
      <c r="CV91" s="583">
        <v>4.2632564145606011E-14</v>
      </c>
      <c r="CW91" s="583"/>
      <c r="CX91" s="583">
        <v>4.2632564145606011E-14</v>
      </c>
      <c r="CY91" s="583"/>
      <c r="CZ91" s="583">
        <v>1.9539925233402755E-14</v>
      </c>
      <c r="DA91" s="583"/>
      <c r="DB91" s="583">
        <v>1.9539925233402755E-14</v>
      </c>
      <c r="DC91" s="583"/>
      <c r="DD91" s="583">
        <v>5.3290705182007514E-15</v>
      </c>
      <c r="DE91" s="583"/>
      <c r="DF91" s="583">
        <v>5.3290705182007514E-15</v>
      </c>
      <c r="DG91" s="583"/>
      <c r="DH91" s="583">
        <v>5.3290705182007514E-15</v>
      </c>
      <c r="DI91" s="583"/>
      <c r="DJ91" s="583">
        <v>-4.4408920985006262E-15</v>
      </c>
      <c r="DK91" s="583"/>
      <c r="DL91" s="583">
        <v>0</v>
      </c>
      <c r="DM91" s="583"/>
      <c r="DN91" s="583">
        <v>0</v>
      </c>
      <c r="DO91" s="583"/>
      <c r="DP91" s="583">
        <v>0</v>
      </c>
      <c r="DQ91" s="583"/>
      <c r="DR91" s="583">
        <v>5.3290705182007514E-15</v>
      </c>
      <c r="DS91" s="583"/>
      <c r="DT91" s="583">
        <v>5.3290705182007514E-15</v>
      </c>
      <c r="DU91" s="583"/>
      <c r="DV91" s="583">
        <v>5.3290705182007514E-15</v>
      </c>
      <c r="DW91" s="583"/>
      <c r="DX91" s="584"/>
      <c r="DY91" s="585"/>
      <c r="DZ91" s="584"/>
      <c r="EA91" s="585"/>
      <c r="EB91" s="584"/>
      <c r="EC91" s="586"/>
      <c r="ED91" s="257"/>
      <c r="EE91" s="458"/>
      <c r="EF91" s="458"/>
      <c r="EG91" s="458"/>
      <c r="EH91" s="458"/>
      <c r="EI91" s="303"/>
      <c r="EJ91" s="303"/>
      <c r="EK91" s="459"/>
      <c r="EL91" s="459"/>
      <c r="EM91" s="303">
        <v>45.345740566037655</v>
      </c>
      <c r="EN91" s="303">
        <f>$ER$77*ER91</f>
        <v>44.75273806063538</v>
      </c>
      <c r="EO91" s="303"/>
      <c r="EP91" s="257"/>
      <c r="EQ91" s="257"/>
      <c r="ER91" s="247">
        <f>$ER$84*EN24</f>
        <v>0.32284474145603415</v>
      </c>
      <c r="ES91" s="277"/>
      <c r="ET91" s="277"/>
    </row>
    <row r="92" spans="1:150" ht="6.95" customHeight="1" x14ac:dyDescent="0.2">
      <c r="B92" s="255"/>
      <c r="C92" s="255"/>
      <c r="D92" s="255"/>
      <c r="F92" s="254"/>
      <c r="G92" s="254"/>
      <c r="H92" s="254"/>
      <c r="I92" s="254"/>
      <c r="J92" s="254"/>
      <c r="K92" s="254"/>
      <c r="L92" s="254"/>
      <c r="M92" s="254"/>
      <c r="N92" s="254"/>
      <c r="O92" s="254"/>
      <c r="P92" s="254"/>
      <c r="Q92" s="254"/>
      <c r="R92" s="254"/>
      <c r="S92" s="254"/>
      <c r="T92" s="254"/>
      <c r="U92" s="254"/>
      <c r="V92" s="254"/>
      <c r="W92" s="254"/>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54"/>
      <c r="AT92" s="254"/>
      <c r="AU92" s="254"/>
      <c r="AV92" s="254"/>
      <c r="AW92" s="254"/>
      <c r="AX92" s="254"/>
      <c r="AY92" s="254"/>
      <c r="AZ92" s="254"/>
      <c r="BA92" s="254"/>
      <c r="BB92" s="254"/>
      <c r="BC92" s="254"/>
      <c r="BD92" s="254"/>
      <c r="BE92" s="254"/>
      <c r="BF92" s="254"/>
      <c r="BG92" s="254"/>
      <c r="BH92" s="254"/>
      <c r="BI92" s="254"/>
      <c r="BJ92" s="254"/>
      <c r="BK92" s="254"/>
      <c r="BL92" s="254"/>
      <c r="BM92" s="254"/>
      <c r="BN92" s="254"/>
      <c r="BO92" s="254"/>
      <c r="BP92" s="254"/>
      <c r="BQ92" s="254"/>
      <c r="BR92" s="254"/>
      <c r="BS92" s="254"/>
      <c r="BT92" s="254"/>
      <c r="BU92" s="254"/>
      <c r="BV92" s="254"/>
      <c r="BW92" s="254"/>
      <c r="BX92" s="254"/>
      <c r="BY92" s="254"/>
      <c r="BZ92" s="254"/>
      <c r="CA92" s="254"/>
      <c r="CB92" s="254"/>
      <c r="CC92" s="254"/>
      <c r="CD92" s="254"/>
      <c r="CE92" s="254"/>
      <c r="CF92" s="254"/>
      <c r="CG92" s="254"/>
      <c r="CH92" s="254"/>
      <c r="CI92" s="254"/>
      <c r="CJ92" s="254"/>
      <c r="CK92" s="254"/>
      <c r="CL92" s="254"/>
      <c r="CM92" s="254"/>
      <c r="CN92" s="254"/>
      <c r="CO92" s="254"/>
      <c r="CP92" s="254"/>
      <c r="CQ92" s="254"/>
      <c r="CR92" s="254"/>
      <c r="CS92" s="254"/>
      <c r="CT92" s="254"/>
      <c r="CU92" s="254"/>
      <c r="CV92" s="254"/>
      <c r="CW92" s="254"/>
      <c r="CX92" s="254"/>
      <c r="CY92" s="254"/>
      <c r="CZ92" s="254"/>
      <c r="DA92" s="254"/>
      <c r="DB92" s="254"/>
      <c r="DC92" s="254"/>
      <c r="DD92" s="254"/>
      <c r="DE92" s="254"/>
      <c r="DF92" s="254"/>
      <c r="DG92" s="254"/>
      <c r="DH92" s="254"/>
      <c r="DI92" s="254"/>
      <c r="DJ92" s="254"/>
      <c r="DK92" s="254"/>
      <c r="DL92" s="254"/>
      <c r="DM92" s="254"/>
      <c r="DN92" s="254"/>
      <c r="DO92" s="254"/>
      <c r="DP92" s="254"/>
      <c r="DQ92" s="254"/>
      <c r="DR92" s="254"/>
      <c r="DS92" s="254"/>
      <c r="DT92" s="254"/>
      <c r="DU92" s="254"/>
      <c r="DV92" s="254"/>
      <c r="DW92" s="254"/>
      <c r="DX92" s="254"/>
      <c r="DY92" s="254"/>
      <c r="DZ92" s="254"/>
      <c r="EA92" s="254"/>
      <c r="EB92" s="254"/>
      <c r="EC92" s="254"/>
      <c r="ED92" s="322"/>
      <c r="EE92" s="303"/>
      <c r="EF92" s="303"/>
      <c r="EG92" s="303"/>
      <c r="EH92" s="303"/>
      <c r="EI92" s="303"/>
      <c r="EJ92" s="303"/>
      <c r="EK92" s="303"/>
      <c r="EL92" s="303"/>
      <c r="EM92" s="303">
        <v>25.631622641509392</v>
      </c>
      <c r="EN92" s="303">
        <f>$ER$77*ER92</f>
        <v>25.296428723531466</v>
      </c>
      <c r="EO92" s="303"/>
      <c r="EP92" s="249"/>
      <c r="ER92" s="247">
        <f>$ER$84*EN40</f>
        <v>0.18248758276966892</v>
      </c>
    </row>
  </sheetData>
  <mergeCells count="4247">
    <mergeCell ref="EU30:EY31"/>
    <mergeCell ref="EU33:EY34"/>
    <mergeCell ref="EU40:EY41"/>
    <mergeCell ref="EU28:EY29"/>
    <mergeCell ref="EU26:EY27"/>
    <mergeCell ref="EU24:EY25"/>
    <mergeCell ref="EU22:EY23"/>
    <mergeCell ref="EU19:EY21"/>
    <mergeCell ref="EU15:EY17"/>
    <mergeCell ref="DV3:DW3"/>
    <mergeCell ref="DX3:DY3"/>
    <mergeCell ref="DZ3:EA3"/>
    <mergeCell ref="EB3:EC3"/>
    <mergeCell ref="EM4:EN4"/>
    <mergeCell ref="EM5:EN5"/>
    <mergeCell ref="EM7:EN7"/>
    <mergeCell ref="AR15:BO15"/>
    <mergeCell ref="BP15:CM15"/>
    <mergeCell ref="CN15:DK15"/>
    <mergeCell ref="EK15:EN16"/>
    <mergeCell ref="DB16:DC16"/>
    <mergeCell ref="DD16:DE16"/>
    <mergeCell ref="DF16:DG16"/>
    <mergeCell ref="DH16:DI16"/>
    <mergeCell ref="DJ16:DK16"/>
    <mergeCell ref="EB16:EC16"/>
    <mergeCell ref="CP16:CQ16"/>
    <mergeCell ref="BH16:BI16"/>
    <mergeCell ref="BJ16:BK16"/>
    <mergeCell ref="BL16:BM16"/>
    <mergeCell ref="BN16:BO16"/>
    <mergeCell ref="AT18:AU18"/>
    <mergeCell ref="B2:D2"/>
    <mergeCell ref="F2:S2"/>
    <mergeCell ref="T2:AQ2"/>
    <mergeCell ref="AR2:BO2"/>
    <mergeCell ref="BP2:CM2"/>
    <mergeCell ref="CN2:DK2"/>
    <mergeCell ref="DL2:EC2"/>
    <mergeCell ref="EK2:EN2"/>
    <mergeCell ref="B3:D3"/>
    <mergeCell ref="F3:G3"/>
    <mergeCell ref="H3:I3"/>
    <mergeCell ref="J3:K3"/>
    <mergeCell ref="L3:M3"/>
    <mergeCell ref="N3:O3"/>
    <mergeCell ref="P3:Q3"/>
    <mergeCell ref="R3:S3"/>
    <mergeCell ref="CJ3:CK3"/>
    <mergeCell ref="CL3:CM3"/>
    <mergeCell ref="CN3:CO3"/>
    <mergeCell ref="CP3:CQ3"/>
    <mergeCell ref="T3:U3"/>
    <mergeCell ref="V3:W3"/>
    <mergeCell ref="X3:Y3"/>
    <mergeCell ref="Z3:AA3"/>
    <mergeCell ref="AB3:AC3"/>
    <mergeCell ref="AD3:AE3"/>
    <mergeCell ref="DL3:DM3"/>
    <mergeCell ref="DN3:DO3"/>
    <mergeCell ref="DP3:DQ3"/>
    <mergeCell ref="DR3:DS3"/>
    <mergeCell ref="DT3:DU3"/>
    <mergeCell ref="CT3:CU3"/>
    <mergeCell ref="C9:D13"/>
    <mergeCell ref="L9:S9"/>
    <mergeCell ref="T9:AQ9"/>
    <mergeCell ref="AR9:BO9"/>
    <mergeCell ref="BP9:CM9"/>
    <mergeCell ref="CN9:DK9"/>
    <mergeCell ref="T10:BO10"/>
    <mergeCell ref="BP10:CC10"/>
    <mergeCell ref="CD10:CE10"/>
    <mergeCell ref="CF10:CG10"/>
    <mergeCell ref="BD3:BE3"/>
    <mergeCell ref="BF3:BG3"/>
    <mergeCell ref="BH3:BI3"/>
    <mergeCell ref="BJ3:BK3"/>
    <mergeCell ref="BL3:BM3"/>
    <mergeCell ref="BN3:BO3"/>
    <mergeCell ref="BP3:BQ3"/>
    <mergeCell ref="BR3:BS3"/>
    <mergeCell ref="BT3:BU3"/>
    <mergeCell ref="BV3:BW3"/>
    <mergeCell ref="AR3:AS3"/>
    <mergeCell ref="AT3:AU3"/>
    <mergeCell ref="AV3:AW3"/>
    <mergeCell ref="AX3:AY3"/>
    <mergeCell ref="AZ3:BA3"/>
    <mergeCell ref="BB3:BC3"/>
    <mergeCell ref="DF10:DG10"/>
    <mergeCell ref="DH10:DI10"/>
    <mergeCell ref="DJ10:DK10"/>
    <mergeCell ref="DD10:DE10"/>
    <mergeCell ref="CH10:CI10"/>
    <mergeCell ref="CR3:CS3"/>
    <mergeCell ref="E12:E13"/>
    <mergeCell ref="AR12:BO12"/>
    <mergeCell ref="BP12:DK12"/>
    <mergeCell ref="AR13:BO13"/>
    <mergeCell ref="BP13:DK13"/>
    <mergeCell ref="CJ10:CK10"/>
    <mergeCell ref="CL10:CM10"/>
    <mergeCell ref="CN10:CO10"/>
    <mergeCell ref="CZ3:DA3"/>
    <mergeCell ref="DB3:DC3"/>
    <mergeCell ref="DD3:DE3"/>
    <mergeCell ref="DF3:DG3"/>
    <mergeCell ref="DH3:DI3"/>
    <mergeCell ref="DJ3:DK3"/>
    <mergeCell ref="BX3:BY3"/>
    <mergeCell ref="BZ3:CA3"/>
    <mergeCell ref="CV3:CW3"/>
    <mergeCell ref="CX3:CY3"/>
    <mergeCell ref="CB3:CC3"/>
    <mergeCell ref="CD3:CE3"/>
    <mergeCell ref="CF3:CG3"/>
    <mergeCell ref="CH3:CI3"/>
    <mergeCell ref="AF3:AG3"/>
    <mergeCell ref="AH3:AI3"/>
    <mergeCell ref="AJ3:AK3"/>
    <mergeCell ref="AL3:AM3"/>
    <mergeCell ref="AN3:AO3"/>
    <mergeCell ref="AP3:AQ3"/>
    <mergeCell ref="F16:G16"/>
    <mergeCell ref="H16:I16"/>
    <mergeCell ref="J16:K16"/>
    <mergeCell ref="L16:M16"/>
    <mergeCell ref="N16:O16"/>
    <mergeCell ref="P16:Q16"/>
    <mergeCell ref="R16:S16"/>
    <mergeCell ref="CJ16:CK16"/>
    <mergeCell ref="CL16:CM16"/>
    <mergeCell ref="CP10:CQ10"/>
    <mergeCell ref="CR10:CS10"/>
    <mergeCell ref="AB16:AC16"/>
    <mergeCell ref="AD16:AE16"/>
    <mergeCell ref="DL15:EC15"/>
    <mergeCell ref="EE15:EH16"/>
    <mergeCell ref="BP16:BQ16"/>
    <mergeCell ref="BR16:BS16"/>
    <mergeCell ref="BT16:BU16"/>
    <mergeCell ref="BV16:BW16"/>
    <mergeCell ref="DL10:DM10"/>
    <mergeCell ref="T11:AQ11"/>
    <mergeCell ref="AR11:BO11"/>
    <mergeCell ref="BP11:CM11"/>
    <mergeCell ref="CN11:DC11"/>
    <mergeCell ref="CT10:CU10"/>
    <mergeCell ref="CV10:CW10"/>
    <mergeCell ref="CX10:CY10"/>
    <mergeCell ref="CZ10:DA10"/>
    <mergeCell ref="DB10:DC10"/>
    <mergeCell ref="F15:S15"/>
    <mergeCell ref="T15:AQ15"/>
    <mergeCell ref="CZ16:DA16"/>
    <mergeCell ref="F18:G18"/>
    <mergeCell ref="H18:I18"/>
    <mergeCell ref="J18:K18"/>
    <mergeCell ref="L18:M18"/>
    <mergeCell ref="N18:O18"/>
    <mergeCell ref="P18:Q18"/>
    <mergeCell ref="R18:S18"/>
    <mergeCell ref="DL16:DM16"/>
    <mergeCell ref="DN16:DO16"/>
    <mergeCell ref="BX16:BY16"/>
    <mergeCell ref="BZ16:CA16"/>
    <mergeCell ref="BD16:BE16"/>
    <mergeCell ref="BF16:BG16"/>
    <mergeCell ref="DX16:DY16"/>
    <mergeCell ref="DZ16:EA16"/>
    <mergeCell ref="DP16:DQ16"/>
    <mergeCell ref="DR16:DS16"/>
    <mergeCell ref="DT16:DU16"/>
    <mergeCell ref="DV16:DW16"/>
    <mergeCell ref="CR16:CS16"/>
    <mergeCell ref="CT16:CU16"/>
    <mergeCell ref="CV16:CW16"/>
    <mergeCell ref="CX16:CY16"/>
    <mergeCell ref="CB16:CC16"/>
    <mergeCell ref="CD16:CE16"/>
    <mergeCell ref="CF16:CG16"/>
    <mergeCell ref="CH16:CI16"/>
    <mergeCell ref="T16:U16"/>
    <mergeCell ref="V16:W16"/>
    <mergeCell ref="X16:Y16"/>
    <mergeCell ref="Z16:AA16"/>
    <mergeCell ref="CN16:CO16"/>
    <mergeCell ref="AF16:AG16"/>
    <mergeCell ref="AH16:AI16"/>
    <mergeCell ref="AJ16:AK16"/>
    <mergeCell ref="AL16:AM16"/>
    <mergeCell ref="AN16:AO16"/>
    <mergeCell ref="AP16:AQ16"/>
    <mergeCell ref="BL18:BM18"/>
    <mergeCell ref="BN18:BO18"/>
    <mergeCell ref="BP18:BQ18"/>
    <mergeCell ref="BR18:BS18"/>
    <mergeCell ref="BT18:BU18"/>
    <mergeCell ref="BV18:BW18"/>
    <mergeCell ref="BX18:BY18"/>
    <mergeCell ref="CL18:CM18"/>
    <mergeCell ref="CN18:CO18"/>
    <mergeCell ref="CP18:CQ18"/>
    <mergeCell ref="Z18:AA18"/>
    <mergeCell ref="AB18:AC18"/>
    <mergeCell ref="AD18:AE18"/>
    <mergeCell ref="AR16:AS16"/>
    <mergeCell ref="AT16:AU16"/>
    <mergeCell ref="AV16:AW16"/>
    <mergeCell ref="AX16:AY16"/>
    <mergeCell ref="AZ16:BA16"/>
    <mergeCell ref="BB16:BC16"/>
    <mergeCell ref="AF18:AG18"/>
    <mergeCell ref="AH18:AI18"/>
    <mergeCell ref="AJ18:AK18"/>
    <mergeCell ref="AL18:AM18"/>
    <mergeCell ref="AN18:AO18"/>
    <mergeCell ref="AP18:AQ18"/>
    <mergeCell ref="AR18:AS18"/>
    <mergeCell ref="AV18:AW18"/>
    <mergeCell ref="AX18:AY18"/>
    <mergeCell ref="AZ18:BA18"/>
    <mergeCell ref="BB18:BC18"/>
    <mergeCell ref="CT19:CU19"/>
    <mergeCell ref="DN18:DO18"/>
    <mergeCell ref="DP18:DQ18"/>
    <mergeCell ref="DR18:DS18"/>
    <mergeCell ref="DT18:DU18"/>
    <mergeCell ref="DV18:DW18"/>
    <mergeCell ref="DX18:DY18"/>
    <mergeCell ref="DZ18:EA18"/>
    <mergeCell ref="EB18:EC18"/>
    <mergeCell ref="F19:G19"/>
    <mergeCell ref="H19:I19"/>
    <mergeCell ref="J19:K19"/>
    <mergeCell ref="L19:M19"/>
    <mergeCell ref="N19:O19"/>
    <mergeCell ref="P19:Q19"/>
    <mergeCell ref="R19:S19"/>
    <mergeCell ref="T19:U19"/>
    <mergeCell ref="V19:W19"/>
    <mergeCell ref="X19:Y19"/>
    <mergeCell ref="Z19:AA19"/>
    <mergeCell ref="AB19:AC19"/>
    <mergeCell ref="AD19:AE19"/>
    <mergeCell ref="BD18:BE18"/>
    <mergeCell ref="BF18:BG18"/>
    <mergeCell ref="BH18:BI18"/>
    <mergeCell ref="BJ18:BK18"/>
    <mergeCell ref="AR19:AS19"/>
    <mergeCell ref="AT19:AU19"/>
    <mergeCell ref="AV19:AW19"/>
    <mergeCell ref="T18:U18"/>
    <mergeCell ref="V18:W18"/>
    <mergeCell ref="X18:Y18"/>
    <mergeCell ref="AX19:AY19"/>
    <mergeCell ref="AZ19:BA19"/>
    <mergeCell ref="BB19:BC19"/>
    <mergeCell ref="DV19:DW19"/>
    <mergeCell ref="CR18:CS18"/>
    <mergeCell ref="CT18:CU18"/>
    <mergeCell ref="BD19:BE19"/>
    <mergeCell ref="BF19:BG19"/>
    <mergeCell ref="BH19:BI19"/>
    <mergeCell ref="BJ19:BK19"/>
    <mergeCell ref="BL19:BM19"/>
    <mergeCell ref="BN19:BO19"/>
    <mergeCell ref="CB19:CC19"/>
    <mergeCell ref="CD19:CE19"/>
    <mergeCell ref="CZ18:DA18"/>
    <mergeCell ref="DB18:DC18"/>
    <mergeCell ref="DD18:DE18"/>
    <mergeCell ref="DF18:DG18"/>
    <mergeCell ref="DH18:DI18"/>
    <mergeCell ref="DJ18:DK18"/>
    <mergeCell ref="DL18:DM18"/>
    <mergeCell ref="BZ18:CA18"/>
    <mergeCell ref="CV18:CW18"/>
    <mergeCell ref="CX18:CY18"/>
    <mergeCell ref="CB18:CC18"/>
    <mergeCell ref="CD18:CE18"/>
    <mergeCell ref="CF18:CG18"/>
    <mergeCell ref="CH18:CI18"/>
    <mergeCell ref="CJ18:CK18"/>
    <mergeCell ref="CN19:CO19"/>
    <mergeCell ref="CP19:CQ19"/>
    <mergeCell ref="CR19:CS19"/>
    <mergeCell ref="DX19:DY19"/>
    <mergeCell ref="DZ19:EA19"/>
    <mergeCell ref="EB19:EC19"/>
    <mergeCell ref="F20:G20"/>
    <mergeCell ref="H20:I20"/>
    <mergeCell ref="J20:K20"/>
    <mergeCell ref="L20:M20"/>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CF19:CG19"/>
    <mergeCell ref="CH19:CI19"/>
    <mergeCell ref="CJ19:CK19"/>
    <mergeCell ref="CL19:CM19"/>
    <mergeCell ref="BP19:BQ19"/>
    <mergeCell ref="BR19:BS19"/>
    <mergeCell ref="BT19:BU19"/>
    <mergeCell ref="BV19:BW19"/>
    <mergeCell ref="BX19:BY19"/>
    <mergeCell ref="DF20:DG20"/>
    <mergeCell ref="DP20:DQ20"/>
    <mergeCell ref="DR20:DS20"/>
    <mergeCell ref="DT20:DU20"/>
    <mergeCell ref="DD19:DE19"/>
    <mergeCell ref="DF19:DG19"/>
    <mergeCell ref="F21:G21"/>
    <mergeCell ref="H21:I21"/>
    <mergeCell ref="J21:K21"/>
    <mergeCell ref="L21:M21"/>
    <mergeCell ref="N21:O21"/>
    <mergeCell ref="CX20:CY20"/>
    <mergeCell ref="CZ20:DA20"/>
    <mergeCell ref="DB20:DC20"/>
    <mergeCell ref="DL19:DM19"/>
    <mergeCell ref="DN19:DO19"/>
    <mergeCell ref="DP19:DQ19"/>
    <mergeCell ref="DR19:DS19"/>
    <mergeCell ref="DT19:DU19"/>
    <mergeCell ref="BZ19:CA19"/>
    <mergeCell ref="DH19:DI19"/>
    <mergeCell ref="DJ19:DK19"/>
    <mergeCell ref="AX20:AY20"/>
    <mergeCell ref="CV19:CW19"/>
    <mergeCell ref="CX19:CY19"/>
    <mergeCell ref="CZ19:DA19"/>
    <mergeCell ref="DB19:DC19"/>
    <mergeCell ref="AF19:AG19"/>
    <mergeCell ref="AH19:AI19"/>
    <mergeCell ref="AJ19:AK19"/>
    <mergeCell ref="AL19:AM19"/>
    <mergeCell ref="AN19:AO19"/>
    <mergeCell ref="AP19:AQ19"/>
    <mergeCell ref="DR21:DS21"/>
    <mergeCell ref="DV20:DW20"/>
    <mergeCell ref="DX20:DY20"/>
    <mergeCell ref="DZ20:EA20"/>
    <mergeCell ref="EB20:EC20"/>
    <mergeCell ref="BT20:BU20"/>
    <mergeCell ref="BV20:BW20"/>
    <mergeCell ref="BX20:BY20"/>
    <mergeCell ref="P21:Q21"/>
    <mergeCell ref="R21:S21"/>
    <mergeCell ref="T21:U21"/>
    <mergeCell ref="V21:W21"/>
    <mergeCell ref="X21:Y21"/>
    <mergeCell ref="Z21:AA21"/>
    <mergeCell ref="BN20:BO20"/>
    <mergeCell ref="BP20:BQ20"/>
    <mergeCell ref="BR20:BS20"/>
    <mergeCell ref="AB21:AC21"/>
    <mergeCell ref="AD21:AE21"/>
    <mergeCell ref="AF21:AG21"/>
    <mergeCell ref="AH21:AI21"/>
    <mergeCell ref="AJ21:AK21"/>
    <mergeCell ref="AL21:AM21"/>
    <mergeCell ref="BB20:BC20"/>
    <mergeCell ref="BZ20:CA20"/>
    <mergeCell ref="CB20:CC20"/>
    <mergeCell ref="CD20:CE20"/>
    <mergeCell ref="CF20:CG20"/>
    <mergeCell ref="CH20:CI20"/>
    <mergeCell ref="H22:I22"/>
    <mergeCell ref="J22:K22"/>
    <mergeCell ref="L22:M22"/>
    <mergeCell ref="N22:O22"/>
    <mergeCell ref="P22:Q22"/>
    <mergeCell ref="R22:S22"/>
    <mergeCell ref="T22:U22"/>
    <mergeCell ref="V22:W22"/>
    <mergeCell ref="BD20:BE20"/>
    <mergeCell ref="BF20:BG20"/>
    <mergeCell ref="BH20:BI20"/>
    <mergeCell ref="BJ20:BK20"/>
    <mergeCell ref="BL20:BM20"/>
    <mergeCell ref="AP20:AQ20"/>
    <mergeCell ref="AR20:AS20"/>
    <mergeCell ref="AT20:AU20"/>
    <mergeCell ref="AV20:AW20"/>
    <mergeCell ref="X22:Y22"/>
    <mergeCell ref="Z22:AA22"/>
    <mergeCell ref="AN21:AO21"/>
    <mergeCell ref="AP21:AQ21"/>
    <mergeCell ref="AR21:AS21"/>
    <mergeCell ref="AT21:AU21"/>
    <mergeCell ref="AB22:AC22"/>
    <mergeCell ref="AD22:AE22"/>
    <mergeCell ref="AF22:AG22"/>
    <mergeCell ref="AT22:AU22"/>
    <mergeCell ref="BL22:BM22"/>
    <mergeCell ref="AX21:AY21"/>
    <mergeCell ref="DH20:DI20"/>
    <mergeCell ref="CL20:CM20"/>
    <mergeCell ref="CN20:CO20"/>
    <mergeCell ref="CP20:CQ20"/>
    <mergeCell ref="CR20:CS20"/>
    <mergeCell ref="CT20:CU20"/>
    <mergeCell ref="CV20:CW20"/>
    <mergeCell ref="DJ20:DK20"/>
    <mergeCell ref="DL20:DM20"/>
    <mergeCell ref="DN20:DO20"/>
    <mergeCell ref="EB21:EC21"/>
    <mergeCell ref="BR21:BS21"/>
    <mergeCell ref="BT21:BU21"/>
    <mergeCell ref="BV21:BW21"/>
    <mergeCell ref="AZ21:BA21"/>
    <mergeCell ref="BB21:BC21"/>
    <mergeCell ref="BD21:BE21"/>
    <mergeCell ref="BF21:BG21"/>
    <mergeCell ref="BH21:BI21"/>
    <mergeCell ref="BJ21:BK21"/>
    <mergeCell ref="DT21:DU21"/>
    <mergeCell ref="DV21:DW21"/>
    <mergeCell ref="DX21:DY21"/>
    <mergeCell ref="DZ21:EA21"/>
    <mergeCell ref="BL21:BM21"/>
    <mergeCell ref="BN21:BO21"/>
    <mergeCell ref="BP21:BQ21"/>
    <mergeCell ref="CJ20:CK20"/>
    <mergeCell ref="DD20:DE20"/>
    <mergeCell ref="CT21:CU21"/>
    <mergeCell ref="DP21:DQ21"/>
    <mergeCell ref="AZ20:BA20"/>
    <mergeCell ref="F23:G23"/>
    <mergeCell ref="H23:I23"/>
    <mergeCell ref="J23:K23"/>
    <mergeCell ref="L23:M23"/>
    <mergeCell ref="N23:O23"/>
    <mergeCell ref="P23:Q23"/>
    <mergeCell ref="R23:S23"/>
    <mergeCell ref="T23:U23"/>
    <mergeCell ref="V23:W23"/>
    <mergeCell ref="CB21:CC21"/>
    <mergeCell ref="CD21:CE21"/>
    <mergeCell ref="CF21:CG21"/>
    <mergeCell ref="CH21:CI21"/>
    <mergeCell ref="CJ21:CK21"/>
    <mergeCell ref="CL21:CM21"/>
    <mergeCell ref="CN21:CO21"/>
    <mergeCell ref="AZ22:BA22"/>
    <mergeCell ref="BB22:BC22"/>
    <mergeCell ref="BD22:BE22"/>
    <mergeCell ref="BF22:BG22"/>
    <mergeCell ref="BH22:BI22"/>
    <mergeCell ref="BJ22:BK22"/>
    <mergeCell ref="X23:Y23"/>
    <mergeCell ref="Z23:AA23"/>
    <mergeCell ref="AN22:AO22"/>
    <mergeCell ref="AP22:AQ22"/>
    <mergeCell ref="AR22:AS22"/>
    <mergeCell ref="AH22:AI22"/>
    <mergeCell ref="AJ22:AK22"/>
    <mergeCell ref="AL22:AM22"/>
    <mergeCell ref="AV21:AW21"/>
    <mergeCell ref="F22:G22"/>
    <mergeCell ref="BN22:BO22"/>
    <mergeCell ref="BP22:BQ22"/>
    <mergeCell ref="CP21:CQ21"/>
    <mergeCell ref="CR21:CS21"/>
    <mergeCell ref="CT23:CU23"/>
    <mergeCell ref="CV21:CW21"/>
    <mergeCell ref="CX21:CY21"/>
    <mergeCell ref="CZ21:DA21"/>
    <mergeCell ref="DB21:DC21"/>
    <mergeCell ref="DD21:DE21"/>
    <mergeCell ref="DF21:DG21"/>
    <mergeCell ref="DH21:DI21"/>
    <mergeCell ref="DJ21:DK21"/>
    <mergeCell ref="DL21:DM21"/>
    <mergeCell ref="DN21:DO21"/>
    <mergeCell ref="BX21:BY21"/>
    <mergeCell ref="BZ21:CA21"/>
    <mergeCell ref="CT22:CU22"/>
    <mergeCell ref="EB22:EC22"/>
    <mergeCell ref="BR22:BS22"/>
    <mergeCell ref="BT22:BU22"/>
    <mergeCell ref="BV22:BW22"/>
    <mergeCell ref="DT22:DU22"/>
    <mergeCell ref="DV22:DW22"/>
    <mergeCell ref="DX22:DY22"/>
    <mergeCell ref="DZ22:EA22"/>
    <mergeCell ref="CX22:CY22"/>
    <mergeCell ref="CZ22:DA22"/>
    <mergeCell ref="DB22:DC22"/>
    <mergeCell ref="DD22:DE22"/>
    <mergeCell ref="DF22:DG22"/>
    <mergeCell ref="DH22:DI22"/>
    <mergeCell ref="DJ22:DK22"/>
    <mergeCell ref="DL22:DM22"/>
    <mergeCell ref="DN22:DO22"/>
    <mergeCell ref="DP22:DQ22"/>
    <mergeCell ref="DR22:DS22"/>
    <mergeCell ref="EB23:EC23"/>
    <mergeCell ref="BR23:BS23"/>
    <mergeCell ref="AB23:AC23"/>
    <mergeCell ref="AD23:AE23"/>
    <mergeCell ref="AF23:AG23"/>
    <mergeCell ref="AH23:AI23"/>
    <mergeCell ref="AJ23:AK23"/>
    <mergeCell ref="AL23:AM23"/>
    <mergeCell ref="AV22:AW22"/>
    <mergeCell ref="BX22:BY22"/>
    <mergeCell ref="BZ22:CA22"/>
    <mergeCell ref="DP23:DQ23"/>
    <mergeCell ref="DR23:DS23"/>
    <mergeCell ref="AX22:AY22"/>
    <mergeCell ref="F24:G24"/>
    <mergeCell ref="H24:I24"/>
    <mergeCell ref="J24:K24"/>
    <mergeCell ref="L24:M24"/>
    <mergeCell ref="N24:O24"/>
    <mergeCell ref="P24:Q24"/>
    <mergeCell ref="R24:S24"/>
    <mergeCell ref="T24:U24"/>
    <mergeCell ref="V24:W24"/>
    <mergeCell ref="CB22:CC22"/>
    <mergeCell ref="CD22:CE22"/>
    <mergeCell ref="CF22:CG22"/>
    <mergeCell ref="CH22:CI22"/>
    <mergeCell ref="CJ22:CK22"/>
    <mergeCell ref="CL22:CM22"/>
    <mergeCell ref="CN22:CO22"/>
    <mergeCell ref="CP22:CQ22"/>
    <mergeCell ref="CR22:CS22"/>
    <mergeCell ref="CT24:CU24"/>
    <mergeCell ref="CV22:CW22"/>
    <mergeCell ref="BT23:BU23"/>
    <mergeCell ref="BV23:BW23"/>
    <mergeCell ref="AZ23:BA23"/>
    <mergeCell ref="BB23:BC23"/>
    <mergeCell ref="BD23:BE23"/>
    <mergeCell ref="BF23:BG23"/>
    <mergeCell ref="BH23:BI23"/>
    <mergeCell ref="BJ23:BK23"/>
    <mergeCell ref="X24:Y24"/>
    <mergeCell ref="Z24:AA24"/>
    <mergeCell ref="DT23:DU23"/>
    <mergeCell ref="DV23:DW23"/>
    <mergeCell ref="DX23:DY23"/>
    <mergeCell ref="DZ23:EA23"/>
    <mergeCell ref="AN23:AO23"/>
    <mergeCell ref="AP23:AQ23"/>
    <mergeCell ref="AR23:AS23"/>
    <mergeCell ref="AT23:AU23"/>
    <mergeCell ref="BL23:BM23"/>
    <mergeCell ref="BN23:BO23"/>
    <mergeCell ref="BP23:BQ23"/>
    <mergeCell ref="AB24:AC24"/>
    <mergeCell ref="AD24:AE24"/>
    <mergeCell ref="AF24:AG24"/>
    <mergeCell ref="AH24:AI24"/>
    <mergeCell ref="AJ24:AK24"/>
    <mergeCell ref="AL24:AM24"/>
    <mergeCell ref="AV23:AW23"/>
    <mergeCell ref="BX23:BY23"/>
    <mergeCell ref="BZ23:CA23"/>
    <mergeCell ref="DP24:DQ24"/>
    <mergeCell ref="DR24:DS24"/>
    <mergeCell ref="AX23:AY23"/>
    <mergeCell ref="F25:G25"/>
    <mergeCell ref="H25:I25"/>
    <mergeCell ref="J25:K25"/>
    <mergeCell ref="L25:M25"/>
    <mergeCell ref="N25:O25"/>
    <mergeCell ref="P25:Q25"/>
    <mergeCell ref="R25:S25"/>
    <mergeCell ref="T25:U25"/>
    <mergeCell ref="V25:W25"/>
    <mergeCell ref="CB23:CC23"/>
    <mergeCell ref="CD23:CE23"/>
    <mergeCell ref="CF23:CG23"/>
    <mergeCell ref="CH23:CI23"/>
    <mergeCell ref="CJ23:CK23"/>
    <mergeCell ref="CL23:CM23"/>
    <mergeCell ref="CN23:CO23"/>
    <mergeCell ref="AZ24:BA24"/>
    <mergeCell ref="BB24:BC24"/>
    <mergeCell ref="BD24:BE24"/>
    <mergeCell ref="BF24:BG24"/>
    <mergeCell ref="BH24:BI24"/>
    <mergeCell ref="BJ24:BK24"/>
    <mergeCell ref="X25:Y25"/>
    <mergeCell ref="Z25:AA25"/>
    <mergeCell ref="AN24:AO24"/>
    <mergeCell ref="AP24:AQ24"/>
    <mergeCell ref="AR24:AS24"/>
    <mergeCell ref="AT24:AU24"/>
    <mergeCell ref="BL24:BM24"/>
    <mergeCell ref="BN24:BO24"/>
    <mergeCell ref="BP24:BQ24"/>
    <mergeCell ref="CP23:CQ23"/>
    <mergeCell ref="CR23:CS23"/>
    <mergeCell ref="CT25:CU25"/>
    <mergeCell ref="CV23:CW23"/>
    <mergeCell ref="CX23:CY23"/>
    <mergeCell ref="CZ23:DA23"/>
    <mergeCell ref="DB23:DC23"/>
    <mergeCell ref="DD23:DE23"/>
    <mergeCell ref="DF23:DG23"/>
    <mergeCell ref="DH23:DI23"/>
    <mergeCell ref="DJ23:DK23"/>
    <mergeCell ref="DL23:DM23"/>
    <mergeCell ref="DN23:DO23"/>
    <mergeCell ref="EB24:EC24"/>
    <mergeCell ref="BR24:BS24"/>
    <mergeCell ref="BT24:BU24"/>
    <mergeCell ref="BV24:BW24"/>
    <mergeCell ref="DT24:DU24"/>
    <mergeCell ref="DV24:DW24"/>
    <mergeCell ref="DX24:DY24"/>
    <mergeCell ref="DZ24:EA24"/>
    <mergeCell ref="CX24:CY24"/>
    <mergeCell ref="CZ24:DA24"/>
    <mergeCell ref="DB24:DC24"/>
    <mergeCell ref="DD24:DE24"/>
    <mergeCell ref="DF24:DG24"/>
    <mergeCell ref="DH24:DI24"/>
    <mergeCell ref="DJ24:DK24"/>
    <mergeCell ref="DL24:DM24"/>
    <mergeCell ref="DN24:DO24"/>
    <mergeCell ref="EB25:EC25"/>
    <mergeCell ref="BR25:BS25"/>
    <mergeCell ref="AB25:AC25"/>
    <mergeCell ref="AD25:AE25"/>
    <mergeCell ref="AF25:AG25"/>
    <mergeCell ref="AH25:AI25"/>
    <mergeCell ref="AJ25:AK25"/>
    <mergeCell ref="AL25:AM25"/>
    <mergeCell ref="AV24:AW24"/>
    <mergeCell ref="BX24:BY24"/>
    <mergeCell ref="BZ24:CA24"/>
    <mergeCell ref="DP25:DQ25"/>
    <mergeCell ref="DR25:DS25"/>
    <mergeCell ref="AX24:AY24"/>
    <mergeCell ref="F26:G26"/>
    <mergeCell ref="H26:I26"/>
    <mergeCell ref="J26:K26"/>
    <mergeCell ref="L26:M26"/>
    <mergeCell ref="N26:O26"/>
    <mergeCell ref="P26:Q26"/>
    <mergeCell ref="R26:S26"/>
    <mergeCell ref="T26:U26"/>
    <mergeCell ref="V26:W26"/>
    <mergeCell ref="CB24:CC24"/>
    <mergeCell ref="CD24:CE24"/>
    <mergeCell ref="CF24:CG24"/>
    <mergeCell ref="CH24:CI24"/>
    <mergeCell ref="CJ24:CK24"/>
    <mergeCell ref="CL24:CM24"/>
    <mergeCell ref="CN24:CO24"/>
    <mergeCell ref="CP24:CQ24"/>
    <mergeCell ref="CR24:CS24"/>
    <mergeCell ref="CT26:CU26"/>
    <mergeCell ref="CV24:CW24"/>
    <mergeCell ref="BT25:BU25"/>
    <mergeCell ref="BV25:BW25"/>
    <mergeCell ref="AZ25:BA25"/>
    <mergeCell ref="BB25:BC25"/>
    <mergeCell ref="BD25:BE25"/>
    <mergeCell ref="BF25:BG25"/>
    <mergeCell ref="BH25:BI25"/>
    <mergeCell ref="BJ25:BK25"/>
    <mergeCell ref="X26:Y26"/>
    <mergeCell ref="Z26:AA26"/>
    <mergeCell ref="DT25:DU25"/>
    <mergeCell ref="DV25:DW25"/>
    <mergeCell ref="DX25:DY25"/>
    <mergeCell ref="DZ25:EA25"/>
    <mergeCell ref="AN25:AO25"/>
    <mergeCell ref="AP25:AQ25"/>
    <mergeCell ref="AR25:AS25"/>
    <mergeCell ref="AT25:AU25"/>
    <mergeCell ref="BL25:BM25"/>
    <mergeCell ref="BN25:BO25"/>
    <mergeCell ref="BP25:BQ25"/>
    <mergeCell ref="AB26:AC26"/>
    <mergeCell ref="AD26:AE26"/>
    <mergeCell ref="AF26:AG26"/>
    <mergeCell ref="AH26:AI26"/>
    <mergeCell ref="AJ26:AK26"/>
    <mergeCell ref="AL26:AM26"/>
    <mergeCell ref="AV25:AW25"/>
    <mergeCell ref="BX25:BY25"/>
    <mergeCell ref="BZ25:CA25"/>
    <mergeCell ref="DP26:DQ26"/>
    <mergeCell ref="DR26:DS26"/>
    <mergeCell ref="AX25:AY25"/>
    <mergeCell ref="F27:G27"/>
    <mergeCell ref="H27:I27"/>
    <mergeCell ref="J27:K27"/>
    <mergeCell ref="L27:M27"/>
    <mergeCell ref="N27:O27"/>
    <mergeCell ref="P27:Q27"/>
    <mergeCell ref="R27:S27"/>
    <mergeCell ref="T27:U27"/>
    <mergeCell ref="V27:W27"/>
    <mergeCell ref="CB25:CC25"/>
    <mergeCell ref="CD25:CE25"/>
    <mergeCell ref="CF25:CG25"/>
    <mergeCell ref="CH25:CI25"/>
    <mergeCell ref="CJ25:CK25"/>
    <mergeCell ref="CL25:CM25"/>
    <mergeCell ref="CN25:CO25"/>
    <mergeCell ref="AZ26:BA26"/>
    <mergeCell ref="BB26:BC26"/>
    <mergeCell ref="BD26:BE26"/>
    <mergeCell ref="BF26:BG26"/>
    <mergeCell ref="BH26:BI26"/>
    <mergeCell ref="BJ26:BK26"/>
    <mergeCell ref="X27:Y27"/>
    <mergeCell ref="Z27:AA27"/>
    <mergeCell ref="AN26:AO26"/>
    <mergeCell ref="AP26:AQ26"/>
    <mergeCell ref="AR26:AS26"/>
    <mergeCell ref="AT26:AU26"/>
    <mergeCell ref="BL26:BM26"/>
    <mergeCell ref="BN26:BO26"/>
    <mergeCell ref="BP26:BQ26"/>
    <mergeCell ref="CP25:CQ25"/>
    <mergeCell ref="CR25:CS25"/>
    <mergeCell ref="CT27:CU27"/>
    <mergeCell ref="CV25:CW25"/>
    <mergeCell ref="CX25:CY25"/>
    <mergeCell ref="CZ25:DA25"/>
    <mergeCell ref="DB25:DC25"/>
    <mergeCell ref="DD25:DE25"/>
    <mergeCell ref="DF25:DG25"/>
    <mergeCell ref="DH25:DI25"/>
    <mergeCell ref="DJ25:DK25"/>
    <mergeCell ref="DL25:DM25"/>
    <mergeCell ref="DN25:DO25"/>
    <mergeCell ref="EB26:EC26"/>
    <mergeCell ref="BR26:BS26"/>
    <mergeCell ref="BT26:BU26"/>
    <mergeCell ref="BV26:BW26"/>
    <mergeCell ref="DT26:DU26"/>
    <mergeCell ref="DV26:DW26"/>
    <mergeCell ref="DX26:DY26"/>
    <mergeCell ref="DZ26:EA26"/>
    <mergeCell ref="CX26:CY26"/>
    <mergeCell ref="CZ26:DA26"/>
    <mergeCell ref="DB26:DC26"/>
    <mergeCell ref="DD26:DE26"/>
    <mergeCell ref="DF26:DG26"/>
    <mergeCell ref="DH26:DI26"/>
    <mergeCell ref="DJ26:DK26"/>
    <mergeCell ref="DL26:DM26"/>
    <mergeCell ref="DN26:DO26"/>
    <mergeCell ref="EB27:EC27"/>
    <mergeCell ref="BR27:BS27"/>
    <mergeCell ref="AB27:AC27"/>
    <mergeCell ref="AD27:AE27"/>
    <mergeCell ref="AF27:AG27"/>
    <mergeCell ref="AH27:AI27"/>
    <mergeCell ref="AJ27:AK27"/>
    <mergeCell ref="AL27:AM27"/>
    <mergeCell ref="AV26:AW26"/>
    <mergeCell ref="BX26:BY26"/>
    <mergeCell ref="BZ26:CA26"/>
    <mergeCell ref="DP27:DQ27"/>
    <mergeCell ref="DR27:DS27"/>
    <mergeCell ref="AX26:AY26"/>
    <mergeCell ref="F28:G28"/>
    <mergeCell ref="H28:I28"/>
    <mergeCell ref="J28:K28"/>
    <mergeCell ref="L28:M28"/>
    <mergeCell ref="N28:O28"/>
    <mergeCell ref="P28:Q28"/>
    <mergeCell ref="R28:S28"/>
    <mergeCell ref="T28:U28"/>
    <mergeCell ref="V28:W28"/>
    <mergeCell ref="CB26:CC26"/>
    <mergeCell ref="CD26:CE26"/>
    <mergeCell ref="CF26:CG26"/>
    <mergeCell ref="CH26:CI26"/>
    <mergeCell ref="CJ26:CK26"/>
    <mergeCell ref="CL26:CM26"/>
    <mergeCell ref="CN26:CO26"/>
    <mergeCell ref="CP26:CQ26"/>
    <mergeCell ref="CR26:CS26"/>
    <mergeCell ref="CT28:CU28"/>
    <mergeCell ref="CV26:CW26"/>
    <mergeCell ref="BT27:BU27"/>
    <mergeCell ref="BV27:BW27"/>
    <mergeCell ref="AZ27:BA27"/>
    <mergeCell ref="BB27:BC27"/>
    <mergeCell ref="BD27:BE27"/>
    <mergeCell ref="BF27:BG27"/>
    <mergeCell ref="BH27:BI27"/>
    <mergeCell ref="BJ27:BK27"/>
    <mergeCell ref="X28:Y28"/>
    <mergeCell ref="Z28:AA28"/>
    <mergeCell ref="DT27:DU27"/>
    <mergeCell ref="DV27:DW27"/>
    <mergeCell ref="DX27:DY27"/>
    <mergeCell ref="DZ27:EA27"/>
    <mergeCell ref="AN27:AO27"/>
    <mergeCell ref="AP27:AQ27"/>
    <mergeCell ref="AR27:AS27"/>
    <mergeCell ref="AT27:AU27"/>
    <mergeCell ref="BL27:BM27"/>
    <mergeCell ref="BN27:BO27"/>
    <mergeCell ref="BP27:BQ27"/>
    <mergeCell ref="AB28:AC28"/>
    <mergeCell ref="AD28:AE28"/>
    <mergeCell ref="AF28:AG28"/>
    <mergeCell ref="AH28:AI28"/>
    <mergeCell ref="AJ28:AK28"/>
    <mergeCell ref="AL28:AM28"/>
    <mergeCell ref="AV27:AW27"/>
    <mergeCell ref="BX27:BY27"/>
    <mergeCell ref="BZ27:CA27"/>
    <mergeCell ref="DP28:DQ28"/>
    <mergeCell ref="DR28:DS28"/>
    <mergeCell ref="AX27:AY27"/>
    <mergeCell ref="F29:G29"/>
    <mergeCell ref="H29:I29"/>
    <mergeCell ref="J29:K29"/>
    <mergeCell ref="L29:M29"/>
    <mergeCell ref="N29:O29"/>
    <mergeCell ref="P29:Q29"/>
    <mergeCell ref="R29:S29"/>
    <mergeCell ref="T29:U29"/>
    <mergeCell ref="V29:W29"/>
    <mergeCell ref="CB27:CC27"/>
    <mergeCell ref="CD27:CE27"/>
    <mergeCell ref="CF27:CG27"/>
    <mergeCell ref="CH27:CI27"/>
    <mergeCell ref="CJ27:CK27"/>
    <mergeCell ref="CL27:CM27"/>
    <mergeCell ref="CN27:CO27"/>
    <mergeCell ref="AZ28:BA28"/>
    <mergeCell ref="BB28:BC28"/>
    <mergeCell ref="BD28:BE28"/>
    <mergeCell ref="BF28:BG28"/>
    <mergeCell ref="BH28:BI28"/>
    <mergeCell ref="BJ28:BK28"/>
    <mergeCell ref="X29:Y29"/>
    <mergeCell ref="Z29:AA29"/>
    <mergeCell ref="AN28:AO28"/>
    <mergeCell ref="AP28:AQ28"/>
    <mergeCell ref="AR28:AS28"/>
    <mergeCell ref="AT28:AU28"/>
    <mergeCell ref="BL28:BM28"/>
    <mergeCell ref="BN28:BO28"/>
    <mergeCell ref="BP28:BQ28"/>
    <mergeCell ref="CP27:CQ27"/>
    <mergeCell ref="CR27:CS27"/>
    <mergeCell ref="CT29:CU29"/>
    <mergeCell ref="CV27:CW27"/>
    <mergeCell ref="CX27:CY27"/>
    <mergeCell ref="CZ27:DA27"/>
    <mergeCell ref="DB27:DC27"/>
    <mergeCell ref="DD27:DE27"/>
    <mergeCell ref="DF27:DG27"/>
    <mergeCell ref="DH27:DI27"/>
    <mergeCell ref="DJ27:DK27"/>
    <mergeCell ref="DL27:DM27"/>
    <mergeCell ref="DN27:DO27"/>
    <mergeCell ref="EB28:EC28"/>
    <mergeCell ref="BR28:BS28"/>
    <mergeCell ref="BT28:BU28"/>
    <mergeCell ref="BV28:BW28"/>
    <mergeCell ref="DT28:DU28"/>
    <mergeCell ref="DV28:DW28"/>
    <mergeCell ref="DX28:DY28"/>
    <mergeCell ref="DZ28:EA28"/>
    <mergeCell ref="CX28:CY28"/>
    <mergeCell ref="CZ28:DA28"/>
    <mergeCell ref="DB28:DC28"/>
    <mergeCell ref="DD28:DE28"/>
    <mergeCell ref="DF28:DG28"/>
    <mergeCell ref="DH28:DI28"/>
    <mergeCell ref="DJ28:DK28"/>
    <mergeCell ref="DL28:DM28"/>
    <mergeCell ref="DN28:DO28"/>
    <mergeCell ref="EB29:EC29"/>
    <mergeCell ref="BR29:BS29"/>
    <mergeCell ref="AV28:AW28"/>
    <mergeCell ref="BX28:BY28"/>
    <mergeCell ref="BZ28:CA28"/>
    <mergeCell ref="DP29:DQ29"/>
    <mergeCell ref="DR29:DS29"/>
    <mergeCell ref="AX28:AY28"/>
    <mergeCell ref="F30:G30"/>
    <mergeCell ref="H30:I30"/>
    <mergeCell ref="J30:K30"/>
    <mergeCell ref="L30:M30"/>
    <mergeCell ref="N30:O30"/>
    <mergeCell ref="P30:Q30"/>
    <mergeCell ref="R30:S30"/>
    <mergeCell ref="T30:U30"/>
    <mergeCell ref="V30:W30"/>
    <mergeCell ref="CB28:CC28"/>
    <mergeCell ref="CD28:CE28"/>
    <mergeCell ref="CF28:CG28"/>
    <mergeCell ref="CH28:CI28"/>
    <mergeCell ref="CJ28:CK28"/>
    <mergeCell ref="CL28:CM28"/>
    <mergeCell ref="CN28:CO28"/>
    <mergeCell ref="CP28:CQ28"/>
    <mergeCell ref="CR28:CS28"/>
    <mergeCell ref="CT30:CU30"/>
    <mergeCell ref="CV28:CW28"/>
    <mergeCell ref="X30:Y30"/>
    <mergeCell ref="Z30:AA30"/>
    <mergeCell ref="DT29:DU29"/>
    <mergeCell ref="DV29:DW29"/>
    <mergeCell ref="DX29:DY29"/>
    <mergeCell ref="DZ29:EA29"/>
    <mergeCell ref="AN29:AO29"/>
    <mergeCell ref="AP29:AQ29"/>
    <mergeCell ref="AR29:AS29"/>
    <mergeCell ref="AT29:AU29"/>
    <mergeCell ref="BL29:BM29"/>
    <mergeCell ref="BN29:BO29"/>
    <mergeCell ref="BP29:BQ29"/>
    <mergeCell ref="AB30:AC30"/>
    <mergeCell ref="AD30:AE30"/>
    <mergeCell ref="AF30:AG30"/>
    <mergeCell ref="AH30:AI30"/>
    <mergeCell ref="AJ30:AK30"/>
    <mergeCell ref="AL30:AM30"/>
    <mergeCell ref="AV29:AW29"/>
    <mergeCell ref="BX29:BY29"/>
    <mergeCell ref="BZ29:CA29"/>
    <mergeCell ref="DP30:DQ30"/>
    <mergeCell ref="DR30:DS30"/>
    <mergeCell ref="AB29:AC29"/>
    <mergeCell ref="AD29:AE29"/>
    <mergeCell ref="AF29:AG29"/>
    <mergeCell ref="AH29:AI29"/>
    <mergeCell ref="AJ29:AK29"/>
    <mergeCell ref="AL29:AM29"/>
    <mergeCell ref="CP29:CQ29"/>
    <mergeCell ref="CR29:CS29"/>
    <mergeCell ref="AN30:AO30"/>
    <mergeCell ref="CV29:CW29"/>
    <mergeCell ref="CX29:CY29"/>
    <mergeCell ref="CZ29:DA29"/>
    <mergeCell ref="F31:G31"/>
    <mergeCell ref="H31:I31"/>
    <mergeCell ref="J31:K31"/>
    <mergeCell ref="L31:M31"/>
    <mergeCell ref="N31:O31"/>
    <mergeCell ref="P31:Q31"/>
    <mergeCell ref="R31:S31"/>
    <mergeCell ref="T31:U31"/>
    <mergeCell ref="V31:W31"/>
    <mergeCell ref="CB29:CC29"/>
    <mergeCell ref="CD29:CE29"/>
    <mergeCell ref="CF29:CG29"/>
    <mergeCell ref="CH29:CI29"/>
    <mergeCell ref="CJ29:CK29"/>
    <mergeCell ref="CL29:CM29"/>
    <mergeCell ref="CN29:CO29"/>
    <mergeCell ref="AB31:AC31"/>
    <mergeCell ref="AD31:AE31"/>
    <mergeCell ref="AF31:AG31"/>
    <mergeCell ref="AH31:AI31"/>
    <mergeCell ref="AJ31:AK31"/>
    <mergeCell ref="AL31:AM31"/>
    <mergeCell ref="CB31:CC31"/>
    <mergeCell ref="CD31:CE31"/>
    <mergeCell ref="BT29:BU29"/>
    <mergeCell ref="BV29:BW29"/>
    <mergeCell ref="AZ29:BA29"/>
    <mergeCell ref="BB29:BC29"/>
    <mergeCell ref="BD29:BE29"/>
    <mergeCell ref="BF29:BG29"/>
    <mergeCell ref="BH29:BI29"/>
    <mergeCell ref="BJ29:BK29"/>
    <mergeCell ref="DB29:DC29"/>
    <mergeCell ref="DD29:DE29"/>
    <mergeCell ref="DF29:DG29"/>
    <mergeCell ref="DH29:DI29"/>
    <mergeCell ref="DJ29:DK29"/>
    <mergeCell ref="DL29:DM29"/>
    <mergeCell ref="DN29:DO29"/>
    <mergeCell ref="AP30:AQ30"/>
    <mergeCell ref="AR30:AS30"/>
    <mergeCell ref="AT30:AU30"/>
    <mergeCell ref="BL30:BM30"/>
    <mergeCell ref="BN30:BO30"/>
    <mergeCell ref="BP30:BQ30"/>
    <mergeCell ref="AV30:AW30"/>
    <mergeCell ref="BX30:BY30"/>
    <mergeCell ref="BZ30:CA30"/>
    <mergeCell ref="CB30:CC30"/>
    <mergeCell ref="AX30:AY30"/>
    <mergeCell ref="AX29:AY29"/>
    <mergeCell ref="EB30:EC30"/>
    <mergeCell ref="BR30:BS30"/>
    <mergeCell ref="BT30:BU30"/>
    <mergeCell ref="BV30:BW30"/>
    <mergeCell ref="AZ30:BA30"/>
    <mergeCell ref="BB30:BC30"/>
    <mergeCell ref="BD30:BE30"/>
    <mergeCell ref="BF30:BG30"/>
    <mergeCell ref="BH30:BI30"/>
    <mergeCell ref="BJ30:BK30"/>
    <mergeCell ref="DT30:DU30"/>
    <mergeCell ref="DV30:DW30"/>
    <mergeCell ref="DX30:DY30"/>
    <mergeCell ref="DZ30:EA30"/>
    <mergeCell ref="CD30:CE30"/>
    <mergeCell ref="CF30:CG30"/>
    <mergeCell ref="CH30:CI30"/>
    <mergeCell ref="CJ30:CK30"/>
    <mergeCell ref="CL30:CM30"/>
    <mergeCell ref="CN30:CO30"/>
    <mergeCell ref="CP30:CQ30"/>
    <mergeCell ref="CR30:CS30"/>
    <mergeCell ref="CV30:CW30"/>
    <mergeCell ref="CX30:CY30"/>
    <mergeCell ref="CZ30:DA30"/>
    <mergeCell ref="DB30:DC30"/>
    <mergeCell ref="DD30:DE30"/>
    <mergeCell ref="DF30:DG30"/>
    <mergeCell ref="DH30:DI30"/>
    <mergeCell ref="DJ30:DK30"/>
    <mergeCell ref="DL30:DM30"/>
    <mergeCell ref="DN30:DO30"/>
    <mergeCell ref="DV31:DW31"/>
    <mergeCell ref="DX31:DY31"/>
    <mergeCell ref="DZ31:EA31"/>
    <mergeCell ref="EB31:EC31"/>
    <mergeCell ref="DJ31:DK31"/>
    <mergeCell ref="DL31:DM31"/>
    <mergeCell ref="DN31:DO31"/>
    <mergeCell ref="DP31:DQ31"/>
    <mergeCell ref="BB31:BC31"/>
    <mergeCell ref="BD31:BE31"/>
    <mergeCell ref="BF31:BG31"/>
    <mergeCell ref="BH31:BI31"/>
    <mergeCell ref="BJ31:BK31"/>
    <mergeCell ref="AN31:AO31"/>
    <mergeCell ref="AP31:AQ31"/>
    <mergeCell ref="AR31:AS31"/>
    <mergeCell ref="AT31:AU31"/>
    <mergeCell ref="AV31:AW31"/>
    <mergeCell ref="CF31:CG31"/>
    <mergeCell ref="CH31:CI31"/>
    <mergeCell ref="BL31:BM31"/>
    <mergeCell ref="BN31:BO31"/>
    <mergeCell ref="BP31:BQ31"/>
    <mergeCell ref="BR31:BS31"/>
    <mergeCell ref="BT31:BU31"/>
    <mergeCell ref="BV31:BW31"/>
    <mergeCell ref="AZ31:BA31"/>
    <mergeCell ref="DT31:DU31"/>
    <mergeCell ref="CR31:CS31"/>
    <mergeCell ref="CT31:CU31"/>
    <mergeCell ref="BX31:BY31"/>
    <mergeCell ref="BZ31:CA31"/>
    <mergeCell ref="DR31:DS31"/>
    <mergeCell ref="CV31:CW31"/>
    <mergeCell ref="CX31:CY31"/>
    <mergeCell ref="CZ31:DA31"/>
    <mergeCell ref="DB31:DC31"/>
    <mergeCell ref="DD31:DE31"/>
    <mergeCell ref="DF31:DG31"/>
    <mergeCell ref="C33:C34"/>
    <mergeCell ref="D33:E34"/>
    <mergeCell ref="F33:G33"/>
    <mergeCell ref="H33:I33"/>
    <mergeCell ref="J33:K33"/>
    <mergeCell ref="DH31:DI31"/>
    <mergeCell ref="CJ31:CK31"/>
    <mergeCell ref="CL31:CM31"/>
    <mergeCell ref="CN31:CO31"/>
    <mergeCell ref="CP31:CQ31"/>
    <mergeCell ref="AX31:AY31"/>
    <mergeCell ref="X31:Y31"/>
    <mergeCell ref="Z31:AA31"/>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DF33:DG33"/>
    <mergeCell ref="DH33:DI33"/>
    <mergeCell ref="DJ33:DK33"/>
    <mergeCell ref="DL33:DM33"/>
    <mergeCell ref="DN33:DO33"/>
    <mergeCell ref="AT33:AU33"/>
    <mergeCell ref="DP33:DQ33"/>
    <mergeCell ref="DR33:DS33"/>
    <mergeCell ref="DT33:DU33"/>
    <mergeCell ref="DV33:DW33"/>
    <mergeCell ref="DX33:DY33"/>
    <mergeCell ref="DZ33:EA33"/>
    <mergeCell ref="DD33:DE33"/>
    <mergeCell ref="BR33:BS33"/>
    <mergeCell ref="CN33:CO33"/>
    <mergeCell ref="CP33:CQ33"/>
    <mergeCell ref="BT33:BU33"/>
    <mergeCell ref="BV33:BW33"/>
    <mergeCell ref="BX33:BY33"/>
    <mergeCell ref="BZ33:CA33"/>
    <mergeCell ref="CB33:CC33"/>
    <mergeCell ref="CD33:CE33"/>
    <mergeCell ref="CF33:CG33"/>
    <mergeCell ref="CH33:CI33"/>
    <mergeCell ref="EB33:EC33"/>
    <mergeCell ref="F34:G34"/>
    <mergeCell ref="H34:I34"/>
    <mergeCell ref="J34:K34"/>
    <mergeCell ref="L34:M34"/>
    <mergeCell ref="N34:O34"/>
    <mergeCell ref="P34:Q34"/>
    <mergeCell ref="R34:S34"/>
    <mergeCell ref="T34:U34"/>
    <mergeCell ref="V34:W34"/>
    <mergeCell ref="AV33:AW33"/>
    <mergeCell ref="AX33:AY33"/>
    <mergeCell ref="AZ33:BA33"/>
    <mergeCell ref="BB33:BC33"/>
    <mergeCell ref="BD33:BE33"/>
    <mergeCell ref="BF33:BG33"/>
    <mergeCell ref="BH33:BI33"/>
    <mergeCell ref="BJ33:BK33"/>
    <mergeCell ref="BL33:BM33"/>
    <mergeCell ref="BN33:BO33"/>
    <mergeCell ref="BP33:BQ33"/>
    <mergeCell ref="CJ33:CK33"/>
    <mergeCell ref="CL33:CM33"/>
    <mergeCell ref="AV34:AW34"/>
    <mergeCell ref="AX34:AY34"/>
    <mergeCell ref="AZ34:BA34"/>
    <mergeCell ref="CR33:CS33"/>
    <mergeCell ref="CT33:CU33"/>
    <mergeCell ref="CV33:CW33"/>
    <mergeCell ref="CX33:CY33"/>
    <mergeCell ref="CZ33:DA33"/>
    <mergeCell ref="DB33:DC33"/>
    <mergeCell ref="X34:Y34"/>
    <mergeCell ref="Z34:AA34"/>
    <mergeCell ref="AB34:AC34"/>
    <mergeCell ref="AD34:AE34"/>
    <mergeCell ref="AF34:AG34"/>
    <mergeCell ref="AH34:AI34"/>
    <mergeCell ref="AJ34:AK34"/>
    <mergeCell ref="AL34:AM34"/>
    <mergeCell ref="AN34:AO34"/>
    <mergeCell ref="AP34:AQ34"/>
    <mergeCell ref="AR34:AS34"/>
    <mergeCell ref="AT34:AU34"/>
    <mergeCell ref="DD34:DE34"/>
    <mergeCell ref="DF34:DG34"/>
    <mergeCell ref="DH34:DI34"/>
    <mergeCell ref="DJ34:DK34"/>
    <mergeCell ref="BB34:BC34"/>
    <mergeCell ref="BD34:BE34"/>
    <mergeCell ref="BF34:BG34"/>
    <mergeCell ref="BT34:BU34"/>
    <mergeCell ref="BV34:BW34"/>
    <mergeCell ref="CZ34:DA34"/>
    <mergeCell ref="DB34:DC34"/>
    <mergeCell ref="CF34:CG34"/>
    <mergeCell ref="CH34:CI34"/>
    <mergeCell ref="CJ34:CK34"/>
    <mergeCell ref="CL34:CM34"/>
    <mergeCell ref="CN34:CO34"/>
    <mergeCell ref="CP34:CQ34"/>
    <mergeCell ref="CR34:CS34"/>
    <mergeCell ref="DL34:DM34"/>
    <mergeCell ref="DN34:DO34"/>
    <mergeCell ref="DP34:DQ34"/>
    <mergeCell ref="DR34:DS34"/>
    <mergeCell ref="DT34:DU34"/>
    <mergeCell ref="DV34:DW34"/>
    <mergeCell ref="DX34:DY34"/>
    <mergeCell ref="DZ34:EA34"/>
    <mergeCell ref="EB34:EC34"/>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BX34:BY34"/>
    <mergeCell ref="BZ34:CA34"/>
    <mergeCell ref="CB34:CC34"/>
    <mergeCell ref="CD34:CE34"/>
    <mergeCell ref="AJ35:AK35"/>
    <mergeCell ref="AL35:AM35"/>
    <mergeCell ref="AN35:AO35"/>
    <mergeCell ref="AP35:AQ35"/>
    <mergeCell ref="AR35:AS35"/>
    <mergeCell ref="AT35:AU35"/>
    <mergeCell ref="AV35:AW35"/>
    <mergeCell ref="AX35:AY35"/>
    <mergeCell ref="AZ35:BA35"/>
    <mergeCell ref="BB35:BC35"/>
    <mergeCell ref="BD35:BE35"/>
    <mergeCell ref="BF35:BG35"/>
    <mergeCell ref="CV34:CW34"/>
    <mergeCell ref="CX34:CY34"/>
    <mergeCell ref="BH35:BI35"/>
    <mergeCell ref="BJ35:BK35"/>
    <mergeCell ref="BL35:BM35"/>
    <mergeCell ref="BN35:BO35"/>
    <mergeCell ref="BP35:BQ35"/>
    <mergeCell ref="BR35:BS35"/>
    <mergeCell ref="CF35:CG35"/>
    <mergeCell ref="CH35:CI35"/>
    <mergeCell ref="BH34:BI34"/>
    <mergeCell ref="BJ34:BK34"/>
    <mergeCell ref="BL34:BM34"/>
    <mergeCell ref="BN34:BO34"/>
    <mergeCell ref="BP34:BQ34"/>
    <mergeCell ref="BR34:BS34"/>
    <mergeCell ref="CT34:CU34"/>
    <mergeCell ref="CJ35:CK35"/>
    <mergeCell ref="CL35:CM35"/>
    <mergeCell ref="CN35:CO35"/>
    <mergeCell ref="CP35:CQ35"/>
    <mergeCell ref="BT35:BU35"/>
    <mergeCell ref="BV35:BW35"/>
    <mergeCell ref="BX35:BY35"/>
    <mergeCell ref="BZ35:CA35"/>
    <mergeCell ref="CB35:CC35"/>
    <mergeCell ref="CD35:CE35"/>
    <mergeCell ref="DL35:DM35"/>
    <mergeCell ref="DN35:DO35"/>
    <mergeCell ref="CR35:CS35"/>
    <mergeCell ref="CT35:CU35"/>
    <mergeCell ref="CV35:CW35"/>
    <mergeCell ref="CX35:CY35"/>
    <mergeCell ref="CZ35:DA35"/>
    <mergeCell ref="DB35:DC35"/>
    <mergeCell ref="DD35:DE35"/>
    <mergeCell ref="DF35:DG35"/>
    <mergeCell ref="DH35:DI35"/>
    <mergeCell ref="DJ35:DK35"/>
    <mergeCell ref="CZ36:DA36"/>
    <mergeCell ref="DB36:DC36"/>
    <mergeCell ref="DD36:DE36"/>
    <mergeCell ref="CF36:CG36"/>
    <mergeCell ref="CH36:CI36"/>
    <mergeCell ref="CJ36:CK36"/>
    <mergeCell ref="CL36:CM36"/>
    <mergeCell ref="CR36:CS36"/>
    <mergeCell ref="CT36:CU36"/>
    <mergeCell ref="CV36:CW36"/>
    <mergeCell ref="CX36:CY36"/>
    <mergeCell ref="BN36:BO36"/>
    <mergeCell ref="BP36:BQ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DP35:DQ35"/>
    <mergeCell ref="DR35:DS35"/>
    <mergeCell ref="DT35:DU35"/>
    <mergeCell ref="DV35:DW35"/>
    <mergeCell ref="DX35:DY35"/>
    <mergeCell ref="DZ35:EA35"/>
    <mergeCell ref="EB35:EC35"/>
    <mergeCell ref="DF36:DG36"/>
    <mergeCell ref="DH36:DI36"/>
    <mergeCell ref="DJ36:DK36"/>
    <mergeCell ref="DL36:DM36"/>
    <mergeCell ref="DN36:DO36"/>
    <mergeCell ref="DP36:DQ36"/>
    <mergeCell ref="DR36:DS36"/>
    <mergeCell ref="DT36:DU36"/>
    <mergeCell ref="DV36:DW36"/>
    <mergeCell ref="DX36:DY36"/>
    <mergeCell ref="DZ36:EA36"/>
    <mergeCell ref="EB36:EC36"/>
    <mergeCell ref="F37:G37"/>
    <mergeCell ref="H37:I37"/>
    <mergeCell ref="J37:K37"/>
    <mergeCell ref="L37:M37"/>
    <mergeCell ref="N37:O37"/>
    <mergeCell ref="P37:Q37"/>
    <mergeCell ref="R37:S37"/>
    <mergeCell ref="T37:U37"/>
    <mergeCell ref="V37:W37"/>
    <mergeCell ref="AV36:AW36"/>
    <mergeCell ref="AX36:AY36"/>
    <mergeCell ref="AZ36:BA36"/>
    <mergeCell ref="BB36:BC36"/>
    <mergeCell ref="BD36:BE36"/>
    <mergeCell ref="BF36:BG36"/>
    <mergeCell ref="BH36:BI36"/>
    <mergeCell ref="BJ36:BK36"/>
    <mergeCell ref="AV37:AW37"/>
    <mergeCell ref="AX37:AY37"/>
    <mergeCell ref="AZ37:BA37"/>
    <mergeCell ref="BB37:BC37"/>
    <mergeCell ref="BD37:BE37"/>
    <mergeCell ref="BF37:BG37"/>
    <mergeCell ref="AN36:AO36"/>
    <mergeCell ref="AP36:AQ36"/>
    <mergeCell ref="AR36:AS36"/>
    <mergeCell ref="AT36:AU36"/>
    <mergeCell ref="BR36:BS36"/>
    <mergeCell ref="CB36:CC36"/>
    <mergeCell ref="CD36:CE36"/>
    <mergeCell ref="CZ37:DA37"/>
    <mergeCell ref="DB37:DC37"/>
    <mergeCell ref="CF37:CG37"/>
    <mergeCell ref="CH37:CI37"/>
    <mergeCell ref="CJ37:CK37"/>
    <mergeCell ref="CL37:CM37"/>
    <mergeCell ref="CN37:CO37"/>
    <mergeCell ref="CP37:CQ37"/>
    <mergeCell ref="CR37:CS37"/>
    <mergeCell ref="CT37:CU37"/>
    <mergeCell ref="X37:Y37"/>
    <mergeCell ref="Z37:AA37"/>
    <mergeCell ref="AB37:AC37"/>
    <mergeCell ref="AD37:AE37"/>
    <mergeCell ref="AF37:AG37"/>
    <mergeCell ref="AH37:AI37"/>
    <mergeCell ref="AJ37:AK37"/>
    <mergeCell ref="AL37:AM37"/>
    <mergeCell ref="AN37:AO37"/>
    <mergeCell ref="AP37:AQ37"/>
    <mergeCell ref="AR37:AS37"/>
    <mergeCell ref="AT37:AU37"/>
    <mergeCell ref="CN36:CO36"/>
    <mergeCell ref="CP36:CQ36"/>
    <mergeCell ref="BT36:BU36"/>
    <mergeCell ref="BV36:BW36"/>
    <mergeCell ref="BX36:BY36"/>
    <mergeCell ref="BZ36:CA36"/>
    <mergeCell ref="BL36:BM36"/>
    <mergeCell ref="DD37:DE37"/>
    <mergeCell ref="DF37:DG37"/>
    <mergeCell ref="DH37:DI37"/>
    <mergeCell ref="DJ37:DK37"/>
    <mergeCell ref="DL37:DM37"/>
    <mergeCell ref="DN37:DO37"/>
    <mergeCell ref="DP37:DQ37"/>
    <mergeCell ref="DR37:DS37"/>
    <mergeCell ref="DT37:DU37"/>
    <mergeCell ref="DV37:DW37"/>
    <mergeCell ref="DX37:DY37"/>
    <mergeCell ref="DZ37:EA37"/>
    <mergeCell ref="EB37:EC37"/>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BH37:BI37"/>
    <mergeCell ref="BJ37:BK37"/>
    <mergeCell ref="BL37:BM37"/>
    <mergeCell ref="BN37:BO37"/>
    <mergeCell ref="AJ38:AK38"/>
    <mergeCell ref="AL38:AM38"/>
    <mergeCell ref="AN38:AO38"/>
    <mergeCell ref="AP38:AQ38"/>
    <mergeCell ref="AR38:AS38"/>
    <mergeCell ref="AT38:AU38"/>
    <mergeCell ref="AV38:AW38"/>
    <mergeCell ref="AX38:AY38"/>
    <mergeCell ref="AZ38:BA38"/>
    <mergeCell ref="BB38:BC38"/>
    <mergeCell ref="BD38:BE38"/>
    <mergeCell ref="BF38:BG38"/>
    <mergeCell ref="CV37:CW37"/>
    <mergeCell ref="CX37:CY37"/>
    <mergeCell ref="BH38:BI38"/>
    <mergeCell ref="BJ38:BK38"/>
    <mergeCell ref="BL38:BM38"/>
    <mergeCell ref="BN38:BO38"/>
    <mergeCell ref="BP38:BQ38"/>
    <mergeCell ref="BR38:BS38"/>
    <mergeCell ref="CF38:CG38"/>
    <mergeCell ref="CH38:CI38"/>
    <mergeCell ref="BP37:BQ37"/>
    <mergeCell ref="BR37:BS37"/>
    <mergeCell ref="BT37:BU37"/>
    <mergeCell ref="BV37:BW37"/>
    <mergeCell ref="BX37:BY37"/>
    <mergeCell ref="BZ37:CA37"/>
    <mergeCell ref="CB37:CC37"/>
    <mergeCell ref="CD37:CE37"/>
    <mergeCell ref="CJ38:CK38"/>
    <mergeCell ref="CL38:CM38"/>
    <mergeCell ref="CN38:CO38"/>
    <mergeCell ref="CP38:CQ38"/>
    <mergeCell ref="BT38:BU38"/>
    <mergeCell ref="BV38:BW38"/>
    <mergeCell ref="BX38:BY38"/>
    <mergeCell ref="BZ38:CA38"/>
    <mergeCell ref="CB38:CC38"/>
    <mergeCell ref="CD38:CE38"/>
    <mergeCell ref="DL38:DM38"/>
    <mergeCell ref="DN38:DO38"/>
    <mergeCell ref="CR38:CS38"/>
    <mergeCell ref="CT38:CU38"/>
    <mergeCell ref="CV38:CW38"/>
    <mergeCell ref="CX38:CY38"/>
    <mergeCell ref="CZ38:DA38"/>
    <mergeCell ref="DB38:DC38"/>
    <mergeCell ref="DD38:DE38"/>
    <mergeCell ref="DF38:DG38"/>
    <mergeCell ref="DH38:DI38"/>
    <mergeCell ref="DJ38:DK38"/>
    <mergeCell ref="CZ39:DA39"/>
    <mergeCell ref="DB39:DC39"/>
    <mergeCell ref="DD39:D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AJ39:AK39"/>
    <mergeCell ref="AL39:AM39"/>
    <mergeCell ref="AN39:AO39"/>
    <mergeCell ref="AP39:AQ39"/>
    <mergeCell ref="AR39:AS39"/>
    <mergeCell ref="AT39:AU39"/>
    <mergeCell ref="CN39:CO39"/>
    <mergeCell ref="CP39:CQ39"/>
    <mergeCell ref="BT39:BU39"/>
    <mergeCell ref="BV39:BW39"/>
    <mergeCell ref="BX39:BY39"/>
    <mergeCell ref="BZ39:CA39"/>
    <mergeCell ref="BL39:BM39"/>
    <mergeCell ref="BN39:BO39"/>
    <mergeCell ref="DP38:DQ38"/>
    <mergeCell ref="DR38:DS38"/>
    <mergeCell ref="DT38:DU38"/>
    <mergeCell ref="DV38:DW38"/>
    <mergeCell ref="DX38:DY38"/>
    <mergeCell ref="DZ38:EA38"/>
    <mergeCell ref="EB38:EC38"/>
    <mergeCell ref="DF39:DG39"/>
    <mergeCell ref="DH39:DI39"/>
    <mergeCell ref="DJ39:DK39"/>
    <mergeCell ref="DL39:DM39"/>
    <mergeCell ref="DN39:DO39"/>
    <mergeCell ref="DP39:DQ39"/>
    <mergeCell ref="DR39:DS39"/>
    <mergeCell ref="DT39:DU39"/>
    <mergeCell ref="DV39:DW39"/>
    <mergeCell ref="DX39:DY39"/>
    <mergeCell ref="DZ39:EA39"/>
    <mergeCell ref="EB39:EC39"/>
    <mergeCell ref="F40:G40"/>
    <mergeCell ref="H40:I40"/>
    <mergeCell ref="J40:K40"/>
    <mergeCell ref="L40:M40"/>
    <mergeCell ref="N40:O40"/>
    <mergeCell ref="P40:Q40"/>
    <mergeCell ref="R40:S40"/>
    <mergeCell ref="T40:U40"/>
    <mergeCell ref="V40:W40"/>
    <mergeCell ref="AV39:AW39"/>
    <mergeCell ref="AX39:AY39"/>
    <mergeCell ref="AZ39:BA39"/>
    <mergeCell ref="BB39:BC39"/>
    <mergeCell ref="BD39:BE39"/>
    <mergeCell ref="BF39:BG39"/>
    <mergeCell ref="BH39:BI39"/>
    <mergeCell ref="BJ39:BK39"/>
    <mergeCell ref="BP39:BQ39"/>
    <mergeCell ref="CF39:CG39"/>
    <mergeCell ref="CH39:CI39"/>
    <mergeCell ref="CJ39:CK39"/>
    <mergeCell ref="CL39:CM39"/>
    <mergeCell ref="AV40:AW40"/>
    <mergeCell ref="AX40:AY40"/>
    <mergeCell ref="AZ40:BA40"/>
    <mergeCell ref="BB40:BC40"/>
    <mergeCell ref="BD40:BE40"/>
    <mergeCell ref="BF40:BG40"/>
    <mergeCell ref="CR39:CS39"/>
    <mergeCell ref="CT39:CU39"/>
    <mergeCell ref="CV39:CW39"/>
    <mergeCell ref="CX39:CY39"/>
    <mergeCell ref="BR39:BS39"/>
    <mergeCell ref="CB39:CC39"/>
    <mergeCell ref="CD39:CE39"/>
    <mergeCell ref="CZ40:DA40"/>
    <mergeCell ref="DB40:DC40"/>
    <mergeCell ref="CF40:CG40"/>
    <mergeCell ref="CH40:CI40"/>
    <mergeCell ref="CJ40:CK40"/>
    <mergeCell ref="CL40:CM40"/>
    <mergeCell ref="CN40:CO40"/>
    <mergeCell ref="CP40:CQ40"/>
    <mergeCell ref="CR40:CS40"/>
    <mergeCell ref="CT40:CU40"/>
    <mergeCell ref="X40:Y40"/>
    <mergeCell ref="Z40:AA40"/>
    <mergeCell ref="AB40:AC40"/>
    <mergeCell ref="AD40:AE40"/>
    <mergeCell ref="AF40:AG40"/>
    <mergeCell ref="AH40:AI40"/>
    <mergeCell ref="AJ40:AK40"/>
    <mergeCell ref="AL40:AM40"/>
    <mergeCell ref="AN40:AO40"/>
    <mergeCell ref="AP40:AQ40"/>
    <mergeCell ref="AR40:AS40"/>
    <mergeCell ref="AT40:AU40"/>
    <mergeCell ref="DD40:DE40"/>
    <mergeCell ref="DF40:DG40"/>
    <mergeCell ref="DH40:DI40"/>
    <mergeCell ref="DJ40:DK40"/>
    <mergeCell ref="DL40:DM40"/>
    <mergeCell ref="DN40:DO40"/>
    <mergeCell ref="DP40:DQ40"/>
    <mergeCell ref="DR40:DS40"/>
    <mergeCell ref="DT40:DU40"/>
    <mergeCell ref="DV40:DW40"/>
    <mergeCell ref="DX40:DY40"/>
    <mergeCell ref="DZ40:EA40"/>
    <mergeCell ref="EB40:EC40"/>
    <mergeCell ref="F41:G41"/>
    <mergeCell ref="H41:I41"/>
    <mergeCell ref="J41:K41"/>
    <mergeCell ref="L41:M41"/>
    <mergeCell ref="N41:O41"/>
    <mergeCell ref="P41:Q41"/>
    <mergeCell ref="R41:S41"/>
    <mergeCell ref="T41:U41"/>
    <mergeCell ref="V41:W41"/>
    <mergeCell ref="X41:Y41"/>
    <mergeCell ref="Z41:AA41"/>
    <mergeCell ref="AB41:AC41"/>
    <mergeCell ref="AD41:AE41"/>
    <mergeCell ref="AF41:AG41"/>
    <mergeCell ref="AH41:AI41"/>
    <mergeCell ref="BH40:BI40"/>
    <mergeCell ref="BJ40:BK40"/>
    <mergeCell ref="BL40:BM40"/>
    <mergeCell ref="BN40:BO40"/>
    <mergeCell ref="AJ41:AK41"/>
    <mergeCell ref="AL41:AM41"/>
    <mergeCell ref="AN41:AO41"/>
    <mergeCell ref="AP41:AQ41"/>
    <mergeCell ref="AR41:AS41"/>
    <mergeCell ref="AT41:AU41"/>
    <mergeCell ref="AV41:AW41"/>
    <mergeCell ref="AX41:AY41"/>
    <mergeCell ref="AZ41:BA41"/>
    <mergeCell ref="BB41:BC41"/>
    <mergeCell ref="BD41:BE41"/>
    <mergeCell ref="BF41:BG41"/>
    <mergeCell ref="CV40:CW40"/>
    <mergeCell ref="CX40:CY40"/>
    <mergeCell ref="BH41:BI41"/>
    <mergeCell ref="BJ41:BK41"/>
    <mergeCell ref="BL41:BM41"/>
    <mergeCell ref="BN41:BO41"/>
    <mergeCell ref="BP41:BQ41"/>
    <mergeCell ref="BR41:BS41"/>
    <mergeCell ref="CF41:CG41"/>
    <mergeCell ref="CH41:CI41"/>
    <mergeCell ref="BP40:BQ40"/>
    <mergeCell ref="BR40:BS40"/>
    <mergeCell ref="BT40:BU40"/>
    <mergeCell ref="BV40:BW40"/>
    <mergeCell ref="BX40:BY40"/>
    <mergeCell ref="BZ40:CA40"/>
    <mergeCell ref="CB40:CC40"/>
    <mergeCell ref="CD40:CE40"/>
    <mergeCell ref="AL44:AM44"/>
    <mergeCell ref="AN44:AO44"/>
    <mergeCell ref="AP44:AQ44"/>
    <mergeCell ref="AR44:AS44"/>
    <mergeCell ref="CJ41:CK41"/>
    <mergeCell ref="CL41:CM41"/>
    <mergeCell ref="CN41:CO41"/>
    <mergeCell ref="CP41:CQ41"/>
    <mergeCell ref="BT41:BU41"/>
    <mergeCell ref="BV41:BW41"/>
    <mergeCell ref="BX41:BY41"/>
    <mergeCell ref="BZ41:CA41"/>
    <mergeCell ref="CB41:CC41"/>
    <mergeCell ref="CD41:CE41"/>
    <mergeCell ref="DL41:DM41"/>
    <mergeCell ref="DN41:DO41"/>
    <mergeCell ref="CR41:CS41"/>
    <mergeCell ref="CT41:CU41"/>
    <mergeCell ref="CV41:CW41"/>
    <mergeCell ref="CX41:CY41"/>
    <mergeCell ref="CZ41:DA41"/>
    <mergeCell ref="DB41:DC41"/>
    <mergeCell ref="DD41:DE41"/>
    <mergeCell ref="DF41:DG41"/>
    <mergeCell ref="DH41:DI41"/>
    <mergeCell ref="DJ41:DK41"/>
    <mergeCell ref="CL44:CM44"/>
    <mergeCell ref="CN44:CO44"/>
    <mergeCell ref="BR44:BS44"/>
    <mergeCell ref="BT44:BU44"/>
    <mergeCell ref="BV44:BW44"/>
    <mergeCell ref="BX44:BY44"/>
    <mergeCell ref="C44:D44"/>
    <mergeCell ref="F44:G44"/>
    <mergeCell ref="H44:I44"/>
    <mergeCell ref="J44:K44"/>
    <mergeCell ref="L44:M44"/>
    <mergeCell ref="N44:O44"/>
    <mergeCell ref="P44:Q44"/>
    <mergeCell ref="R44:S44"/>
    <mergeCell ref="T44:U44"/>
    <mergeCell ref="V44:W44"/>
    <mergeCell ref="X44:Y44"/>
    <mergeCell ref="Z44:AA44"/>
    <mergeCell ref="AB44:AC44"/>
    <mergeCell ref="AD44:AE44"/>
    <mergeCell ref="AF44:AG44"/>
    <mergeCell ref="AH44:AI44"/>
    <mergeCell ref="AJ44:AK44"/>
    <mergeCell ref="CB44:CC44"/>
    <mergeCell ref="DP41:DQ41"/>
    <mergeCell ref="DR41:DS41"/>
    <mergeCell ref="DT41:DU41"/>
    <mergeCell ref="DV41:DW41"/>
    <mergeCell ref="DX41:DY41"/>
    <mergeCell ref="DZ41:EA41"/>
    <mergeCell ref="EB41:EC41"/>
    <mergeCell ref="DD44:DE44"/>
    <mergeCell ref="DF44:DG44"/>
    <mergeCell ref="DH44:DI44"/>
    <mergeCell ref="DJ44:DK44"/>
    <mergeCell ref="DL44:DM44"/>
    <mergeCell ref="DN44:DO44"/>
    <mergeCell ref="DP44:DQ44"/>
    <mergeCell ref="DR44:DS44"/>
    <mergeCell ref="DT44:DU44"/>
    <mergeCell ref="DV44:DW44"/>
    <mergeCell ref="DX44:DY44"/>
    <mergeCell ref="DZ44:EA44"/>
    <mergeCell ref="EB44:EC44"/>
    <mergeCell ref="CV44:CW44"/>
    <mergeCell ref="CX44:CY44"/>
    <mergeCell ref="CZ44:DA44"/>
    <mergeCell ref="DB44:DC44"/>
    <mergeCell ref="EK44:EN44"/>
    <mergeCell ref="C45:D45"/>
    <mergeCell ref="F45:G45"/>
    <mergeCell ref="H45:I45"/>
    <mergeCell ref="J45:K45"/>
    <mergeCell ref="L45:M45"/>
    <mergeCell ref="N45:O45"/>
    <mergeCell ref="P45:Q45"/>
    <mergeCell ref="AT44:AU44"/>
    <mergeCell ref="AV44:AW44"/>
    <mergeCell ref="AX44:AY44"/>
    <mergeCell ref="AZ44:BA44"/>
    <mergeCell ref="BB44:BC44"/>
    <mergeCell ref="BD44:BE44"/>
    <mergeCell ref="BF44:BG44"/>
    <mergeCell ref="BH44:BI44"/>
    <mergeCell ref="BJ44:BK44"/>
    <mergeCell ref="BL44:BM44"/>
    <mergeCell ref="BN44:BO44"/>
    <mergeCell ref="CD44:CE44"/>
    <mergeCell ref="CF44:CG44"/>
    <mergeCell ref="CH44:CI44"/>
    <mergeCell ref="CJ44:CK44"/>
    <mergeCell ref="AP45:AQ45"/>
    <mergeCell ref="AR45:AS45"/>
    <mergeCell ref="AT45:AU45"/>
    <mergeCell ref="AV45:AW45"/>
    <mergeCell ref="AX45:AY45"/>
    <mergeCell ref="AZ45:BA45"/>
    <mergeCell ref="CP44:CQ44"/>
    <mergeCell ref="CR44:CS44"/>
    <mergeCell ref="CT44:CU44"/>
    <mergeCell ref="BP44:BQ44"/>
    <mergeCell ref="C56:D56"/>
    <mergeCell ref="F56:EC56"/>
    <mergeCell ref="DV45:DW45"/>
    <mergeCell ref="DX45:DY45"/>
    <mergeCell ref="DZ45:EA45"/>
    <mergeCell ref="EB45:EC45"/>
    <mergeCell ref="DR45:DS45"/>
    <mergeCell ref="DT45:DU45"/>
    <mergeCell ref="BB45:BC45"/>
    <mergeCell ref="BD45:BE45"/>
    <mergeCell ref="BF45:BG45"/>
    <mergeCell ref="BH45:BI45"/>
    <mergeCell ref="BJ45:BK45"/>
    <mergeCell ref="BL45:BM45"/>
    <mergeCell ref="BN45:BO45"/>
    <mergeCell ref="BP45:BQ45"/>
    <mergeCell ref="BR45:BS45"/>
    <mergeCell ref="BT45:BU45"/>
    <mergeCell ref="BV45:BW45"/>
    <mergeCell ref="BX45:BY45"/>
    <mergeCell ref="BZ45:CA45"/>
    <mergeCell ref="CB45:CC45"/>
    <mergeCell ref="CD45:CE45"/>
    <mergeCell ref="CF45:CG45"/>
    <mergeCell ref="CH45:CI45"/>
    <mergeCell ref="CJ45:CK45"/>
    <mergeCell ref="R45:S45"/>
    <mergeCell ref="T45:U45"/>
    <mergeCell ref="V45:W45"/>
    <mergeCell ref="X45:Y45"/>
    <mergeCell ref="BZ44:CA44"/>
    <mergeCell ref="Z45:AA45"/>
    <mergeCell ref="CL45:CM45"/>
    <mergeCell ref="CN45:CO45"/>
    <mergeCell ref="CP45:CQ45"/>
    <mergeCell ref="CR45:CS45"/>
    <mergeCell ref="CT45:CU45"/>
    <mergeCell ref="CV45:CW45"/>
    <mergeCell ref="CX45:CY45"/>
    <mergeCell ref="CZ45:DA45"/>
    <mergeCell ref="DB45:DC45"/>
    <mergeCell ref="DD45:DE45"/>
    <mergeCell ref="DF45:DG45"/>
    <mergeCell ref="DH45:DI45"/>
    <mergeCell ref="EK45:EN45"/>
    <mergeCell ref="F46:S46"/>
    <mergeCell ref="T46:AQ46"/>
    <mergeCell ref="AR46:BO46"/>
    <mergeCell ref="BP46:CM46"/>
    <mergeCell ref="CN46:DK46"/>
    <mergeCell ref="DJ45:DK45"/>
    <mergeCell ref="DL45:DM45"/>
    <mergeCell ref="DN45:DO45"/>
    <mergeCell ref="DP45:DQ45"/>
    <mergeCell ref="DL46:EC46"/>
    <mergeCell ref="AB45:AC45"/>
    <mergeCell ref="AD45:AE45"/>
    <mergeCell ref="AF45:AG45"/>
    <mergeCell ref="AH45:AI45"/>
    <mergeCell ref="AJ45:AK45"/>
    <mergeCell ref="AL45:AM45"/>
    <mergeCell ref="AN45:AO45"/>
    <mergeCell ref="F61:G61"/>
    <mergeCell ref="H61:I61"/>
    <mergeCell ref="J61:K61"/>
    <mergeCell ref="L61:M61"/>
    <mergeCell ref="N61:O61"/>
    <mergeCell ref="P61:Q61"/>
    <mergeCell ref="R61:S61"/>
    <mergeCell ref="T61:U61"/>
    <mergeCell ref="V61:W61"/>
    <mergeCell ref="X61:Y61"/>
    <mergeCell ref="Z61:AA61"/>
    <mergeCell ref="AB61:AC61"/>
    <mergeCell ref="AD61:AE61"/>
    <mergeCell ref="AF61:AG61"/>
    <mergeCell ref="AH61:AI61"/>
    <mergeCell ref="AJ61:AK61"/>
    <mergeCell ref="AL61:AM61"/>
    <mergeCell ref="AN61:AO61"/>
    <mergeCell ref="AP61:AQ61"/>
    <mergeCell ref="AR61:AS61"/>
    <mergeCell ref="AT61:AU61"/>
    <mergeCell ref="AV61:AW61"/>
    <mergeCell ref="AX61:AY61"/>
    <mergeCell ref="AZ61:BA61"/>
    <mergeCell ref="BB61:BC61"/>
    <mergeCell ref="BD61:BE61"/>
    <mergeCell ref="BF61:BG61"/>
    <mergeCell ref="BH61:BI61"/>
    <mergeCell ref="BJ61:BK61"/>
    <mergeCell ref="BL61:BM61"/>
    <mergeCell ref="BN61:BO61"/>
    <mergeCell ref="BP61:BQ61"/>
    <mergeCell ref="BR61:BS61"/>
    <mergeCell ref="BT61:BU61"/>
    <mergeCell ref="BV61:BW61"/>
    <mergeCell ref="BX61:BY61"/>
    <mergeCell ref="BZ61:CA61"/>
    <mergeCell ref="CB61:CC61"/>
    <mergeCell ref="CD61:CE61"/>
    <mergeCell ref="CF61:CG61"/>
    <mergeCell ref="CH61:CI61"/>
    <mergeCell ref="CJ61:CK61"/>
    <mergeCell ref="CL61:CM61"/>
    <mergeCell ref="CN61:CO61"/>
    <mergeCell ref="CP61:CQ61"/>
    <mergeCell ref="CR61:CS61"/>
    <mergeCell ref="CT61:CU61"/>
    <mergeCell ref="CV61:CW61"/>
    <mergeCell ref="CX61:CY61"/>
    <mergeCell ref="CZ61:DA61"/>
    <mergeCell ref="DB61:DC61"/>
    <mergeCell ref="DD61:DE61"/>
    <mergeCell ref="DF61:DG61"/>
    <mergeCell ref="DH61:DI61"/>
    <mergeCell ref="DJ61:DK61"/>
    <mergeCell ref="DL61:DM61"/>
    <mergeCell ref="DN61:DO61"/>
    <mergeCell ref="DP61:DQ61"/>
    <mergeCell ref="DR61:DS61"/>
    <mergeCell ref="DT61:DU61"/>
    <mergeCell ref="DV61:DW61"/>
    <mergeCell ref="DX61:DY61"/>
    <mergeCell ref="DZ61:EA61"/>
    <mergeCell ref="EB61:EC61"/>
    <mergeCell ref="F70:G70"/>
    <mergeCell ref="H70:I70"/>
    <mergeCell ref="J70:K70"/>
    <mergeCell ref="L70:M70"/>
    <mergeCell ref="N70:O70"/>
    <mergeCell ref="P70:Q70"/>
    <mergeCell ref="R70:S70"/>
    <mergeCell ref="T70:U70"/>
    <mergeCell ref="V70:W70"/>
    <mergeCell ref="X70:Y70"/>
    <mergeCell ref="Z70:AA70"/>
    <mergeCell ref="AB70:AC70"/>
    <mergeCell ref="AD70:AE70"/>
    <mergeCell ref="AF70:AG70"/>
    <mergeCell ref="AH70:AI70"/>
    <mergeCell ref="AJ70:AK70"/>
    <mergeCell ref="AL70:AM70"/>
    <mergeCell ref="AN70:AO70"/>
    <mergeCell ref="AP70:AQ70"/>
    <mergeCell ref="DF70:DG70"/>
    <mergeCell ref="AR70:AS70"/>
    <mergeCell ref="AT70:AU70"/>
    <mergeCell ref="AV70:AW70"/>
    <mergeCell ref="AX70:AY70"/>
    <mergeCell ref="AZ70:BA70"/>
    <mergeCell ref="BB70:BC70"/>
    <mergeCell ref="BD70:BE70"/>
    <mergeCell ref="BF70:BG70"/>
    <mergeCell ref="BH70:BI70"/>
    <mergeCell ref="BJ70:BK70"/>
    <mergeCell ref="BL70:BM70"/>
    <mergeCell ref="BN70:BO70"/>
    <mergeCell ref="BP70:BQ70"/>
    <mergeCell ref="BR70:BS70"/>
    <mergeCell ref="BT70:BU70"/>
    <mergeCell ref="BV70:BW70"/>
    <mergeCell ref="BX70:BY70"/>
    <mergeCell ref="AT77:AU77"/>
    <mergeCell ref="BZ70:CA70"/>
    <mergeCell ref="CB70:CC70"/>
    <mergeCell ref="CD70:CE70"/>
    <mergeCell ref="CF70:CG70"/>
    <mergeCell ref="CH70:CI70"/>
    <mergeCell ref="CJ70:CK70"/>
    <mergeCell ref="CL70:CM70"/>
    <mergeCell ref="CN70:CO70"/>
    <mergeCell ref="CP70:CQ70"/>
    <mergeCell ref="CR70:CS70"/>
    <mergeCell ref="CT70:CU70"/>
    <mergeCell ref="CV70:CW70"/>
    <mergeCell ref="CX70:CY70"/>
    <mergeCell ref="CZ70:DA70"/>
    <mergeCell ref="DB70:DC70"/>
    <mergeCell ref="DD70:DE70"/>
    <mergeCell ref="CB77:CC77"/>
    <mergeCell ref="CH77:CI77"/>
    <mergeCell ref="CJ77:CK77"/>
    <mergeCell ref="CL77:CM77"/>
    <mergeCell ref="CN77:CO77"/>
    <mergeCell ref="CP77:CQ77"/>
    <mergeCell ref="CR77:CS77"/>
    <mergeCell ref="CT77:CU77"/>
    <mergeCell ref="CV77:CW77"/>
    <mergeCell ref="CX77:CY77"/>
    <mergeCell ref="CZ77:DA77"/>
    <mergeCell ref="DB77:DC77"/>
    <mergeCell ref="DD77:DE77"/>
    <mergeCell ref="BP75:BQ75"/>
    <mergeCell ref="BR75:BS75"/>
    <mergeCell ref="DH70:DI70"/>
    <mergeCell ref="DJ70:DK70"/>
    <mergeCell ref="DL70:DM70"/>
    <mergeCell ref="DN70:DO70"/>
    <mergeCell ref="DP70:DQ70"/>
    <mergeCell ref="DR70:DS70"/>
    <mergeCell ref="DT70:DU70"/>
    <mergeCell ref="DV70:DW70"/>
    <mergeCell ref="DX70:DY70"/>
    <mergeCell ref="DZ70:EA70"/>
    <mergeCell ref="EB70:EC70"/>
    <mergeCell ref="F77:G77"/>
    <mergeCell ref="H77:I77"/>
    <mergeCell ref="J77:K77"/>
    <mergeCell ref="L77:M77"/>
    <mergeCell ref="N77:O77"/>
    <mergeCell ref="P77:Q77"/>
    <mergeCell ref="R77:S77"/>
    <mergeCell ref="T77:U77"/>
    <mergeCell ref="V77:W77"/>
    <mergeCell ref="X77:Y77"/>
    <mergeCell ref="Z77:AA77"/>
    <mergeCell ref="AB77:AC77"/>
    <mergeCell ref="AD77:AE77"/>
    <mergeCell ref="AF77:AG77"/>
    <mergeCell ref="AH77:AI77"/>
    <mergeCell ref="AJ77:AK77"/>
    <mergeCell ref="AL77:AM77"/>
    <mergeCell ref="AN77:AO77"/>
    <mergeCell ref="AP77:AQ77"/>
    <mergeCell ref="AR77:AS77"/>
    <mergeCell ref="CF77:CG77"/>
    <mergeCell ref="DF77:DG77"/>
    <mergeCell ref="DH77:DI77"/>
    <mergeCell ref="DJ77:DK77"/>
    <mergeCell ref="AV77:AW77"/>
    <mergeCell ref="AX77:AY77"/>
    <mergeCell ref="AZ77:BA77"/>
    <mergeCell ref="BB77:BC77"/>
    <mergeCell ref="BD77:BE77"/>
    <mergeCell ref="BF77:BG77"/>
    <mergeCell ref="BH77:BI77"/>
    <mergeCell ref="BJ77:BK77"/>
    <mergeCell ref="BL77:BM77"/>
    <mergeCell ref="BN77:BO77"/>
    <mergeCell ref="BP77:BQ77"/>
    <mergeCell ref="BR77:BS77"/>
    <mergeCell ref="BT77:BU77"/>
    <mergeCell ref="BV77:BW77"/>
    <mergeCell ref="BX77:BY77"/>
    <mergeCell ref="BZ77:CA77"/>
    <mergeCell ref="DL77:DM77"/>
    <mergeCell ref="DN77:DO77"/>
    <mergeCell ref="DP77:DQ77"/>
    <mergeCell ref="DR77:DS77"/>
    <mergeCell ref="DT77:DU77"/>
    <mergeCell ref="DV77:DW77"/>
    <mergeCell ref="DX77:DY77"/>
    <mergeCell ref="DZ77:EA77"/>
    <mergeCell ref="EB77:EC77"/>
    <mergeCell ref="F84:G84"/>
    <mergeCell ref="H84:I84"/>
    <mergeCell ref="J84:K84"/>
    <mergeCell ref="L84:M84"/>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AP84:AQ84"/>
    <mergeCell ref="AR84:AS84"/>
    <mergeCell ref="AT84:AU84"/>
    <mergeCell ref="AV84:AW84"/>
    <mergeCell ref="AX84:AY84"/>
    <mergeCell ref="DN84:DO84"/>
    <mergeCell ref="AZ84:BA84"/>
    <mergeCell ref="BB84:BC84"/>
    <mergeCell ref="BD84:BE84"/>
    <mergeCell ref="BF84:BG84"/>
    <mergeCell ref="BH84:BI84"/>
    <mergeCell ref="BJ84:BK84"/>
    <mergeCell ref="BL84:BM84"/>
    <mergeCell ref="BN84:BO84"/>
    <mergeCell ref="BP84:BQ84"/>
    <mergeCell ref="BR84:BS84"/>
    <mergeCell ref="BT84:BU84"/>
    <mergeCell ref="BV84:BW84"/>
    <mergeCell ref="BX84:BY84"/>
    <mergeCell ref="BZ84:CA84"/>
    <mergeCell ref="CB84:CC84"/>
    <mergeCell ref="CD84:CE84"/>
    <mergeCell ref="CF84:CG84"/>
    <mergeCell ref="BB91:BC91"/>
    <mergeCell ref="CH84:CI84"/>
    <mergeCell ref="CJ84:CK84"/>
    <mergeCell ref="CL84:CM84"/>
    <mergeCell ref="CN84:CO84"/>
    <mergeCell ref="CP84:CQ84"/>
    <mergeCell ref="CR84:CS84"/>
    <mergeCell ref="CT84:CU84"/>
    <mergeCell ref="CV84:CW84"/>
    <mergeCell ref="CX84:CY84"/>
    <mergeCell ref="CZ84:DA84"/>
    <mergeCell ref="DB84:DC84"/>
    <mergeCell ref="DD84:DE84"/>
    <mergeCell ref="DF84:DG84"/>
    <mergeCell ref="DH84:DI84"/>
    <mergeCell ref="DJ84:DK84"/>
    <mergeCell ref="DL84:DM84"/>
    <mergeCell ref="CJ91:CK91"/>
    <mergeCell ref="CP91:CQ91"/>
    <mergeCell ref="CR91:CS91"/>
    <mergeCell ref="CT91:CU91"/>
    <mergeCell ref="CV91:CW91"/>
    <mergeCell ref="CX91:CY91"/>
    <mergeCell ref="CZ91:DA91"/>
    <mergeCell ref="DB91:DC91"/>
    <mergeCell ref="DD91:DE91"/>
    <mergeCell ref="DF91:DG91"/>
    <mergeCell ref="DH91:DI91"/>
    <mergeCell ref="DJ91:DK91"/>
    <mergeCell ref="DL91:DM91"/>
    <mergeCell ref="BV89:BW89"/>
    <mergeCell ref="BX89:BY89"/>
    <mergeCell ref="DP84:DQ84"/>
    <mergeCell ref="DR84:DS84"/>
    <mergeCell ref="DT84:DU84"/>
    <mergeCell ref="DV84:DW84"/>
    <mergeCell ref="DX84:DY84"/>
    <mergeCell ref="DZ84:EA84"/>
    <mergeCell ref="EB84:EC84"/>
    <mergeCell ref="F91:G91"/>
    <mergeCell ref="H91:I91"/>
    <mergeCell ref="J91:K91"/>
    <mergeCell ref="L91:M91"/>
    <mergeCell ref="N91:O91"/>
    <mergeCell ref="P91:Q91"/>
    <mergeCell ref="R91:S91"/>
    <mergeCell ref="T91:U91"/>
    <mergeCell ref="V91:W91"/>
    <mergeCell ref="X91:Y91"/>
    <mergeCell ref="Z91:AA91"/>
    <mergeCell ref="AB91:AC91"/>
    <mergeCell ref="AD91:AE91"/>
    <mergeCell ref="AF91:AG91"/>
    <mergeCell ref="AH91:AI91"/>
    <mergeCell ref="AJ91:AK91"/>
    <mergeCell ref="AL91:AM91"/>
    <mergeCell ref="AN91:AO91"/>
    <mergeCell ref="AP91:AQ91"/>
    <mergeCell ref="AR91:AS91"/>
    <mergeCell ref="AT91:AU91"/>
    <mergeCell ref="AV91:AW91"/>
    <mergeCell ref="AX91:AY91"/>
    <mergeCell ref="AZ91:BA91"/>
    <mergeCell ref="CN91:CO91"/>
    <mergeCell ref="DN91:DO91"/>
    <mergeCell ref="DP91:DQ91"/>
    <mergeCell ref="DR91:DS91"/>
    <mergeCell ref="BD91:BE91"/>
    <mergeCell ref="BF91:BG91"/>
    <mergeCell ref="BH91:BI91"/>
    <mergeCell ref="BJ91:BK91"/>
    <mergeCell ref="BL91:BM91"/>
    <mergeCell ref="BN91:BO91"/>
    <mergeCell ref="BP91:BQ91"/>
    <mergeCell ref="BR91:BS91"/>
    <mergeCell ref="BT91:BU91"/>
    <mergeCell ref="BV91:BW91"/>
    <mergeCell ref="BX91:BY91"/>
    <mergeCell ref="BZ91:CA91"/>
    <mergeCell ref="CB91:CC91"/>
    <mergeCell ref="CD91:CE91"/>
    <mergeCell ref="CF91:CG91"/>
    <mergeCell ref="CH91:CI91"/>
    <mergeCell ref="DT91:DU91"/>
    <mergeCell ref="DV91:DW91"/>
    <mergeCell ref="DX91:DY91"/>
    <mergeCell ref="DZ91:EA91"/>
    <mergeCell ref="EB91:EC91"/>
    <mergeCell ref="F58:S58"/>
    <mergeCell ref="T58:AQ58"/>
    <mergeCell ref="AR58:BO58"/>
    <mergeCell ref="BP58:CM58"/>
    <mergeCell ref="CN58:DK58"/>
    <mergeCell ref="DL58:EC58"/>
    <mergeCell ref="F59:G59"/>
    <mergeCell ref="H59:I59"/>
    <mergeCell ref="J59:K59"/>
    <mergeCell ref="L59:M59"/>
    <mergeCell ref="N59:O59"/>
    <mergeCell ref="P59:Q59"/>
    <mergeCell ref="R59:S59"/>
    <mergeCell ref="T59:U59"/>
    <mergeCell ref="V59:W59"/>
    <mergeCell ref="X59:Y59"/>
    <mergeCell ref="Z59:AA59"/>
    <mergeCell ref="AB59:AC59"/>
    <mergeCell ref="AD59:AE59"/>
    <mergeCell ref="AF59:AG59"/>
    <mergeCell ref="AH59:AI59"/>
    <mergeCell ref="AJ59:AK59"/>
    <mergeCell ref="AL59:AM59"/>
    <mergeCell ref="AN59:AO59"/>
    <mergeCell ref="AP59:AQ59"/>
    <mergeCell ref="AR59:AS59"/>
    <mergeCell ref="CL91:CM91"/>
    <mergeCell ref="AT59:AU59"/>
    <mergeCell ref="AV59:AW59"/>
    <mergeCell ref="AX59:AY59"/>
    <mergeCell ref="AZ59:BA59"/>
    <mergeCell ref="BB59:BC59"/>
    <mergeCell ref="BD59:BE59"/>
    <mergeCell ref="BF59:BG59"/>
    <mergeCell ref="BH59:BI59"/>
    <mergeCell ref="BJ59:BK59"/>
    <mergeCell ref="BL59:BM59"/>
    <mergeCell ref="BN59:BO59"/>
    <mergeCell ref="BP59:BQ59"/>
    <mergeCell ref="BR59:BS59"/>
    <mergeCell ref="BT59:BU59"/>
    <mergeCell ref="BV59:BW59"/>
    <mergeCell ref="BX59:BY59"/>
    <mergeCell ref="BZ59:CA59"/>
    <mergeCell ref="DJ59:DK59"/>
    <mergeCell ref="DL59:DM59"/>
    <mergeCell ref="DN59:DO59"/>
    <mergeCell ref="DP59:DQ59"/>
    <mergeCell ref="DR59:DS59"/>
    <mergeCell ref="DT59:DU59"/>
    <mergeCell ref="DV59:DW59"/>
    <mergeCell ref="DX59:DY59"/>
    <mergeCell ref="DZ59:EA59"/>
    <mergeCell ref="EB59:EC59"/>
    <mergeCell ref="CB59:CC59"/>
    <mergeCell ref="CD59:CE59"/>
    <mergeCell ref="CF59:CG59"/>
    <mergeCell ref="CH59:CI59"/>
    <mergeCell ref="CJ59:CK59"/>
    <mergeCell ref="CL59:CM59"/>
    <mergeCell ref="CN59:CO59"/>
    <mergeCell ref="CP59:CQ59"/>
    <mergeCell ref="CR59:CS59"/>
    <mergeCell ref="CT59:CU59"/>
    <mergeCell ref="CV59:CW59"/>
    <mergeCell ref="CX59:CY59"/>
    <mergeCell ref="CZ59:DA59"/>
    <mergeCell ref="DB59:DC59"/>
    <mergeCell ref="DD59:DE59"/>
    <mergeCell ref="DF59:DG59"/>
    <mergeCell ref="DH59:DI59"/>
    <mergeCell ref="F48:G48"/>
    <mergeCell ref="H48:I48"/>
    <mergeCell ref="J48:K48"/>
    <mergeCell ref="L48:M48"/>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AP48:AQ48"/>
    <mergeCell ref="AR48:AS48"/>
    <mergeCell ref="AT48:AU48"/>
    <mergeCell ref="AV48:AW48"/>
    <mergeCell ref="AX48:AY48"/>
    <mergeCell ref="AZ48:BA48"/>
    <mergeCell ref="BB48:BC48"/>
    <mergeCell ref="BD48:BE48"/>
    <mergeCell ref="BF48:BG48"/>
    <mergeCell ref="BH48:BI48"/>
    <mergeCell ref="BJ48:BK48"/>
    <mergeCell ref="BL48:BM48"/>
    <mergeCell ref="BN48:BO48"/>
    <mergeCell ref="BP48:BQ48"/>
    <mergeCell ref="BR48:BS48"/>
    <mergeCell ref="BT48:BU48"/>
    <mergeCell ref="BV48:BW48"/>
    <mergeCell ref="BX48:BY48"/>
    <mergeCell ref="BZ48:CA48"/>
    <mergeCell ref="CB48:CC48"/>
    <mergeCell ref="CD48:CE48"/>
    <mergeCell ref="CF48:CG48"/>
    <mergeCell ref="CH48:CI48"/>
    <mergeCell ref="CJ48:CK48"/>
    <mergeCell ref="CL48:CM48"/>
    <mergeCell ref="CN48:CO48"/>
    <mergeCell ref="CP48:CQ48"/>
    <mergeCell ref="CR48:CS48"/>
    <mergeCell ref="CT48:CU48"/>
    <mergeCell ref="CV48:CW48"/>
    <mergeCell ref="CX48:CY48"/>
    <mergeCell ref="CZ48:DA48"/>
    <mergeCell ref="DB48:DC48"/>
    <mergeCell ref="DD48:DE48"/>
    <mergeCell ref="DF48:DG48"/>
    <mergeCell ref="DH48:DI48"/>
    <mergeCell ref="DJ48:DK48"/>
    <mergeCell ref="DL48:DM48"/>
    <mergeCell ref="DN48:DO48"/>
    <mergeCell ref="DP48:DQ48"/>
    <mergeCell ref="DR48:DS48"/>
    <mergeCell ref="DT48:DU48"/>
    <mergeCell ref="DV48:DW48"/>
    <mergeCell ref="DX48:DY48"/>
    <mergeCell ref="DZ48:EA48"/>
    <mergeCell ref="EB48:EC48"/>
    <mergeCell ref="F54:G54"/>
    <mergeCell ref="H54:I54"/>
    <mergeCell ref="J54:K54"/>
    <mergeCell ref="L54:M54"/>
    <mergeCell ref="N54:O54"/>
    <mergeCell ref="P54:Q54"/>
    <mergeCell ref="R54:S54"/>
    <mergeCell ref="T54:U54"/>
    <mergeCell ref="V54:W54"/>
    <mergeCell ref="X54:Y54"/>
    <mergeCell ref="Z54:AA54"/>
    <mergeCell ref="AB54:AC54"/>
    <mergeCell ref="AD54:AE54"/>
    <mergeCell ref="AF54:AG54"/>
    <mergeCell ref="AH54:AI54"/>
    <mergeCell ref="AJ54:AK54"/>
    <mergeCell ref="AL54:AM54"/>
    <mergeCell ref="AN54:AO54"/>
    <mergeCell ref="AP54:AQ54"/>
    <mergeCell ref="AR54:AS54"/>
    <mergeCell ref="AT54:AU54"/>
    <mergeCell ref="AV54:AW54"/>
    <mergeCell ref="AX54:AY54"/>
    <mergeCell ref="AZ54:BA54"/>
    <mergeCell ref="BB54:BC54"/>
    <mergeCell ref="BD54:BE54"/>
    <mergeCell ref="BF54:BG54"/>
    <mergeCell ref="BH54:BI54"/>
    <mergeCell ref="BJ54:BK54"/>
    <mergeCell ref="BL54:BM54"/>
    <mergeCell ref="BN54:BO54"/>
    <mergeCell ref="BP54:BQ54"/>
    <mergeCell ref="BR54:BS54"/>
    <mergeCell ref="BT54:BU54"/>
    <mergeCell ref="BV54:BW54"/>
    <mergeCell ref="BX54:BY54"/>
    <mergeCell ref="BZ54:CA54"/>
    <mergeCell ref="CB54:CC54"/>
    <mergeCell ref="CD54:CE54"/>
    <mergeCell ref="CF54:CG54"/>
    <mergeCell ref="CH54:CI54"/>
    <mergeCell ref="CJ54:CK54"/>
    <mergeCell ref="CL54:CM54"/>
    <mergeCell ref="CN54:CO54"/>
    <mergeCell ref="CP54:CQ54"/>
    <mergeCell ref="CR54:CS54"/>
    <mergeCell ref="CT54:CU54"/>
    <mergeCell ref="CV54:CW54"/>
    <mergeCell ref="CX54:CY54"/>
    <mergeCell ref="CZ54:DA54"/>
    <mergeCell ref="DB54:DC54"/>
    <mergeCell ref="DD54:DE54"/>
    <mergeCell ref="DF54:DG54"/>
    <mergeCell ref="DH54:DI54"/>
    <mergeCell ref="DJ54:DK54"/>
    <mergeCell ref="DL54:DM54"/>
    <mergeCell ref="DN54:DO54"/>
    <mergeCell ref="DP54:DQ54"/>
    <mergeCell ref="DR54:DS54"/>
    <mergeCell ref="DT54:DU54"/>
    <mergeCell ref="DV54:DW54"/>
    <mergeCell ref="DX54:DY54"/>
    <mergeCell ref="DZ54:EA54"/>
    <mergeCell ref="EB54:EC54"/>
    <mergeCell ref="F49:G49"/>
    <mergeCell ref="H49:I49"/>
    <mergeCell ref="J49:K49"/>
    <mergeCell ref="L49:M49"/>
    <mergeCell ref="N49:O49"/>
    <mergeCell ref="P49:Q49"/>
    <mergeCell ref="R49:S49"/>
    <mergeCell ref="T49:U49"/>
    <mergeCell ref="V49:W49"/>
    <mergeCell ref="X49:Y49"/>
    <mergeCell ref="Z49:AA49"/>
    <mergeCell ref="AB49:AC49"/>
    <mergeCell ref="AD49:AE49"/>
    <mergeCell ref="AF49:AG49"/>
    <mergeCell ref="AH49:AI49"/>
    <mergeCell ref="AJ49:AK49"/>
    <mergeCell ref="AL49:AM49"/>
    <mergeCell ref="AN49:AO49"/>
    <mergeCell ref="AP49:AQ49"/>
    <mergeCell ref="AR49:AS49"/>
    <mergeCell ref="AT49:AU49"/>
    <mergeCell ref="AV49:AW49"/>
    <mergeCell ref="AX49:AY49"/>
    <mergeCell ref="AZ49:BA49"/>
    <mergeCell ref="BB49:BC49"/>
    <mergeCell ref="BD49:BE49"/>
    <mergeCell ref="BF49:BG49"/>
    <mergeCell ref="BH49:BI49"/>
    <mergeCell ref="BJ49:BK49"/>
    <mergeCell ref="BL49:BM49"/>
    <mergeCell ref="BN49:BO49"/>
    <mergeCell ref="BP49:BQ49"/>
    <mergeCell ref="BR49:BS49"/>
    <mergeCell ref="BT49:BU49"/>
    <mergeCell ref="BV49:BW49"/>
    <mergeCell ref="BX49:BY49"/>
    <mergeCell ref="BZ49:CA49"/>
    <mergeCell ref="CB49:CC49"/>
    <mergeCell ref="CD49:CE49"/>
    <mergeCell ref="CF49:CG49"/>
    <mergeCell ref="CH49:CI49"/>
    <mergeCell ref="CJ49:CK49"/>
    <mergeCell ref="CL49:CM49"/>
    <mergeCell ref="CN49:CO49"/>
    <mergeCell ref="CP49:CQ49"/>
    <mergeCell ref="CR49:CS49"/>
    <mergeCell ref="CT49:CU49"/>
    <mergeCell ref="CV49:CW49"/>
    <mergeCell ref="CX49:CY49"/>
    <mergeCell ref="CZ49:DA49"/>
    <mergeCell ref="DB49:DC49"/>
    <mergeCell ref="DD49:DE49"/>
    <mergeCell ref="DF49:DG49"/>
    <mergeCell ref="DH49:DI49"/>
    <mergeCell ref="DJ49:DK49"/>
    <mergeCell ref="DL49:DM49"/>
    <mergeCell ref="DN49:DO49"/>
    <mergeCell ref="DP49:DQ49"/>
    <mergeCell ref="DR49:DS49"/>
    <mergeCell ref="DT49:DU49"/>
    <mergeCell ref="DV49:DW49"/>
    <mergeCell ref="DX49:DY49"/>
    <mergeCell ref="DZ49:EA49"/>
    <mergeCell ref="EB49:EC49"/>
    <mergeCell ref="F53:G53"/>
    <mergeCell ref="H53:I53"/>
    <mergeCell ref="J53:K53"/>
    <mergeCell ref="L53:M53"/>
    <mergeCell ref="N53:O53"/>
    <mergeCell ref="P53:Q53"/>
    <mergeCell ref="R53:S53"/>
    <mergeCell ref="T53:U53"/>
    <mergeCell ref="V53:W53"/>
    <mergeCell ref="X53:Y53"/>
    <mergeCell ref="Z53:AA53"/>
    <mergeCell ref="AB53:AC53"/>
    <mergeCell ref="AD53:AE53"/>
    <mergeCell ref="AF53:AG53"/>
    <mergeCell ref="AH53:AI53"/>
    <mergeCell ref="AJ53:AK53"/>
    <mergeCell ref="AL53:AM53"/>
    <mergeCell ref="AN53:AO53"/>
    <mergeCell ref="AP53:AQ53"/>
    <mergeCell ref="AR53:AS53"/>
    <mergeCell ref="AT53:AU53"/>
    <mergeCell ref="AV53:AW53"/>
    <mergeCell ref="AX53:AY53"/>
    <mergeCell ref="AZ53:BA53"/>
    <mergeCell ref="BB53:BC53"/>
    <mergeCell ref="BD53:BE53"/>
    <mergeCell ref="BF53:BG53"/>
    <mergeCell ref="BH53:BI53"/>
    <mergeCell ref="BJ53:BK53"/>
    <mergeCell ref="BL53:BM53"/>
    <mergeCell ref="BN53:BO53"/>
    <mergeCell ref="BP53:BQ53"/>
    <mergeCell ref="BR53:BS53"/>
    <mergeCell ref="BT53:BU53"/>
    <mergeCell ref="BV53:BW53"/>
    <mergeCell ref="BX53:BY53"/>
    <mergeCell ref="BZ53:CA53"/>
    <mergeCell ref="CB53:CC53"/>
    <mergeCell ref="CD53:CE53"/>
    <mergeCell ref="CF53:CG53"/>
    <mergeCell ref="CH53:CI53"/>
    <mergeCell ref="CJ53:CK53"/>
    <mergeCell ref="CL53:CM53"/>
    <mergeCell ref="CN53:CO53"/>
    <mergeCell ref="CP53:CQ53"/>
    <mergeCell ref="CR53:CS53"/>
    <mergeCell ref="CT53:CU53"/>
    <mergeCell ref="CV53:CW53"/>
    <mergeCell ref="CX53:CY53"/>
    <mergeCell ref="CZ53:DA53"/>
    <mergeCell ref="DB53:DC53"/>
    <mergeCell ref="DD53:DE53"/>
    <mergeCell ref="DF53:DG53"/>
    <mergeCell ref="DH53:DI53"/>
    <mergeCell ref="DJ53:DK53"/>
    <mergeCell ref="DL53:DM53"/>
    <mergeCell ref="DN53:DO53"/>
    <mergeCell ref="DP53:DQ53"/>
    <mergeCell ref="DR53:DS53"/>
    <mergeCell ref="DT53:DU53"/>
    <mergeCell ref="DV53:DW53"/>
    <mergeCell ref="DX53:DY53"/>
    <mergeCell ref="DZ53:EA53"/>
    <mergeCell ref="EB53:EC53"/>
    <mergeCell ref="F50:G50"/>
    <mergeCell ref="H50:I50"/>
    <mergeCell ref="J50:K50"/>
    <mergeCell ref="L50:M50"/>
    <mergeCell ref="N50:O50"/>
    <mergeCell ref="P50:Q50"/>
    <mergeCell ref="R50:S50"/>
    <mergeCell ref="T50:U50"/>
    <mergeCell ref="V50:W50"/>
    <mergeCell ref="X50:Y50"/>
    <mergeCell ref="Z50:AA50"/>
    <mergeCell ref="AB50:AC50"/>
    <mergeCell ref="AD50:AE50"/>
    <mergeCell ref="AF50:AG50"/>
    <mergeCell ref="AH50:AI50"/>
    <mergeCell ref="AJ50:AK50"/>
    <mergeCell ref="AL50:AM50"/>
    <mergeCell ref="AN50:AO50"/>
    <mergeCell ref="AP50:AQ50"/>
    <mergeCell ref="AR50:AS50"/>
    <mergeCell ref="AT50:AU50"/>
    <mergeCell ref="AV50:AW50"/>
    <mergeCell ref="AX50:AY50"/>
    <mergeCell ref="AZ50:BA50"/>
    <mergeCell ref="BB50:BC50"/>
    <mergeCell ref="BD50:BE50"/>
    <mergeCell ref="BF50:BG50"/>
    <mergeCell ref="BH50:BI50"/>
    <mergeCell ref="BJ50:BK50"/>
    <mergeCell ref="BL50:BM50"/>
    <mergeCell ref="BN50:BO50"/>
    <mergeCell ref="BP50:BQ50"/>
    <mergeCell ref="BR50:BS50"/>
    <mergeCell ref="BT50:BU50"/>
    <mergeCell ref="BV50:BW50"/>
    <mergeCell ref="BX50:BY50"/>
    <mergeCell ref="BZ50:CA50"/>
    <mergeCell ref="CB50:CC50"/>
    <mergeCell ref="CD50:CE50"/>
    <mergeCell ref="CF50:CG50"/>
    <mergeCell ref="CH50:CI50"/>
    <mergeCell ref="CJ50:CK50"/>
    <mergeCell ref="CL50:CM50"/>
    <mergeCell ref="CN50:CO50"/>
    <mergeCell ref="CP50:CQ50"/>
    <mergeCell ref="CR50:CS50"/>
    <mergeCell ref="CT50:CU50"/>
    <mergeCell ref="CV50:CW50"/>
    <mergeCell ref="CX50:CY50"/>
    <mergeCell ref="CZ50:DA50"/>
    <mergeCell ref="DB50:DC50"/>
    <mergeCell ref="DD50:DE50"/>
    <mergeCell ref="DF50:DG50"/>
    <mergeCell ref="DH50:DI50"/>
    <mergeCell ref="DJ50:DK50"/>
    <mergeCell ref="DL50:DM50"/>
    <mergeCell ref="DN50:DO50"/>
    <mergeCell ref="DP50:DQ50"/>
    <mergeCell ref="DR50:DS50"/>
    <mergeCell ref="DT50:DU50"/>
    <mergeCell ref="DV50:DW50"/>
    <mergeCell ref="DX50:DY50"/>
    <mergeCell ref="DZ50:EA50"/>
    <mergeCell ref="EB50:EC50"/>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BH51:BI51"/>
    <mergeCell ref="BJ51:BK51"/>
    <mergeCell ref="BL51:BM51"/>
    <mergeCell ref="BN51:BO51"/>
    <mergeCell ref="BP51:BQ51"/>
    <mergeCell ref="BR51:BS51"/>
    <mergeCell ref="BT51:BU51"/>
    <mergeCell ref="BV51:BW51"/>
    <mergeCell ref="BX51:BY51"/>
    <mergeCell ref="BZ51:CA51"/>
    <mergeCell ref="CB51:CC51"/>
    <mergeCell ref="CD51:CE51"/>
    <mergeCell ref="CF51:CG51"/>
    <mergeCell ref="CH51:CI51"/>
    <mergeCell ref="CJ51:CK51"/>
    <mergeCell ref="CL51:CM51"/>
    <mergeCell ref="CN51:CO51"/>
    <mergeCell ref="CP51:CQ51"/>
    <mergeCell ref="CR51:CS51"/>
    <mergeCell ref="CT51:CU51"/>
    <mergeCell ref="CV51:CW51"/>
    <mergeCell ref="CX51:CY51"/>
    <mergeCell ref="CZ51:DA51"/>
    <mergeCell ref="DB51:DC51"/>
    <mergeCell ref="DD51:DE51"/>
    <mergeCell ref="DF51:DG51"/>
    <mergeCell ref="DH51:DI51"/>
    <mergeCell ref="DJ51:DK51"/>
    <mergeCell ref="DL51:DM51"/>
    <mergeCell ref="DN51:DO51"/>
    <mergeCell ref="DP51:DQ51"/>
    <mergeCell ref="DR51:DS51"/>
    <mergeCell ref="DT51:DU51"/>
    <mergeCell ref="DV51:DW51"/>
    <mergeCell ref="DX51:DY51"/>
    <mergeCell ref="DZ51:EA51"/>
    <mergeCell ref="EB51:EC51"/>
    <mergeCell ref="F52:G52"/>
    <mergeCell ref="H52:I52"/>
    <mergeCell ref="J52:K52"/>
    <mergeCell ref="L52:M52"/>
    <mergeCell ref="N52:O52"/>
    <mergeCell ref="P52:Q52"/>
    <mergeCell ref="R52:S52"/>
    <mergeCell ref="T52:U52"/>
    <mergeCell ref="V52:W52"/>
    <mergeCell ref="X52:Y52"/>
    <mergeCell ref="Z52:AA52"/>
    <mergeCell ref="AB52:AC52"/>
    <mergeCell ref="AD52:AE52"/>
    <mergeCell ref="AF52:AG52"/>
    <mergeCell ref="AH52:AI52"/>
    <mergeCell ref="AJ52:AK52"/>
    <mergeCell ref="AL52:AM52"/>
    <mergeCell ref="AN52:AO52"/>
    <mergeCell ref="AP52:AQ52"/>
    <mergeCell ref="AR52:AS52"/>
    <mergeCell ref="AT52:AU52"/>
    <mergeCell ref="AV52:AW52"/>
    <mergeCell ref="AX52:AY52"/>
    <mergeCell ref="AZ52:BA52"/>
    <mergeCell ref="BB52:BC52"/>
    <mergeCell ref="BD52:BE52"/>
    <mergeCell ref="BF52:BG52"/>
    <mergeCell ref="BH52:BI52"/>
    <mergeCell ref="BJ52:BK52"/>
    <mergeCell ref="BL52:BM52"/>
    <mergeCell ref="BN52:BO52"/>
    <mergeCell ref="BP52:BQ52"/>
    <mergeCell ref="BR52:BS52"/>
    <mergeCell ref="BT52:BU52"/>
    <mergeCell ref="BV52:BW52"/>
    <mergeCell ref="BX52:BY52"/>
    <mergeCell ref="BZ52:CA52"/>
    <mergeCell ref="CB52:CC52"/>
    <mergeCell ref="CD52:CE52"/>
    <mergeCell ref="CF52:CG52"/>
    <mergeCell ref="CH52:CI52"/>
    <mergeCell ref="CJ52:CK52"/>
    <mergeCell ref="CL52:CM52"/>
    <mergeCell ref="CN52:CO52"/>
    <mergeCell ref="CP52:CQ52"/>
    <mergeCell ref="CR52:CS52"/>
    <mergeCell ref="CT52:CU52"/>
    <mergeCell ref="CV52:CW52"/>
    <mergeCell ref="CX52:CY52"/>
    <mergeCell ref="CZ52:DA52"/>
    <mergeCell ref="DB52:DC52"/>
    <mergeCell ref="DD52:DE52"/>
    <mergeCell ref="DF52:DG52"/>
    <mergeCell ref="DH52:DI52"/>
    <mergeCell ref="DJ52:DK52"/>
    <mergeCell ref="DL52:DM52"/>
    <mergeCell ref="DN52:DO52"/>
    <mergeCell ref="DP52:DQ52"/>
    <mergeCell ref="DR52:DS52"/>
    <mergeCell ref="DT52:DU52"/>
    <mergeCell ref="DV52:DW52"/>
    <mergeCell ref="DX52:DY52"/>
    <mergeCell ref="DZ52:EA52"/>
    <mergeCell ref="EB52:EC52"/>
    <mergeCell ref="F75:G75"/>
    <mergeCell ref="H75:I75"/>
    <mergeCell ref="J75:K75"/>
    <mergeCell ref="L75:M75"/>
    <mergeCell ref="N75:O75"/>
    <mergeCell ref="P75:Q75"/>
    <mergeCell ref="R75:S75"/>
    <mergeCell ref="T75:U75"/>
    <mergeCell ref="V75:W75"/>
    <mergeCell ref="X75:Y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BN75:BO75"/>
    <mergeCell ref="BT75:BU75"/>
    <mergeCell ref="BV75:BW75"/>
    <mergeCell ref="BX75:BY75"/>
    <mergeCell ref="BZ75:CA75"/>
    <mergeCell ref="CB75:CC75"/>
    <mergeCell ref="CD75:CE75"/>
    <mergeCell ref="CF75:CG75"/>
    <mergeCell ref="CH75:CI75"/>
    <mergeCell ref="CJ75:CK75"/>
    <mergeCell ref="CL75:CM75"/>
    <mergeCell ref="CN75:CO75"/>
    <mergeCell ref="CP75:CQ75"/>
    <mergeCell ref="CR75:CS75"/>
    <mergeCell ref="CT75:CU75"/>
    <mergeCell ref="CV75:CW75"/>
    <mergeCell ref="CX75:CY75"/>
    <mergeCell ref="CZ75:DA75"/>
    <mergeCell ref="DB75:DC75"/>
    <mergeCell ref="DD75:DE75"/>
    <mergeCell ref="DF75:DG75"/>
    <mergeCell ref="DH75:DI75"/>
    <mergeCell ref="DJ75:DK75"/>
    <mergeCell ref="DL75:DM75"/>
    <mergeCell ref="DN75:DO75"/>
    <mergeCell ref="DP75:DQ75"/>
    <mergeCell ref="DR75:DS75"/>
    <mergeCell ref="DT75:DU75"/>
    <mergeCell ref="DV75:DW75"/>
    <mergeCell ref="DX75:DY75"/>
    <mergeCell ref="DZ75:EA75"/>
    <mergeCell ref="EB75:EC75"/>
    <mergeCell ref="F76:G76"/>
    <mergeCell ref="H76:I76"/>
    <mergeCell ref="J76:K76"/>
    <mergeCell ref="L76:M76"/>
    <mergeCell ref="N76:O76"/>
    <mergeCell ref="P76:Q76"/>
    <mergeCell ref="R76:S76"/>
    <mergeCell ref="T76:U76"/>
    <mergeCell ref="V76:W76"/>
    <mergeCell ref="X76:Y76"/>
    <mergeCell ref="Z76:AA76"/>
    <mergeCell ref="AB76:AC76"/>
    <mergeCell ref="AD76:AE76"/>
    <mergeCell ref="AF76:AG76"/>
    <mergeCell ref="AH76:AI76"/>
    <mergeCell ref="AJ76:AK76"/>
    <mergeCell ref="AL76:AM76"/>
    <mergeCell ref="AN76:AO76"/>
    <mergeCell ref="AP76:AQ76"/>
    <mergeCell ref="AR76:AS76"/>
    <mergeCell ref="AT76:AU76"/>
    <mergeCell ref="AV76:AW76"/>
    <mergeCell ref="AX76:AY76"/>
    <mergeCell ref="AZ76:BA76"/>
    <mergeCell ref="BB76:BC76"/>
    <mergeCell ref="BD76:BE76"/>
    <mergeCell ref="BF76:BG76"/>
    <mergeCell ref="BH76:BI76"/>
    <mergeCell ref="BJ76:BK76"/>
    <mergeCell ref="BL76:BM76"/>
    <mergeCell ref="BN76:BO76"/>
    <mergeCell ref="BP76:BQ76"/>
    <mergeCell ref="BR76:BS76"/>
    <mergeCell ref="DH76:DI76"/>
    <mergeCell ref="DJ76:DK76"/>
    <mergeCell ref="DL76:DM76"/>
    <mergeCell ref="DN76:DO76"/>
    <mergeCell ref="DP76:DQ76"/>
    <mergeCell ref="DR76:DS76"/>
    <mergeCell ref="DT76:DU76"/>
    <mergeCell ref="DV76:DW76"/>
    <mergeCell ref="DX76:DY76"/>
    <mergeCell ref="DZ76:EA76"/>
    <mergeCell ref="EB76:EC76"/>
    <mergeCell ref="F82:G82"/>
    <mergeCell ref="H82:I82"/>
    <mergeCell ref="J82:K82"/>
    <mergeCell ref="L82:M82"/>
    <mergeCell ref="N82:O82"/>
    <mergeCell ref="P82:Q82"/>
    <mergeCell ref="R82:S82"/>
    <mergeCell ref="T82:U82"/>
    <mergeCell ref="V82:W82"/>
    <mergeCell ref="X82:Y82"/>
    <mergeCell ref="Z82:AA82"/>
    <mergeCell ref="AB82:AC82"/>
    <mergeCell ref="AD82:AE82"/>
    <mergeCell ref="AF82:AG82"/>
    <mergeCell ref="AH82:AI82"/>
    <mergeCell ref="AJ82:AK82"/>
    <mergeCell ref="AL82:AM82"/>
    <mergeCell ref="AN82:AO82"/>
    <mergeCell ref="BT76:BU76"/>
    <mergeCell ref="BV76:BW76"/>
    <mergeCell ref="BX76:BY76"/>
    <mergeCell ref="AV82:AW82"/>
    <mergeCell ref="AX82:AY82"/>
    <mergeCell ref="AZ82:BA82"/>
    <mergeCell ref="BB82:BC82"/>
    <mergeCell ref="BD82:BE82"/>
    <mergeCell ref="BF82:BG82"/>
    <mergeCell ref="BH82:BI82"/>
    <mergeCell ref="BJ82:BK82"/>
    <mergeCell ref="BL82:BM82"/>
    <mergeCell ref="BN82:BO82"/>
    <mergeCell ref="BP82:BQ82"/>
    <mergeCell ref="BR82:BS82"/>
    <mergeCell ref="BT82:BU82"/>
    <mergeCell ref="BV82:BW82"/>
    <mergeCell ref="DB76:DC76"/>
    <mergeCell ref="DD76:DE76"/>
    <mergeCell ref="DF76:DG76"/>
    <mergeCell ref="BZ76:CA76"/>
    <mergeCell ref="CB76:CC76"/>
    <mergeCell ref="CD76:CE76"/>
    <mergeCell ref="CF76:CG76"/>
    <mergeCell ref="CH76:CI76"/>
    <mergeCell ref="CJ76:CK76"/>
    <mergeCell ref="CL76:CM76"/>
    <mergeCell ref="CN76:CO76"/>
    <mergeCell ref="CP76:CQ76"/>
    <mergeCell ref="CR76:CS76"/>
    <mergeCell ref="CT76:CU76"/>
    <mergeCell ref="CV76:CW76"/>
    <mergeCell ref="CX76:CY76"/>
    <mergeCell ref="CZ76:DA76"/>
    <mergeCell ref="CD77:CE77"/>
    <mergeCell ref="BD78:BE78"/>
    <mergeCell ref="BF78:BG78"/>
    <mergeCell ref="DN82:DO82"/>
    <mergeCell ref="DP82:DQ82"/>
    <mergeCell ref="DR82:DS82"/>
    <mergeCell ref="DT82:DU82"/>
    <mergeCell ref="DV82:DW82"/>
    <mergeCell ref="DX82:DY82"/>
    <mergeCell ref="DZ82:EA82"/>
    <mergeCell ref="EB82:EC82"/>
    <mergeCell ref="F83:G83"/>
    <mergeCell ref="H83:I83"/>
    <mergeCell ref="J83:K83"/>
    <mergeCell ref="L83:M83"/>
    <mergeCell ref="N83:O83"/>
    <mergeCell ref="P83:Q83"/>
    <mergeCell ref="R83:S83"/>
    <mergeCell ref="T83:U83"/>
    <mergeCell ref="V83:W83"/>
    <mergeCell ref="X83:Y83"/>
    <mergeCell ref="Z83:AA83"/>
    <mergeCell ref="AB83:AC83"/>
    <mergeCell ref="AD83:AE83"/>
    <mergeCell ref="AF83:AG83"/>
    <mergeCell ref="AH83:AI83"/>
    <mergeCell ref="AJ83:AK83"/>
    <mergeCell ref="AL83:AM83"/>
    <mergeCell ref="AN83:AO83"/>
    <mergeCell ref="AP83:AQ83"/>
    <mergeCell ref="AR83:AS83"/>
    <mergeCell ref="BX82:BY82"/>
    <mergeCell ref="BZ82:CA82"/>
    <mergeCell ref="CB82:CC82"/>
    <mergeCell ref="CD82:CE82"/>
    <mergeCell ref="BB83:BC83"/>
    <mergeCell ref="BD83:BE83"/>
    <mergeCell ref="BF83:BG83"/>
    <mergeCell ref="BH83:BI83"/>
    <mergeCell ref="BJ83:BK83"/>
    <mergeCell ref="BL83:BM83"/>
    <mergeCell ref="BN83:BO83"/>
    <mergeCell ref="BP83:BQ83"/>
    <mergeCell ref="BR83:BS83"/>
    <mergeCell ref="BT83:BU83"/>
    <mergeCell ref="BV83:BW83"/>
    <mergeCell ref="BX83:BY83"/>
    <mergeCell ref="BZ83:CA83"/>
    <mergeCell ref="DF82:DG82"/>
    <mergeCell ref="DH82:DI82"/>
    <mergeCell ref="DJ82:DK82"/>
    <mergeCell ref="DL82:DM82"/>
    <mergeCell ref="CF82:CG82"/>
    <mergeCell ref="CH82:CI82"/>
    <mergeCell ref="CJ82:CK82"/>
    <mergeCell ref="CL82:CM82"/>
    <mergeCell ref="CN82:CO82"/>
    <mergeCell ref="CP82:CQ82"/>
    <mergeCell ref="CR82:CS82"/>
    <mergeCell ref="CT82:CU82"/>
    <mergeCell ref="CV82:CW82"/>
    <mergeCell ref="CX82:CY82"/>
    <mergeCell ref="CZ82:DA82"/>
    <mergeCell ref="DB82:DC82"/>
    <mergeCell ref="DD82:DE82"/>
    <mergeCell ref="CB83:CC83"/>
    <mergeCell ref="CD83:CE83"/>
    <mergeCell ref="CF83:CG83"/>
    <mergeCell ref="CH83:CI83"/>
    <mergeCell ref="CJ83:CK83"/>
    <mergeCell ref="CL83:CM83"/>
    <mergeCell ref="CN83:CO83"/>
    <mergeCell ref="CP83:CQ83"/>
    <mergeCell ref="CR83:CS83"/>
    <mergeCell ref="CT83:CU83"/>
    <mergeCell ref="CV83:CW83"/>
    <mergeCell ref="CX83:CY83"/>
    <mergeCell ref="CZ83:DA83"/>
    <mergeCell ref="DB83:DC83"/>
    <mergeCell ref="DD83:DE83"/>
    <mergeCell ref="DF83:DG83"/>
    <mergeCell ref="DH83:DI83"/>
    <mergeCell ref="DJ83:DK83"/>
    <mergeCell ref="DL83:DM83"/>
    <mergeCell ref="DN83:DO83"/>
    <mergeCell ref="DP83:DQ83"/>
    <mergeCell ref="DR83:DS83"/>
    <mergeCell ref="DT83:DU83"/>
    <mergeCell ref="DV83:DW83"/>
    <mergeCell ref="DX83:DY83"/>
    <mergeCell ref="DZ83:EA83"/>
    <mergeCell ref="EB83:EC83"/>
    <mergeCell ref="F66:G66"/>
    <mergeCell ref="H66:I66"/>
    <mergeCell ref="J66:K66"/>
    <mergeCell ref="L66:M66"/>
    <mergeCell ref="N66:O66"/>
    <mergeCell ref="P66:Q66"/>
    <mergeCell ref="R66:S66"/>
    <mergeCell ref="T66:U66"/>
    <mergeCell ref="V66:W66"/>
    <mergeCell ref="X66:Y66"/>
    <mergeCell ref="Z66:AA66"/>
    <mergeCell ref="AB66:AC66"/>
    <mergeCell ref="AD66:AE66"/>
    <mergeCell ref="AF66:AG66"/>
    <mergeCell ref="AH66:AI66"/>
    <mergeCell ref="AJ66:AK66"/>
    <mergeCell ref="AL66:AM66"/>
    <mergeCell ref="AN66:AO66"/>
    <mergeCell ref="AP66:AQ66"/>
    <mergeCell ref="AR66:AS66"/>
    <mergeCell ref="AT66:AU66"/>
    <mergeCell ref="AV66:AW66"/>
    <mergeCell ref="AX66:AY66"/>
    <mergeCell ref="AZ66:BA66"/>
    <mergeCell ref="BB66:BC66"/>
    <mergeCell ref="BD66:BE66"/>
    <mergeCell ref="BF66:BG66"/>
    <mergeCell ref="BH66:BI66"/>
    <mergeCell ref="BJ66:BK66"/>
    <mergeCell ref="BL66:BM66"/>
    <mergeCell ref="BN66:BO66"/>
    <mergeCell ref="BP66:BQ66"/>
    <mergeCell ref="BR66:BS66"/>
    <mergeCell ref="BT66:BU66"/>
    <mergeCell ref="BV66:BW66"/>
    <mergeCell ref="BX66:BY66"/>
    <mergeCell ref="BZ66:CA66"/>
    <mergeCell ref="CB66:CC66"/>
    <mergeCell ref="CD66:CE66"/>
    <mergeCell ref="CF66:CG66"/>
    <mergeCell ref="CH66:CI66"/>
    <mergeCell ref="CJ66:CK66"/>
    <mergeCell ref="CL66:CM66"/>
    <mergeCell ref="CN66:CO66"/>
    <mergeCell ref="CP66:CQ66"/>
    <mergeCell ref="CR66:CS66"/>
    <mergeCell ref="CT66:CU66"/>
    <mergeCell ref="CV66:CW66"/>
    <mergeCell ref="CX66:CY66"/>
    <mergeCell ref="CZ66:DA66"/>
    <mergeCell ref="DB66:DC66"/>
    <mergeCell ref="DD66:DE66"/>
    <mergeCell ref="DF66:DG66"/>
    <mergeCell ref="DH66:DI66"/>
    <mergeCell ref="DJ66:DK66"/>
    <mergeCell ref="DL66:DM66"/>
    <mergeCell ref="DN66:DO66"/>
    <mergeCell ref="DP66:DQ66"/>
    <mergeCell ref="DR66:DS66"/>
    <mergeCell ref="DT66:DU66"/>
    <mergeCell ref="DV66:DW66"/>
    <mergeCell ref="DX66:DY66"/>
    <mergeCell ref="DZ66:EA66"/>
    <mergeCell ref="EB66:EC66"/>
    <mergeCell ref="F67:G67"/>
    <mergeCell ref="H67:I67"/>
    <mergeCell ref="J67:K67"/>
    <mergeCell ref="L67:M67"/>
    <mergeCell ref="N67:O67"/>
    <mergeCell ref="P67:Q67"/>
    <mergeCell ref="R67:S67"/>
    <mergeCell ref="T67:U67"/>
    <mergeCell ref="V67:W67"/>
    <mergeCell ref="X67:Y67"/>
    <mergeCell ref="Z67:AA67"/>
    <mergeCell ref="AB67:AC67"/>
    <mergeCell ref="AD67:AE67"/>
    <mergeCell ref="AF67:AG67"/>
    <mergeCell ref="AH67:AI67"/>
    <mergeCell ref="AJ67:AK67"/>
    <mergeCell ref="AL67:AM67"/>
    <mergeCell ref="AN67:AO67"/>
    <mergeCell ref="AP67:AQ67"/>
    <mergeCell ref="AR67:AS67"/>
    <mergeCell ref="AT67:AU67"/>
    <mergeCell ref="AV67:AW67"/>
    <mergeCell ref="AX67:AY67"/>
    <mergeCell ref="AZ67:BA67"/>
    <mergeCell ref="BB67:BC67"/>
    <mergeCell ref="BD67:BE67"/>
    <mergeCell ref="BF67:BG67"/>
    <mergeCell ref="BH67:BI67"/>
    <mergeCell ref="BJ67:BK67"/>
    <mergeCell ref="BL67:BM67"/>
    <mergeCell ref="BN67:BO67"/>
    <mergeCell ref="BP67:BQ67"/>
    <mergeCell ref="BR67:BS67"/>
    <mergeCell ref="BT67:BU67"/>
    <mergeCell ref="BV67:BW67"/>
    <mergeCell ref="BX67:BY67"/>
    <mergeCell ref="BZ67:CA67"/>
    <mergeCell ref="CB67:CC67"/>
    <mergeCell ref="CD67:CE67"/>
    <mergeCell ref="CF67:CG67"/>
    <mergeCell ref="CH67:CI67"/>
    <mergeCell ref="CJ67:CK67"/>
    <mergeCell ref="CL67:CM67"/>
    <mergeCell ref="CN67:CO67"/>
    <mergeCell ref="CP67:CQ67"/>
    <mergeCell ref="CR67:CS67"/>
    <mergeCell ref="CT67:CU67"/>
    <mergeCell ref="CV67:CW67"/>
    <mergeCell ref="CX67:CY67"/>
    <mergeCell ref="CZ67:DA67"/>
    <mergeCell ref="DB67:DC67"/>
    <mergeCell ref="DD67:DE67"/>
    <mergeCell ref="DF67:DG67"/>
    <mergeCell ref="DH67:DI67"/>
    <mergeCell ref="DJ67:DK67"/>
    <mergeCell ref="DL67:DM67"/>
    <mergeCell ref="DN67:DO67"/>
    <mergeCell ref="DP67:DQ67"/>
    <mergeCell ref="DR67:DS67"/>
    <mergeCell ref="DT67:DU67"/>
    <mergeCell ref="DV67:DW67"/>
    <mergeCell ref="DX67:DY67"/>
    <mergeCell ref="DZ67:EA67"/>
    <mergeCell ref="EB67:EC67"/>
    <mergeCell ref="F68:G68"/>
    <mergeCell ref="H68:I68"/>
    <mergeCell ref="J68:K68"/>
    <mergeCell ref="L68:M68"/>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AP68:AQ68"/>
    <mergeCell ref="AR68:AS68"/>
    <mergeCell ref="AT68:AU68"/>
    <mergeCell ref="AV68:AW68"/>
    <mergeCell ref="AX68:AY68"/>
    <mergeCell ref="AZ68:BA68"/>
    <mergeCell ref="BB68:BC68"/>
    <mergeCell ref="BD68:BE68"/>
    <mergeCell ref="BF68:BG68"/>
    <mergeCell ref="BH68:BI68"/>
    <mergeCell ref="BJ68:BK68"/>
    <mergeCell ref="BL68:BM68"/>
    <mergeCell ref="BN68:BO68"/>
    <mergeCell ref="BP68:BQ68"/>
    <mergeCell ref="BR68:BS68"/>
    <mergeCell ref="BT68:BU68"/>
    <mergeCell ref="BV68:BW68"/>
    <mergeCell ref="BX68:BY68"/>
    <mergeCell ref="BZ68:CA68"/>
    <mergeCell ref="CB68:CC68"/>
    <mergeCell ref="CD68:CE68"/>
    <mergeCell ref="CF68:CG68"/>
    <mergeCell ref="CH68:CI68"/>
    <mergeCell ref="CJ68:CK68"/>
    <mergeCell ref="CL68:CM68"/>
    <mergeCell ref="CN68:CO68"/>
    <mergeCell ref="CP68:CQ68"/>
    <mergeCell ref="CR68:CS68"/>
    <mergeCell ref="CT68:CU68"/>
    <mergeCell ref="CV68:CW68"/>
    <mergeCell ref="CX68:CY68"/>
    <mergeCell ref="CZ68:DA68"/>
    <mergeCell ref="DB68:DC68"/>
    <mergeCell ref="DD68:DE68"/>
    <mergeCell ref="DF68:DG68"/>
    <mergeCell ref="DH68:DI68"/>
    <mergeCell ref="DJ68:DK68"/>
    <mergeCell ref="DL68:DM68"/>
    <mergeCell ref="DN68:DO68"/>
    <mergeCell ref="DP68:DQ68"/>
    <mergeCell ref="DR68:DS68"/>
    <mergeCell ref="DT68:DU68"/>
    <mergeCell ref="DV68:DW68"/>
    <mergeCell ref="DX68:DY68"/>
    <mergeCell ref="DZ68:EA68"/>
    <mergeCell ref="EB68:EC68"/>
    <mergeCell ref="F69:G69"/>
    <mergeCell ref="H69:I69"/>
    <mergeCell ref="J69:K69"/>
    <mergeCell ref="L69:M69"/>
    <mergeCell ref="N69:O69"/>
    <mergeCell ref="P69:Q69"/>
    <mergeCell ref="R69:S69"/>
    <mergeCell ref="T69:U69"/>
    <mergeCell ref="V69:W69"/>
    <mergeCell ref="X69:Y69"/>
    <mergeCell ref="Z69:AA69"/>
    <mergeCell ref="AB69:AC69"/>
    <mergeCell ref="AD69:AE69"/>
    <mergeCell ref="AF69:AG69"/>
    <mergeCell ref="AH69:AI69"/>
    <mergeCell ref="AJ69:AK69"/>
    <mergeCell ref="AL69:AM69"/>
    <mergeCell ref="AN69:AO69"/>
    <mergeCell ref="AP69:AQ69"/>
    <mergeCell ref="AR69:AS69"/>
    <mergeCell ref="AT69:AU69"/>
    <mergeCell ref="AV69:AW69"/>
    <mergeCell ref="AX69:AY69"/>
    <mergeCell ref="AZ69:BA69"/>
    <mergeCell ref="BB69:BC69"/>
    <mergeCell ref="BD69:BE69"/>
    <mergeCell ref="BF69:BG69"/>
    <mergeCell ref="BH69:BI69"/>
    <mergeCell ref="BJ69:BK69"/>
    <mergeCell ref="BL69:BM69"/>
    <mergeCell ref="BN69:BO69"/>
    <mergeCell ref="BP69:BQ69"/>
    <mergeCell ref="BR69:BS69"/>
    <mergeCell ref="BT69:BU69"/>
    <mergeCell ref="BV69:BW69"/>
    <mergeCell ref="BX69:BY69"/>
    <mergeCell ref="BZ69:CA69"/>
    <mergeCell ref="CB69:CC69"/>
    <mergeCell ref="CD69:CE69"/>
    <mergeCell ref="CF69:CG69"/>
    <mergeCell ref="CH69:CI69"/>
    <mergeCell ref="CJ69:CK69"/>
    <mergeCell ref="CL69:CM69"/>
    <mergeCell ref="CN69:CO69"/>
    <mergeCell ref="CP69:CQ69"/>
    <mergeCell ref="CR69:CS69"/>
    <mergeCell ref="CT69:CU69"/>
    <mergeCell ref="CV69:CW69"/>
    <mergeCell ref="CX69:CY69"/>
    <mergeCell ref="CZ69:DA69"/>
    <mergeCell ref="DB69:DC69"/>
    <mergeCell ref="DD69:DE69"/>
    <mergeCell ref="DF69:DG69"/>
    <mergeCell ref="DH69:DI69"/>
    <mergeCell ref="DJ69:DK69"/>
    <mergeCell ref="DL69:DM69"/>
    <mergeCell ref="DN69:DO69"/>
    <mergeCell ref="DP69:DQ69"/>
    <mergeCell ref="DR69:DS69"/>
    <mergeCell ref="DT69:DU69"/>
    <mergeCell ref="DV69:DW69"/>
    <mergeCell ref="DX69:DY69"/>
    <mergeCell ref="DZ69:EA69"/>
    <mergeCell ref="EB69:EC69"/>
    <mergeCell ref="F89:G89"/>
    <mergeCell ref="H89:I89"/>
    <mergeCell ref="J89:K89"/>
    <mergeCell ref="L89:M89"/>
    <mergeCell ref="N89:O89"/>
    <mergeCell ref="P89:Q89"/>
    <mergeCell ref="R89:S89"/>
    <mergeCell ref="T89:U89"/>
    <mergeCell ref="V89:W89"/>
    <mergeCell ref="X89:Y89"/>
    <mergeCell ref="Z89:AA89"/>
    <mergeCell ref="AB89:AC89"/>
    <mergeCell ref="AD89:AE89"/>
    <mergeCell ref="AF89:AG89"/>
    <mergeCell ref="AH89:AI89"/>
    <mergeCell ref="AJ89:AK89"/>
    <mergeCell ref="AL89:AM89"/>
    <mergeCell ref="AN89:AO89"/>
    <mergeCell ref="AP89:AQ89"/>
    <mergeCell ref="AR89:AS89"/>
    <mergeCell ref="AT89:AU89"/>
    <mergeCell ref="AV89:AW89"/>
    <mergeCell ref="AX89:AY89"/>
    <mergeCell ref="AZ89:BA89"/>
    <mergeCell ref="BB89:BC89"/>
    <mergeCell ref="BD89:BE89"/>
    <mergeCell ref="BF89:BG89"/>
    <mergeCell ref="BH89:BI89"/>
    <mergeCell ref="BJ89:BK89"/>
    <mergeCell ref="BL89:BM89"/>
    <mergeCell ref="BN89:BO89"/>
    <mergeCell ref="BP89:BQ89"/>
    <mergeCell ref="BR89:BS89"/>
    <mergeCell ref="BT89:BU89"/>
    <mergeCell ref="BZ89:CA89"/>
    <mergeCell ref="CB89:CC89"/>
    <mergeCell ref="CD89:CE89"/>
    <mergeCell ref="CF89:CG89"/>
    <mergeCell ref="CH89:CI89"/>
    <mergeCell ref="CJ89:CK89"/>
    <mergeCell ref="CL89:CM89"/>
    <mergeCell ref="CN89:CO89"/>
    <mergeCell ref="CP89:CQ89"/>
    <mergeCell ref="CR89:CS89"/>
    <mergeCell ref="CT89:CU89"/>
    <mergeCell ref="CV89:CW89"/>
    <mergeCell ref="CX89:CY89"/>
    <mergeCell ref="CZ89:DA89"/>
    <mergeCell ref="DB89:DC89"/>
    <mergeCell ref="DD89:DE89"/>
    <mergeCell ref="DF89:DG89"/>
    <mergeCell ref="DH89:DI89"/>
    <mergeCell ref="DJ89:DK89"/>
    <mergeCell ref="DL89:DM89"/>
    <mergeCell ref="DN89:DO89"/>
    <mergeCell ref="DP89:DQ89"/>
    <mergeCell ref="DR89:DS89"/>
    <mergeCell ref="DT89:DU89"/>
    <mergeCell ref="DV89:DW89"/>
    <mergeCell ref="DX89:DY89"/>
    <mergeCell ref="DZ89:EA89"/>
    <mergeCell ref="EB89:EC89"/>
    <mergeCell ref="F62:G62"/>
    <mergeCell ref="H62:I62"/>
    <mergeCell ref="J62:K62"/>
    <mergeCell ref="L62:M62"/>
    <mergeCell ref="N62:O62"/>
    <mergeCell ref="P62:Q62"/>
    <mergeCell ref="R62:S62"/>
    <mergeCell ref="T62:U62"/>
    <mergeCell ref="V62:W62"/>
    <mergeCell ref="X62:Y62"/>
    <mergeCell ref="Z62:AA62"/>
    <mergeCell ref="AB62:AC62"/>
    <mergeCell ref="AD62:AE62"/>
    <mergeCell ref="AF62:AG62"/>
    <mergeCell ref="AH62:AI62"/>
    <mergeCell ref="AJ62:AK62"/>
    <mergeCell ref="AL62:AM62"/>
    <mergeCell ref="AN62:AO62"/>
    <mergeCell ref="AP62:AQ62"/>
    <mergeCell ref="AR62:AS62"/>
    <mergeCell ref="AT62:AU62"/>
    <mergeCell ref="AV62:AW62"/>
    <mergeCell ref="AX62:AY62"/>
    <mergeCell ref="AZ62:BA62"/>
    <mergeCell ref="BB62:BC62"/>
    <mergeCell ref="BD62:BE62"/>
    <mergeCell ref="BF62:BG62"/>
    <mergeCell ref="BH62:BI62"/>
    <mergeCell ref="BJ62:BK62"/>
    <mergeCell ref="BL62:BM62"/>
    <mergeCell ref="BN62:BO62"/>
    <mergeCell ref="BP62:BQ62"/>
    <mergeCell ref="BR62:BS62"/>
    <mergeCell ref="BT62:BU62"/>
    <mergeCell ref="BV62:BW62"/>
    <mergeCell ref="BX62:BY62"/>
    <mergeCell ref="BZ62:CA62"/>
    <mergeCell ref="CB62:CC62"/>
    <mergeCell ref="CD62:CE62"/>
    <mergeCell ref="CF62:CG62"/>
    <mergeCell ref="CH62:CI62"/>
    <mergeCell ref="CJ62:CK62"/>
    <mergeCell ref="CL62:CM62"/>
    <mergeCell ref="CN62:CO62"/>
    <mergeCell ref="CP62:CQ62"/>
    <mergeCell ref="CR62:CS62"/>
    <mergeCell ref="CT62:CU62"/>
    <mergeCell ref="CV62:CW62"/>
    <mergeCell ref="CX62:CY62"/>
    <mergeCell ref="CZ62:DA62"/>
    <mergeCell ref="DB62:DC62"/>
    <mergeCell ref="DD62:DE62"/>
    <mergeCell ref="DF62:DG62"/>
    <mergeCell ref="DH62:DI62"/>
    <mergeCell ref="DJ62:DK62"/>
    <mergeCell ref="DL62:DM62"/>
    <mergeCell ref="DN62:DO62"/>
    <mergeCell ref="DP62:DQ62"/>
    <mergeCell ref="DR62:DS62"/>
    <mergeCell ref="DT62:DU62"/>
    <mergeCell ref="DV62:DW62"/>
    <mergeCell ref="DX62:DY62"/>
    <mergeCell ref="DZ62:EA62"/>
    <mergeCell ref="EB62:EC62"/>
    <mergeCell ref="F63:G63"/>
    <mergeCell ref="H63:I63"/>
    <mergeCell ref="J63:K63"/>
    <mergeCell ref="L63:M63"/>
    <mergeCell ref="N63:O63"/>
    <mergeCell ref="P63:Q63"/>
    <mergeCell ref="R63:S63"/>
    <mergeCell ref="T63:U63"/>
    <mergeCell ref="V63:W63"/>
    <mergeCell ref="X63:Y63"/>
    <mergeCell ref="Z63:AA63"/>
    <mergeCell ref="AB63:AC63"/>
    <mergeCell ref="AD63:AE63"/>
    <mergeCell ref="AF63:AG63"/>
    <mergeCell ref="AH63:AI63"/>
    <mergeCell ref="AJ63:AK63"/>
    <mergeCell ref="AL63:AM63"/>
    <mergeCell ref="AN63:AO63"/>
    <mergeCell ref="AP63:AQ63"/>
    <mergeCell ref="AR63:AS63"/>
    <mergeCell ref="AT63:AU63"/>
    <mergeCell ref="AV63:AW63"/>
    <mergeCell ref="AX63:AY63"/>
    <mergeCell ref="AZ63:BA63"/>
    <mergeCell ref="BB63:BC63"/>
    <mergeCell ref="BD63:BE63"/>
    <mergeCell ref="BF63:BG63"/>
    <mergeCell ref="BH63:BI63"/>
    <mergeCell ref="BJ63:BK63"/>
    <mergeCell ref="BL63:BM63"/>
    <mergeCell ref="BN63:BO63"/>
    <mergeCell ref="BP63:BQ63"/>
    <mergeCell ref="BR63:BS63"/>
    <mergeCell ref="BT63:BU63"/>
    <mergeCell ref="BV63:BW63"/>
    <mergeCell ref="BX63:BY63"/>
    <mergeCell ref="BZ63:CA63"/>
    <mergeCell ref="CB63:CC63"/>
    <mergeCell ref="CD63:CE63"/>
    <mergeCell ref="CF63:CG63"/>
    <mergeCell ref="CH63:CI63"/>
    <mergeCell ref="CJ63:CK63"/>
    <mergeCell ref="CL63:CM63"/>
    <mergeCell ref="CN63:CO63"/>
    <mergeCell ref="CP63:CQ63"/>
    <mergeCell ref="CR63:CS63"/>
    <mergeCell ref="CT63:CU63"/>
    <mergeCell ref="CV63:CW63"/>
    <mergeCell ref="CX63:CY63"/>
    <mergeCell ref="CZ63:DA63"/>
    <mergeCell ref="DB63:DC63"/>
    <mergeCell ref="DD63:DE63"/>
    <mergeCell ref="DF63:DG63"/>
    <mergeCell ref="DH63:DI63"/>
    <mergeCell ref="DJ63:DK63"/>
    <mergeCell ref="DL63:DM63"/>
    <mergeCell ref="DN63:DO63"/>
    <mergeCell ref="DP63:DQ63"/>
    <mergeCell ref="DR63:DS63"/>
    <mergeCell ref="DT63:DU63"/>
    <mergeCell ref="DV63:DW63"/>
    <mergeCell ref="DX63:DY63"/>
    <mergeCell ref="DZ63:EA63"/>
    <mergeCell ref="EB63:EC63"/>
    <mergeCell ref="F71:G71"/>
    <mergeCell ref="H71:I71"/>
    <mergeCell ref="J71:K71"/>
    <mergeCell ref="L71:M71"/>
    <mergeCell ref="N71:O71"/>
    <mergeCell ref="P71:Q71"/>
    <mergeCell ref="R71:S71"/>
    <mergeCell ref="T71:U71"/>
    <mergeCell ref="V71:W71"/>
    <mergeCell ref="X71:Y71"/>
    <mergeCell ref="Z71:AA71"/>
    <mergeCell ref="AB71:AC71"/>
    <mergeCell ref="AD71:AE71"/>
    <mergeCell ref="AF71:AG71"/>
    <mergeCell ref="AH71:AI71"/>
    <mergeCell ref="AJ71:AK71"/>
    <mergeCell ref="AL71:AM71"/>
    <mergeCell ref="AN71:AO71"/>
    <mergeCell ref="AP71:AQ71"/>
    <mergeCell ref="AR71:AS71"/>
    <mergeCell ref="AT71:AU71"/>
    <mergeCell ref="AV71:AW71"/>
    <mergeCell ref="AX71:AY71"/>
    <mergeCell ref="AZ71:BA71"/>
    <mergeCell ref="BB71:BC71"/>
    <mergeCell ref="BD71:BE71"/>
    <mergeCell ref="BF71:BG71"/>
    <mergeCell ref="BH71:BI71"/>
    <mergeCell ref="BJ71:BK71"/>
    <mergeCell ref="BL71:BM71"/>
    <mergeCell ref="BN71:BO71"/>
    <mergeCell ref="BP71:BQ71"/>
    <mergeCell ref="BR71:BS71"/>
    <mergeCell ref="BT71:BU71"/>
    <mergeCell ref="BV71:BW71"/>
    <mergeCell ref="BX71:BY71"/>
    <mergeCell ref="BZ71:CA71"/>
    <mergeCell ref="CB71:CC71"/>
    <mergeCell ref="CD71:CE71"/>
    <mergeCell ref="CF71:CG71"/>
    <mergeCell ref="CH71:CI71"/>
    <mergeCell ref="CJ71:CK71"/>
    <mergeCell ref="CL71:CM71"/>
    <mergeCell ref="CN71:CO71"/>
    <mergeCell ref="CP71:CQ71"/>
    <mergeCell ref="CR71:CS71"/>
    <mergeCell ref="CT71:CU71"/>
    <mergeCell ref="CV71:CW71"/>
    <mergeCell ref="CX71:CY71"/>
    <mergeCell ref="CZ71:DA71"/>
    <mergeCell ref="DB71:DC71"/>
    <mergeCell ref="DD71:DE71"/>
    <mergeCell ref="DF71:DG71"/>
    <mergeCell ref="DH71:DI71"/>
    <mergeCell ref="DJ71:DK71"/>
    <mergeCell ref="DL71:DM71"/>
    <mergeCell ref="DN71:DO71"/>
    <mergeCell ref="DP71:DQ71"/>
    <mergeCell ref="DR71:DS71"/>
    <mergeCell ref="DT71:DU71"/>
    <mergeCell ref="DV71:DW71"/>
    <mergeCell ref="DX71:DY71"/>
    <mergeCell ref="DZ71:EA71"/>
    <mergeCell ref="EB71:EC71"/>
    <mergeCell ref="F72:G72"/>
    <mergeCell ref="H72:I72"/>
    <mergeCell ref="J72:K72"/>
    <mergeCell ref="L72:M72"/>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AP72:AQ72"/>
    <mergeCell ref="AR72:AS72"/>
    <mergeCell ref="AT72:AU72"/>
    <mergeCell ref="AV72:AW72"/>
    <mergeCell ref="AX72:AY72"/>
    <mergeCell ref="AZ72:BA72"/>
    <mergeCell ref="BB72:BC72"/>
    <mergeCell ref="BD72:BE72"/>
    <mergeCell ref="BF72:BG72"/>
    <mergeCell ref="BH72:BI72"/>
    <mergeCell ref="BJ72:BK72"/>
    <mergeCell ref="BL72:BM72"/>
    <mergeCell ref="BN72:BO72"/>
    <mergeCell ref="BP72:BQ72"/>
    <mergeCell ref="BR72:BS72"/>
    <mergeCell ref="BT72:BU72"/>
    <mergeCell ref="BV72:BW72"/>
    <mergeCell ref="BX72:BY72"/>
    <mergeCell ref="BZ72:CA72"/>
    <mergeCell ref="CB72:CC72"/>
    <mergeCell ref="CD72:CE72"/>
    <mergeCell ref="CF72:CG72"/>
    <mergeCell ref="DP72:DQ72"/>
    <mergeCell ref="DR72:DS72"/>
    <mergeCell ref="DT72:DU72"/>
    <mergeCell ref="DV72:DW72"/>
    <mergeCell ref="DX72:DY72"/>
    <mergeCell ref="DZ72:EA72"/>
    <mergeCell ref="EB72:EC72"/>
    <mergeCell ref="CH72:CI72"/>
    <mergeCell ref="CJ72:CK72"/>
    <mergeCell ref="CL72:CM72"/>
    <mergeCell ref="CN72:CO72"/>
    <mergeCell ref="CP72:CQ72"/>
    <mergeCell ref="CR72:CS72"/>
    <mergeCell ref="CT72:CU72"/>
    <mergeCell ref="CV72:CW72"/>
    <mergeCell ref="CX72:CY72"/>
    <mergeCell ref="CZ72:DA72"/>
    <mergeCell ref="DB72:DC72"/>
    <mergeCell ref="DD72:DE72"/>
    <mergeCell ref="DF72:DG72"/>
    <mergeCell ref="DH72:DI72"/>
    <mergeCell ref="DJ72:DK72"/>
    <mergeCell ref="DL72:DM72"/>
    <mergeCell ref="DN72:DO72"/>
    <mergeCell ref="BH78:BI78"/>
    <mergeCell ref="BJ78:BK78"/>
    <mergeCell ref="BL78:BM78"/>
    <mergeCell ref="BN78:BO78"/>
    <mergeCell ref="BP78:BQ78"/>
    <mergeCell ref="BR78:BS78"/>
    <mergeCell ref="BT78:BU78"/>
    <mergeCell ref="BV78:BW78"/>
    <mergeCell ref="BX78:BY78"/>
    <mergeCell ref="BZ78:CA78"/>
    <mergeCell ref="CB78:CC78"/>
    <mergeCell ref="CD78:CE78"/>
    <mergeCell ref="CF78:CG78"/>
    <mergeCell ref="CH78:CI78"/>
    <mergeCell ref="CJ78:CK78"/>
    <mergeCell ref="CL78:CM78"/>
    <mergeCell ref="CN78:CO78"/>
    <mergeCell ref="CP78:CQ78"/>
    <mergeCell ref="CR78:CS78"/>
    <mergeCell ref="CT78:CU78"/>
    <mergeCell ref="CV78:CW78"/>
    <mergeCell ref="CX78:CY78"/>
    <mergeCell ref="CZ78:DA78"/>
    <mergeCell ref="DB78:DC78"/>
    <mergeCell ref="DD78:DE78"/>
    <mergeCell ref="DF78:DG78"/>
    <mergeCell ref="DH78:DI78"/>
    <mergeCell ref="DJ78:DK78"/>
    <mergeCell ref="DL78:DM78"/>
    <mergeCell ref="DN78:DO78"/>
    <mergeCell ref="DP78:DQ78"/>
    <mergeCell ref="DR78:DS78"/>
    <mergeCell ref="DT78:DU78"/>
    <mergeCell ref="DV78:DW78"/>
    <mergeCell ref="DX78:DY78"/>
    <mergeCell ref="DZ78:EA78"/>
    <mergeCell ref="EB78:EC78"/>
    <mergeCell ref="F79:G79"/>
    <mergeCell ref="H79:I79"/>
    <mergeCell ref="J79:K79"/>
    <mergeCell ref="L79:M79"/>
    <mergeCell ref="N79:O79"/>
    <mergeCell ref="P79:Q79"/>
    <mergeCell ref="R79:S79"/>
    <mergeCell ref="T79:U79"/>
    <mergeCell ref="V79:W79"/>
    <mergeCell ref="X79:Y79"/>
    <mergeCell ref="Z79:AA79"/>
    <mergeCell ref="AB79:AC79"/>
    <mergeCell ref="AD79:AE79"/>
    <mergeCell ref="AF79:AG79"/>
    <mergeCell ref="AH79:AI79"/>
    <mergeCell ref="AJ79:AK79"/>
    <mergeCell ref="AL79:AM79"/>
    <mergeCell ref="AN79:AO79"/>
    <mergeCell ref="AP79:AQ79"/>
    <mergeCell ref="AR79:AS79"/>
    <mergeCell ref="AT79:AU79"/>
    <mergeCell ref="AV79:AW79"/>
    <mergeCell ref="AX79:AY79"/>
    <mergeCell ref="AZ79:BA79"/>
    <mergeCell ref="BB79:BC79"/>
    <mergeCell ref="BD79:BE79"/>
    <mergeCell ref="BF79:BG79"/>
    <mergeCell ref="BH79:BI79"/>
    <mergeCell ref="BJ79:BK79"/>
    <mergeCell ref="BL79:BM79"/>
    <mergeCell ref="BN79:BO79"/>
    <mergeCell ref="BP79:BQ79"/>
    <mergeCell ref="BR79:BS79"/>
    <mergeCell ref="BT79:BU79"/>
    <mergeCell ref="BV79:BW79"/>
    <mergeCell ref="BX79:BY79"/>
    <mergeCell ref="BZ79:CA79"/>
    <mergeCell ref="CB79:CC79"/>
    <mergeCell ref="CD79:CE79"/>
    <mergeCell ref="CF79:CG79"/>
    <mergeCell ref="CH79:CI79"/>
    <mergeCell ref="CJ79:CK79"/>
    <mergeCell ref="CL79:CM79"/>
    <mergeCell ref="CN79:CO79"/>
    <mergeCell ref="DX79:DY79"/>
    <mergeCell ref="DZ79:EA79"/>
    <mergeCell ref="EB79:EC79"/>
    <mergeCell ref="CP79:CQ79"/>
    <mergeCell ref="CR79:CS79"/>
    <mergeCell ref="CT79:CU79"/>
    <mergeCell ref="CV79:CW79"/>
    <mergeCell ref="CX79:CY79"/>
    <mergeCell ref="CZ79:DA79"/>
    <mergeCell ref="DB79:DC79"/>
    <mergeCell ref="DD79:DE79"/>
    <mergeCell ref="DF79:DG79"/>
    <mergeCell ref="DH79:DI79"/>
    <mergeCell ref="DJ79:DK79"/>
    <mergeCell ref="DL79:DM79"/>
    <mergeCell ref="DN79:DO79"/>
    <mergeCell ref="DP79:DQ79"/>
    <mergeCell ref="DR79:DS79"/>
    <mergeCell ref="DT79:DU79"/>
    <mergeCell ref="DV79:DW79"/>
    <mergeCell ref="BL85:BM85"/>
    <mergeCell ref="BN85:BO85"/>
    <mergeCell ref="BP85:BQ85"/>
    <mergeCell ref="BR85:BS85"/>
    <mergeCell ref="BT85:BU85"/>
    <mergeCell ref="BV85:BW85"/>
    <mergeCell ref="BX85:BY85"/>
    <mergeCell ref="BZ85:CA85"/>
    <mergeCell ref="CB85:CC85"/>
    <mergeCell ref="CD85:CE85"/>
    <mergeCell ref="CF85:CG85"/>
    <mergeCell ref="CH85:CI85"/>
    <mergeCell ref="CJ85:CK85"/>
    <mergeCell ref="CL85:CM85"/>
    <mergeCell ref="CN85:CO85"/>
    <mergeCell ref="CP85:CQ85"/>
    <mergeCell ref="CR85:CS85"/>
    <mergeCell ref="CT85:CU85"/>
    <mergeCell ref="CV85:CW85"/>
    <mergeCell ref="CX85:CY85"/>
    <mergeCell ref="CZ85:DA85"/>
    <mergeCell ref="DB85:DC85"/>
    <mergeCell ref="DD85:DE85"/>
    <mergeCell ref="DF85:DG85"/>
    <mergeCell ref="DH85:DI85"/>
    <mergeCell ref="DJ85:DK85"/>
    <mergeCell ref="DL85:DM85"/>
    <mergeCell ref="DN85:DO85"/>
    <mergeCell ref="DP85:DQ85"/>
    <mergeCell ref="DR85:DS85"/>
    <mergeCell ref="DT85:DU85"/>
    <mergeCell ref="DV85:DW85"/>
    <mergeCell ref="DX85:DY85"/>
    <mergeCell ref="DZ85:EA85"/>
    <mergeCell ref="EB85:EC85"/>
    <mergeCell ref="F86:G86"/>
    <mergeCell ref="H86:I86"/>
    <mergeCell ref="J86:K86"/>
    <mergeCell ref="L86:M86"/>
    <mergeCell ref="N86:O86"/>
    <mergeCell ref="P86:Q86"/>
    <mergeCell ref="R86:S86"/>
    <mergeCell ref="T86:U86"/>
    <mergeCell ref="V86:W86"/>
    <mergeCell ref="X86:Y86"/>
    <mergeCell ref="Z86:AA86"/>
    <mergeCell ref="AB86:AC86"/>
    <mergeCell ref="AD86:AE86"/>
    <mergeCell ref="AF86:AG86"/>
    <mergeCell ref="AH86:AI86"/>
    <mergeCell ref="AJ86:AK86"/>
    <mergeCell ref="AL86:AM86"/>
    <mergeCell ref="AN86:AO86"/>
    <mergeCell ref="AP86:AQ86"/>
    <mergeCell ref="AR86:AS86"/>
    <mergeCell ref="AT86:AU86"/>
    <mergeCell ref="AV86:AW86"/>
    <mergeCell ref="AX86:AY86"/>
    <mergeCell ref="AZ86:BA86"/>
    <mergeCell ref="BB86:BC86"/>
    <mergeCell ref="BD86:BE86"/>
    <mergeCell ref="BF86:BG86"/>
    <mergeCell ref="BH86:BI86"/>
    <mergeCell ref="BJ86:BK86"/>
    <mergeCell ref="BL86:BM86"/>
    <mergeCell ref="BN86:BO86"/>
    <mergeCell ref="BP86:BQ86"/>
    <mergeCell ref="BR86:BS86"/>
    <mergeCell ref="BT86:BU86"/>
    <mergeCell ref="BV86:BW86"/>
    <mergeCell ref="BX86:BY86"/>
    <mergeCell ref="BZ86:CA86"/>
    <mergeCell ref="CB86:CC86"/>
    <mergeCell ref="CD86:CE86"/>
    <mergeCell ref="CF86:CG86"/>
    <mergeCell ref="CH86:CI86"/>
    <mergeCell ref="CJ86:CK86"/>
    <mergeCell ref="CL86:CM86"/>
    <mergeCell ref="CN86:CO86"/>
    <mergeCell ref="CP86:CQ86"/>
    <mergeCell ref="CR86:CS86"/>
    <mergeCell ref="CT86:CU86"/>
    <mergeCell ref="CV86:CW86"/>
    <mergeCell ref="CX86:CY86"/>
    <mergeCell ref="CZ86:DA86"/>
    <mergeCell ref="DB86:DC86"/>
    <mergeCell ref="DD86:DE86"/>
    <mergeCell ref="DF86:DG86"/>
    <mergeCell ref="DH86:DI86"/>
    <mergeCell ref="DJ86:DK86"/>
    <mergeCell ref="DL86:DM86"/>
    <mergeCell ref="DN86:DO86"/>
    <mergeCell ref="DP86:DQ86"/>
    <mergeCell ref="DR86:DS86"/>
    <mergeCell ref="DT86:DU86"/>
    <mergeCell ref="DV86:DW86"/>
    <mergeCell ref="DX86:DY86"/>
    <mergeCell ref="DZ86:EA86"/>
    <mergeCell ref="EB86:EC86"/>
    <mergeCell ref="BB78:BC78"/>
    <mergeCell ref="BX80:BY80"/>
    <mergeCell ref="BZ80:CA80"/>
    <mergeCell ref="CB80:CC80"/>
    <mergeCell ref="CD80:CE80"/>
    <mergeCell ref="CF80:CG80"/>
    <mergeCell ref="CH80:CI80"/>
    <mergeCell ref="CJ80:CK80"/>
    <mergeCell ref="CL80:CM80"/>
    <mergeCell ref="CN80:CO80"/>
    <mergeCell ref="CP80:CQ80"/>
    <mergeCell ref="CR80:CS80"/>
    <mergeCell ref="CT80:CU80"/>
    <mergeCell ref="CV80:CW80"/>
    <mergeCell ref="CX80:CY80"/>
    <mergeCell ref="CZ80:DA80"/>
    <mergeCell ref="AB85:AC85"/>
    <mergeCell ref="Z85:AA85"/>
    <mergeCell ref="X85:Y85"/>
    <mergeCell ref="V85:W85"/>
    <mergeCell ref="T85:U85"/>
    <mergeCell ref="R85:S85"/>
    <mergeCell ref="P85:Q85"/>
    <mergeCell ref="N85:O85"/>
    <mergeCell ref="AZ78:BA78"/>
    <mergeCell ref="AX78:AY78"/>
    <mergeCell ref="AV78:AW78"/>
    <mergeCell ref="AT78:AU78"/>
    <mergeCell ref="AR78:AS78"/>
    <mergeCell ref="AP78:AQ78"/>
    <mergeCell ref="AN78:AO78"/>
    <mergeCell ref="AL78:AM78"/>
    <mergeCell ref="AJ78:AK78"/>
    <mergeCell ref="AH78:AI78"/>
    <mergeCell ref="AF78:AG78"/>
    <mergeCell ref="AD78:AE78"/>
    <mergeCell ref="AB78:AC78"/>
    <mergeCell ref="Z78:AA78"/>
    <mergeCell ref="X78:Y78"/>
    <mergeCell ref="V78:W78"/>
    <mergeCell ref="T78:U78"/>
    <mergeCell ref="AT83:AU83"/>
    <mergeCell ref="AV83:AW83"/>
    <mergeCell ref="AX83:AY83"/>
    <mergeCell ref="AZ83:BA83"/>
    <mergeCell ref="AP82:AQ82"/>
    <mergeCell ref="AR82:AS82"/>
    <mergeCell ref="AT82:AU82"/>
    <mergeCell ref="BJ85:BK85"/>
    <mergeCell ref="BH85:BI85"/>
    <mergeCell ref="BF85:BG85"/>
    <mergeCell ref="BD85:BE85"/>
    <mergeCell ref="BB85:BC85"/>
    <mergeCell ref="AZ85:BA85"/>
    <mergeCell ref="AX85:AY85"/>
    <mergeCell ref="AV85:AW85"/>
    <mergeCell ref="AT85:AU85"/>
    <mergeCell ref="AR85:AS85"/>
    <mergeCell ref="AP85:AQ85"/>
    <mergeCell ref="AN85:AO85"/>
    <mergeCell ref="AL85:AM85"/>
    <mergeCell ref="AJ85:AK85"/>
    <mergeCell ref="AH85:AI85"/>
    <mergeCell ref="AF85:AG85"/>
    <mergeCell ref="AD85:AE85"/>
    <mergeCell ref="L85:M85"/>
    <mergeCell ref="J85:K85"/>
    <mergeCell ref="H85:I85"/>
    <mergeCell ref="F85:G85"/>
    <mergeCell ref="D66:D69"/>
    <mergeCell ref="D75:D76"/>
    <mergeCell ref="D82:D83"/>
    <mergeCell ref="F64:G64"/>
    <mergeCell ref="H64:I64"/>
    <mergeCell ref="J64:K64"/>
    <mergeCell ref="L64:M64"/>
    <mergeCell ref="N64:O64"/>
    <mergeCell ref="P64:Q64"/>
    <mergeCell ref="R64:S64"/>
    <mergeCell ref="T64:U64"/>
    <mergeCell ref="V64:W64"/>
    <mergeCell ref="X64:Y64"/>
    <mergeCell ref="R78:S78"/>
    <mergeCell ref="P78:Q78"/>
    <mergeCell ref="N78:O78"/>
    <mergeCell ref="L78:M78"/>
    <mergeCell ref="J78:K78"/>
    <mergeCell ref="H78:I78"/>
    <mergeCell ref="F78:G78"/>
    <mergeCell ref="Z64:AA64"/>
    <mergeCell ref="AB64:AC64"/>
    <mergeCell ref="AD64:AE64"/>
    <mergeCell ref="AF64:AG64"/>
    <mergeCell ref="AH64:AI64"/>
    <mergeCell ref="AJ64:AK64"/>
    <mergeCell ref="AL64:AM64"/>
    <mergeCell ref="AN64:AO64"/>
    <mergeCell ref="AP64:AQ64"/>
    <mergeCell ref="AR64:AS64"/>
    <mergeCell ref="AT64:AU64"/>
    <mergeCell ref="AV64:AW64"/>
    <mergeCell ref="AX64:AY64"/>
    <mergeCell ref="AZ64:BA64"/>
    <mergeCell ref="BB64:BC64"/>
    <mergeCell ref="BD64:BE64"/>
    <mergeCell ref="BF64:BG64"/>
    <mergeCell ref="BH64:BI64"/>
    <mergeCell ref="BJ64:BK64"/>
    <mergeCell ref="BL64:BM64"/>
    <mergeCell ref="BN64:BO64"/>
    <mergeCell ref="BP64:BQ64"/>
    <mergeCell ref="BR64:BS64"/>
    <mergeCell ref="BT64:BU64"/>
    <mergeCell ref="BV64:BW64"/>
    <mergeCell ref="BX64:BY64"/>
    <mergeCell ref="BZ64:CA64"/>
    <mergeCell ref="CB64:CC64"/>
    <mergeCell ref="CD64:CE64"/>
    <mergeCell ref="CF64:CG64"/>
    <mergeCell ref="CH64:CI64"/>
    <mergeCell ref="CJ64:CK64"/>
    <mergeCell ref="CL64:CM64"/>
    <mergeCell ref="CN64:CO64"/>
    <mergeCell ref="CP64:CQ64"/>
    <mergeCell ref="CR64:CS64"/>
    <mergeCell ref="CT64:CU64"/>
    <mergeCell ref="CV64:CW64"/>
    <mergeCell ref="CX64:CY64"/>
    <mergeCell ref="CZ64:DA64"/>
    <mergeCell ref="DB64:DC64"/>
    <mergeCell ref="DD64:DE64"/>
    <mergeCell ref="DF64:DG64"/>
    <mergeCell ref="DH64:DI64"/>
    <mergeCell ref="DJ64:DK64"/>
    <mergeCell ref="DL64:DM64"/>
    <mergeCell ref="DN64:DO64"/>
    <mergeCell ref="DP64:DQ64"/>
    <mergeCell ref="DR64:DS64"/>
    <mergeCell ref="DT64:DU64"/>
    <mergeCell ref="DV64:DW64"/>
    <mergeCell ref="DX64:DY64"/>
    <mergeCell ref="DZ64:EA64"/>
    <mergeCell ref="EB64:EC64"/>
    <mergeCell ref="F65:G65"/>
    <mergeCell ref="H65:I65"/>
    <mergeCell ref="J65:K65"/>
    <mergeCell ref="L65:M65"/>
    <mergeCell ref="N65:O65"/>
    <mergeCell ref="P65:Q65"/>
    <mergeCell ref="R65:S65"/>
    <mergeCell ref="T65:U65"/>
    <mergeCell ref="V65:W65"/>
    <mergeCell ref="X65:Y65"/>
    <mergeCell ref="Z65:AA65"/>
    <mergeCell ref="AB65:AC65"/>
    <mergeCell ref="AD65:AE65"/>
    <mergeCell ref="AF65:AG65"/>
    <mergeCell ref="AH65:AI65"/>
    <mergeCell ref="AJ65:AK65"/>
    <mergeCell ref="AL65:AM65"/>
    <mergeCell ref="AN65:AO65"/>
    <mergeCell ref="AP65:AQ65"/>
    <mergeCell ref="AR65:AS65"/>
    <mergeCell ref="AT65:AU65"/>
    <mergeCell ref="AV65:AW65"/>
    <mergeCell ref="AX65:AY65"/>
    <mergeCell ref="AZ65:BA65"/>
    <mergeCell ref="BB65:BC65"/>
    <mergeCell ref="BD65:BE65"/>
    <mergeCell ref="BF65:BG65"/>
    <mergeCell ref="BH65:BI65"/>
    <mergeCell ref="BJ65:BK65"/>
    <mergeCell ref="BL65:BM65"/>
    <mergeCell ref="BN65:BO65"/>
    <mergeCell ref="BP65:BQ65"/>
    <mergeCell ref="BR65:BS65"/>
    <mergeCell ref="BT65:BU65"/>
    <mergeCell ref="BV65:BW65"/>
    <mergeCell ref="BX65:BY65"/>
    <mergeCell ref="BZ65:CA65"/>
    <mergeCell ref="CB65:CC65"/>
    <mergeCell ref="CD65:CE65"/>
    <mergeCell ref="CF65:CG65"/>
    <mergeCell ref="CH65:CI65"/>
    <mergeCell ref="CJ65:CK65"/>
    <mergeCell ref="CL65:CM65"/>
    <mergeCell ref="CN65:CO65"/>
    <mergeCell ref="CP65:CQ65"/>
    <mergeCell ref="CR65:CS65"/>
    <mergeCell ref="CT65:CU65"/>
    <mergeCell ref="CV65:CW65"/>
    <mergeCell ref="CX65:CY65"/>
    <mergeCell ref="CZ65:DA65"/>
    <mergeCell ref="DB65:DC65"/>
    <mergeCell ref="DD65:DE65"/>
    <mergeCell ref="DF65:DG65"/>
    <mergeCell ref="DH65:DI65"/>
    <mergeCell ref="DJ65:DK65"/>
    <mergeCell ref="DL65:DM65"/>
    <mergeCell ref="DN65:DO65"/>
    <mergeCell ref="DP65:DQ65"/>
    <mergeCell ref="DR65:DS65"/>
    <mergeCell ref="DT65:DU65"/>
    <mergeCell ref="DV65:DW65"/>
    <mergeCell ref="DX65:DY65"/>
    <mergeCell ref="DZ65:EA65"/>
    <mergeCell ref="EB65:EC65"/>
    <mergeCell ref="F73:G73"/>
    <mergeCell ref="H73:I73"/>
    <mergeCell ref="J73:K73"/>
    <mergeCell ref="L73:M73"/>
    <mergeCell ref="N73:O73"/>
    <mergeCell ref="P73:Q73"/>
    <mergeCell ref="R73:S73"/>
    <mergeCell ref="T73:U73"/>
    <mergeCell ref="V73:W73"/>
    <mergeCell ref="X73:Y73"/>
    <mergeCell ref="Z73:AA73"/>
    <mergeCell ref="AB73:AC73"/>
    <mergeCell ref="AD73:AE73"/>
    <mergeCell ref="AF73:AG73"/>
    <mergeCell ref="AH73:AI73"/>
    <mergeCell ref="AJ73:AK73"/>
    <mergeCell ref="AL73:AM73"/>
    <mergeCell ref="AN73:AO73"/>
    <mergeCell ref="AP73:AQ73"/>
    <mergeCell ref="AR73:AS73"/>
    <mergeCell ref="AT73:AU73"/>
    <mergeCell ref="AV73:AW73"/>
    <mergeCell ref="AX73:AY73"/>
    <mergeCell ref="AZ73:BA73"/>
    <mergeCell ref="BB73:BC73"/>
    <mergeCell ref="BD73:BE73"/>
    <mergeCell ref="BF73:BG73"/>
    <mergeCell ref="BH73:BI73"/>
    <mergeCell ref="BJ73:BK73"/>
    <mergeCell ref="BL73:BM73"/>
    <mergeCell ref="BN73:BO73"/>
    <mergeCell ref="BP73:BQ73"/>
    <mergeCell ref="BR73:BS73"/>
    <mergeCell ref="BT73:BU73"/>
    <mergeCell ref="BV73:BW73"/>
    <mergeCell ref="BX73:BY73"/>
    <mergeCell ref="BZ73:CA73"/>
    <mergeCell ref="CB73:CC73"/>
    <mergeCell ref="CD73:CE73"/>
    <mergeCell ref="CF73:CG73"/>
    <mergeCell ref="CH73:CI73"/>
    <mergeCell ref="CJ73:CK73"/>
    <mergeCell ref="CL73:CM73"/>
    <mergeCell ref="CN73:CO73"/>
    <mergeCell ref="CP73:CQ73"/>
    <mergeCell ref="CR73:CS73"/>
    <mergeCell ref="CT73:CU73"/>
    <mergeCell ref="CV73:CW73"/>
    <mergeCell ref="CX73:CY73"/>
    <mergeCell ref="CZ73:DA73"/>
    <mergeCell ref="DB73:DC73"/>
    <mergeCell ref="DD73:DE73"/>
    <mergeCell ref="DF73:DG73"/>
    <mergeCell ref="DH73:DI73"/>
    <mergeCell ref="DJ73:DK73"/>
    <mergeCell ref="DL73:DM73"/>
    <mergeCell ref="DN73:DO73"/>
    <mergeCell ref="DP73:DQ73"/>
    <mergeCell ref="DR73:DS73"/>
    <mergeCell ref="DT73:DU73"/>
    <mergeCell ref="DV73:DW73"/>
    <mergeCell ref="DX73:DY73"/>
    <mergeCell ref="DZ73:EA73"/>
    <mergeCell ref="EB73:EC73"/>
    <mergeCell ref="F74:G74"/>
    <mergeCell ref="H74:I74"/>
    <mergeCell ref="J74:K74"/>
    <mergeCell ref="L74:M74"/>
    <mergeCell ref="N74:O74"/>
    <mergeCell ref="P74:Q74"/>
    <mergeCell ref="R74:S74"/>
    <mergeCell ref="T74:U74"/>
    <mergeCell ref="V74:W74"/>
    <mergeCell ref="X74:Y74"/>
    <mergeCell ref="Z74:AA74"/>
    <mergeCell ref="AB74:AC74"/>
    <mergeCell ref="AD74:AE74"/>
    <mergeCell ref="AF74:AG74"/>
    <mergeCell ref="AH74:AI74"/>
    <mergeCell ref="AJ74:AK74"/>
    <mergeCell ref="AL74:AM74"/>
    <mergeCell ref="AN74:AO74"/>
    <mergeCell ref="AP74:AQ74"/>
    <mergeCell ref="AR74:AS74"/>
    <mergeCell ref="AT74:AU74"/>
    <mergeCell ref="AV74:AW74"/>
    <mergeCell ref="AX74:AY74"/>
    <mergeCell ref="AZ74:BA74"/>
    <mergeCell ref="BB74:BC74"/>
    <mergeCell ref="BD74:BE74"/>
    <mergeCell ref="BF74:BG74"/>
    <mergeCell ref="BH74:BI74"/>
    <mergeCell ref="BJ74:BK74"/>
    <mergeCell ref="BL74:BM74"/>
    <mergeCell ref="BN74:BO74"/>
    <mergeCell ref="BP74:BQ74"/>
    <mergeCell ref="BR74:BS74"/>
    <mergeCell ref="BT74:BU74"/>
    <mergeCell ref="BV74:BW74"/>
    <mergeCell ref="BX74:BY74"/>
    <mergeCell ref="BZ74:CA74"/>
    <mergeCell ref="CB74:CC74"/>
    <mergeCell ref="CD74:CE74"/>
    <mergeCell ref="CF74:CG74"/>
    <mergeCell ref="CH74:CI74"/>
    <mergeCell ref="CJ74:CK74"/>
    <mergeCell ref="CL74:CM74"/>
    <mergeCell ref="CN74:CO74"/>
    <mergeCell ref="CP74:CQ74"/>
    <mergeCell ref="CR74:CS74"/>
    <mergeCell ref="CT74:CU74"/>
    <mergeCell ref="CV74:CW74"/>
    <mergeCell ref="CX74:CY74"/>
    <mergeCell ref="CZ74:DA74"/>
    <mergeCell ref="DB74:DC74"/>
    <mergeCell ref="DD74:DE74"/>
    <mergeCell ref="DF74:DG74"/>
    <mergeCell ref="DH74:DI74"/>
    <mergeCell ref="DJ74:DK74"/>
    <mergeCell ref="DL74:DM74"/>
    <mergeCell ref="DN74:DO74"/>
    <mergeCell ref="DP74:DQ74"/>
    <mergeCell ref="DR74:DS74"/>
    <mergeCell ref="DT74:DU74"/>
    <mergeCell ref="DV74:DW74"/>
    <mergeCell ref="DX74:DY74"/>
    <mergeCell ref="DZ74:EA74"/>
    <mergeCell ref="EB74:EC74"/>
    <mergeCell ref="F80:G80"/>
    <mergeCell ref="H80:I80"/>
    <mergeCell ref="J80:K80"/>
    <mergeCell ref="L80:M80"/>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AP80:AQ80"/>
    <mergeCell ref="AR80:AS80"/>
    <mergeCell ref="AT80:AU80"/>
    <mergeCell ref="AV80:AW80"/>
    <mergeCell ref="AX80:AY80"/>
    <mergeCell ref="AZ80:BA80"/>
    <mergeCell ref="BB80:BC80"/>
    <mergeCell ref="BD80:BE80"/>
    <mergeCell ref="BF80:BG80"/>
    <mergeCell ref="BH80:BI80"/>
    <mergeCell ref="BJ80:BK80"/>
    <mergeCell ref="BL80:BM80"/>
    <mergeCell ref="BN80:BO80"/>
    <mergeCell ref="BP80:BQ80"/>
    <mergeCell ref="BR80:BS80"/>
    <mergeCell ref="BT80:BU80"/>
    <mergeCell ref="BV80:BW80"/>
    <mergeCell ref="DB80:DC80"/>
    <mergeCell ref="DD80:DE80"/>
    <mergeCell ref="DF80:DG80"/>
    <mergeCell ref="DH80:DI80"/>
    <mergeCell ref="DJ80:DK80"/>
    <mergeCell ref="DL80:DM80"/>
    <mergeCell ref="DN80:DO80"/>
    <mergeCell ref="DP80:DQ80"/>
    <mergeCell ref="DR80:DS80"/>
    <mergeCell ref="DT80:DU80"/>
    <mergeCell ref="DV80:DW80"/>
    <mergeCell ref="DX80:DY80"/>
    <mergeCell ref="DZ80:EA80"/>
    <mergeCell ref="EB80:EC80"/>
    <mergeCell ref="F81:G81"/>
    <mergeCell ref="H81:I81"/>
    <mergeCell ref="J81:K81"/>
    <mergeCell ref="L81:M81"/>
    <mergeCell ref="N81:O81"/>
    <mergeCell ref="P81:Q81"/>
    <mergeCell ref="R81:S81"/>
    <mergeCell ref="T81:U81"/>
    <mergeCell ref="V81:W81"/>
    <mergeCell ref="X81:Y81"/>
    <mergeCell ref="Z81:AA81"/>
    <mergeCell ref="AB81:AC81"/>
    <mergeCell ref="AD81:AE81"/>
    <mergeCell ref="AF81:AG81"/>
    <mergeCell ref="AH81:AI81"/>
    <mergeCell ref="AJ81:AK81"/>
    <mergeCell ref="AL81:AM81"/>
    <mergeCell ref="AN81:AO81"/>
    <mergeCell ref="AP81:AQ81"/>
    <mergeCell ref="AR81:AS81"/>
    <mergeCell ref="AT81:AU81"/>
    <mergeCell ref="AV81:AW81"/>
    <mergeCell ref="AX81:AY81"/>
    <mergeCell ref="AZ81:BA81"/>
    <mergeCell ref="BB81:BC81"/>
    <mergeCell ref="BD81:BE81"/>
    <mergeCell ref="BF81:BG81"/>
    <mergeCell ref="BH81:BI81"/>
    <mergeCell ref="BJ81:BK81"/>
    <mergeCell ref="BL81:BM81"/>
    <mergeCell ref="BN81:BO81"/>
    <mergeCell ref="BP81:BQ81"/>
    <mergeCell ref="BR81:BS81"/>
    <mergeCell ref="BT81:BU81"/>
    <mergeCell ref="BV81:BW81"/>
    <mergeCell ref="BX81:BY81"/>
    <mergeCell ref="BZ81:CA81"/>
    <mergeCell ref="CB81:CC81"/>
    <mergeCell ref="CD81:CE81"/>
    <mergeCell ref="CF81:CG81"/>
    <mergeCell ref="CH81:CI81"/>
    <mergeCell ref="CJ81:CK81"/>
    <mergeCell ref="CL81:CM81"/>
    <mergeCell ref="CN81:CO81"/>
    <mergeCell ref="CP81:CQ81"/>
    <mergeCell ref="CR81:CS81"/>
    <mergeCell ref="CT81:CU81"/>
    <mergeCell ref="CV81:CW81"/>
    <mergeCell ref="CX81:CY81"/>
    <mergeCell ref="CZ81:DA81"/>
    <mergeCell ref="DB81:DC81"/>
    <mergeCell ref="DD81:DE81"/>
    <mergeCell ref="DF81:DG81"/>
    <mergeCell ref="DH81:DI81"/>
    <mergeCell ref="DJ81:DK81"/>
    <mergeCell ref="DL81:DM81"/>
    <mergeCell ref="DN81:DO81"/>
    <mergeCell ref="DP81:DQ81"/>
    <mergeCell ref="DR81:DS81"/>
    <mergeCell ref="DT81:DU81"/>
    <mergeCell ref="DV81:DW81"/>
    <mergeCell ref="DX81:DY81"/>
    <mergeCell ref="DZ81:EA81"/>
    <mergeCell ref="EB81:EC81"/>
    <mergeCell ref="F87:G87"/>
    <mergeCell ref="H87:I87"/>
    <mergeCell ref="J87:K87"/>
    <mergeCell ref="L87:M87"/>
    <mergeCell ref="N87:O87"/>
    <mergeCell ref="P87:Q87"/>
    <mergeCell ref="R87:S87"/>
    <mergeCell ref="T87:U87"/>
    <mergeCell ref="V87:W87"/>
    <mergeCell ref="X87:Y87"/>
    <mergeCell ref="Z87:AA87"/>
    <mergeCell ref="AB87:AC87"/>
    <mergeCell ref="AD87:AE87"/>
    <mergeCell ref="AF87:AG87"/>
    <mergeCell ref="AH87:AI87"/>
    <mergeCell ref="AJ87:AK87"/>
    <mergeCell ref="AL87:AM87"/>
    <mergeCell ref="AN87:AO87"/>
    <mergeCell ref="AP87:AQ87"/>
    <mergeCell ref="AR87:AS87"/>
    <mergeCell ref="AT87:AU87"/>
    <mergeCell ref="AV87:AW87"/>
    <mergeCell ref="AX87:AY87"/>
    <mergeCell ref="AZ87:BA87"/>
    <mergeCell ref="BB87:BC87"/>
    <mergeCell ref="BD87:BE87"/>
    <mergeCell ref="BF87:BG87"/>
    <mergeCell ref="BH87:BI87"/>
    <mergeCell ref="BJ87:BK87"/>
    <mergeCell ref="BL87:BM87"/>
    <mergeCell ref="BN87:BO87"/>
    <mergeCell ref="BP87:BQ87"/>
    <mergeCell ref="BR87:BS87"/>
    <mergeCell ref="BT87:BU87"/>
    <mergeCell ref="BV87:BW87"/>
    <mergeCell ref="BX87:BY87"/>
    <mergeCell ref="BZ87:CA87"/>
    <mergeCell ref="CB87:CC87"/>
    <mergeCell ref="CD87:CE87"/>
    <mergeCell ref="CF87:CG87"/>
    <mergeCell ref="CH87:CI87"/>
    <mergeCell ref="CJ87:CK87"/>
    <mergeCell ref="CL87:CM87"/>
    <mergeCell ref="CN87:CO87"/>
    <mergeCell ref="CP87:CQ87"/>
    <mergeCell ref="CR87:CS87"/>
    <mergeCell ref="CT87:CU87"/>
    <mergeCell ref="CV87:CW87"/>
    <mergeCell ref="CX87:CY87"/>
    <mergeCell ref="CZ87:DA87"/>
    <mergeCell ref="DB87:DC87"/>
    <mergeCell ref="DD87:DE87"/>
    <mergeCell ref="DF87:DG87"/>
    <mergeCell ref="DH87:DI87"/>
    <mergeCell ref="DJ87:DK87"/>
    <mergeCell ref="DL87:DM87"/>
    <mergeCell ref="DN87:DO87"/>
    <mergeCell ref="DP87:DQ87"/>
    <mergeCell ref="DR87:DS87"/>
    <mergeCell ref="DT87:DU87"/>
    <mergeCell ref="DV87:DW87"/>
    <mergeCell ref="DX87:DY87"/>
    <mergeCell ref="DZ87:EA87"/>
    <mergeCell ref="EB87:EC87"/>
    <mergeCell ref="F88:G88"/>
    <mergeCell ref="H88:I88"/>
    <mergeCell ref="J88:K88"/>
    <mergeCell ref="L88:M88"/>
    <mergeCell ref="N88:O88"/>
    <mergeCell ref="P88:Q88"/>
    <mergeCell ref="R88:S88"/>
    <mergeCell ref="T88:U88"/>
    <mergeCell ref="V88:W88"/>
    <mergeCell ref="X88:Y88"/>
    <mergeCell ref="Z88:AA88"/>
    <mergeCell ref="AB88:AC88"/>
    <mergeCell ref="AD88:AE88"/>
    <mergeCell ref="AF88:AG88"/>
    <mergeCell ref="AH88:AI88"/>
    <mergeCell ref="AJ88:AK88"/>
    <mergeCell ref="AL88:AM88"/>
    <mergeCell ref="AN88:AO88"/>
    <mergeCell ref="AP88:AQ88"/>
    <mergeCell ref="AR88:AS88"/>
    <mergeCell ref="AT88:AU88"/>
    <mergeCell ref="AV88:AW88"/>
    <mergeCell ref="AX88:AY88"/>
    <mergeCell ref="AZ88:BA88"/>
    <mergeCell ref="BB88:BC88"/>
    <mergeCell ref="BD88:BE88"/>
    <mergeCell ref="BF88:BG88"/>
    <mergeCell ref="BH88:BI88"/>
    <mergeCell ref="BJ88:BK88"/>
    <mergeCell ref="BL88:BM88"/>
    <mergeCell ref="BN88:BO88"/>
    <mergeCell ref="BP88:BQ88"/>
    <mergeCell ref="BR88:BS88"/>
    <mergeCell ref="BT88:BU88"/>
    <mergeCell ref="BV88:BW88"/>
    <mergeCell ref="BX88:BY88"/>
    <mergeCell ref="BZ88:CA88"/>
    <mergeCell ref="CB88:CC88"/>
    <mergeCell ref="CD88:CE88"/>
    <mergeCell ref="DN88:DO88"/>
    <mergeCell ref="DP88:DQ88"/>
    <mergeCell ref="DR88:DS88"/>
    <mergeCell ref="DT88:DU88"/>
    <mergeCell ref="DV88:DW88"/>
    <mergeCell ref="DX88:DY88"/>
    <mergeCell ref="DZ88:EA88"/>
    <mergeCell ref="EB88:EC88"/>
    <mergeCell ref="CF88:CG88"/>
    <mergeCell ref="CH88:CI88"/>
    <mergeCell ref="CJ88:CK88"/>
    <mergeCell ref="CL88:CM88"/>
    <mergeCell ref="CN88:CO88"/>
    <mergeCell ref="CP88:CQ88"/>
    <mergeCell ref="CR88:CS88"/>
    <mergeCell ref="CT88:CU88"/>
    <mergeCell ref="CV88:CW88"/>
    <mergeCell ref="CX88:CY88"/>
    <mergeCell ref="CZ88:DA88"/>
    <mergeCell ref="DB88:DC88"/>
    <mergeCell ref="DD88:DE88"/>
    <mergeCell ref="DF88:DG88"/>
    <mergeCell ref="DH88:DI88"/>
    <mergeCell ref="DJ88:DK88"/>
    <mergeCell ref="DL88:DM88"/>
  </mergeCells>
  <printOptions horizontalCentered="1"/>
  <pageMargins left="0.31496062992125984" right="0.19685039370078741" top="0.59055118110236227" bottom="0.55118110236220474" header="0.27559055118110237" footer="0.35433070866141736"/>
  <pageSetup paperSize="8" fitToHeight="0" orientation="landscape" r:id="rId1"/>
  <headerFooter>
    <oddHeader>&amp;LEP SIEP</oddHeader>
    <oddFooter>&amp;L&amp;8INGE EPSI / JS + AeBo&amp;R&amp;7&amp;Z&amp;F</oddFooter>
  </headerFooter>
  <rowBreaks count="1" manualBreakCount="1">
    <brk id="57" max="132" man="1"/>
  </rowBreaks>
  <colBreaks count="1" manualBreakCount="1">
    <brk id="134" max="48"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HD449"/>
  <sheetViews>
    <sheetView showGridLines="0" showZeros="0" topLeftCell="A365" zoomScale="90" zoomScaleNormal="90" zoomScaleSheetLayoutView="50" zoomScalePageLayoutView="50" workbookViewId="0">
      <selection activeCell="CC437" sqref="CC437"/>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42578125" style="1" bestFit="1" customWidth="1"/>
    <col min="5" max="5" width="4.42578125" style="1" hidden="1" customWidth="1" outlineLevel="1"/>
    <col min="6" max="6" width="3.85546875" style="1" hidden="1" customWidth="1" outlineLevel="1"/>
    <col min="7" max="10" width="4.42578125" style="1" hidden="1" customWidth="1" outlineLevel="1"/>
    <col min="11" max="11" width="5.42578125" style="1" hidden="1" customWidth="1" outlineLevel="1"/>
    <col min="12" max="12" width="7.85546875" style="4" hidden="1" customWidth="1" outlineLevel="1"/>
    <col min="13" max="13" width="6.85546875" style="1" hidden="1" customWidth="1" outlineLevel="1"/>
    <col min="14" max="14" width="9.28515625" style="1" hidden="1" customWidth="1" outlineLevel="1"/>
    <col min="15" max="15" width="6.42578125" style="1" hidden="1" customWidth="1" outlineLevel="1"/>
    <col min="16" max="16" width="7.85546875" style="1" hidden="1" customWidth="1" outlineLevel="1"/>
    <col min="17" max="17" width="5.42578125" style="1" hidden="1" customWidth="1" outlineLevel="1"/>
    <col min="18" max="18" width="7.85546875" style="1" hidden="1" customWidth="1" outlineLevel="1"/>
    <col min="19" max="19" width="5.42578125" style="1" hidden="1" customWidth="1" outlineLevel="1"/>
    <col min="20" max="20" width="7.85546875" style="1" hidden="1" customWidth="1" outlineLevel="1"/>
    <col min="21" max="21" width="4.5703125" style="1" hidden="1" customWidth="1" outlineLevel="1"/>
    <col min="22" max="22" width="5.7109375" style="1" hidden="1" customWidth="1" outlineLevel="1"/>
    <col min="23" max="23" width="6.42578125" style="1" hidden="1" customWidth="1" outlineLevel="1"/>
    <col min="24" max="24" width="9.28515625" style="1" hidden="1" customWidth="1" outlineLevel="1"/>
    <col min="25" max="25" width="5" style="1" hidden="1" customWidth="1" outlineLevel="1"/>
    <col min="26" max="26" width="4.5703125" style="1" hidden="1" customWidth="1" outlineLevel="1"/>
    <col min="27" max="27" width="5" style="1" hidden="1" customWidth="1" outlineLevel="1"/>
    <col min="28" max="32" width="4.5703125" style="1" hidden="1" customWidth="1" outlineLevel="1"/>
    <col min="33" max="33" width="5.42578125" style="1" hidden="1" customWidth="1" outlineLevel="1"/>
    <col min="34" max="34" width="7.28515625" style="1" hidden="1" customWidth="1" outlineLevel="1"/>
    <col min="35" max="35" width="5.42578125" style="1" hidden="1" customWidth="1" outlineLevel="1"/>
    <col min="36" max="36" width="6.28515625" style="4" hidden="1" customWidth="1" outlineLevel="1"/>
    <col min="37" max="37" width="5.42578125" style="1" hidden="1" customWidth="1" outlineLevel="1"/>
    <col min="38" max="38" width="8.28515625" style="1" hidden="1" customWidth="1" outlineLevel="1"/>
    <col min="39" max="39" width="5.42578125" style="1" hidden="1" customWidth="1" outlineLevel="1"/>
    <col min="40" max="40" width="7.42578125" style="1" hidden="1" customWidth="1" outlineLevel="1"/>
    <col min="41" max="41" width="5.42578125" style="1" hidden="1" customWidth="1" outlineLevel="1"/>
    <col min="42" max="42" width="7.42578125" style="1" hidden="1" customWidth="1" outlineLevel="1"/>
    <col min="43" max="43" width="5.42578125" style="1" hidden="1" customWidth="1" outlineLevel="1"/>
    <col min="44" max="44" width="7.42578125" style="1" hidden="1" customWidth="1" outlineLevel="1"/>
    <col min="45" max="45" width="5.42578125" style="1" hidden="1" customWidth="1" outlineLevel="1"/>
    <col min="46" max="46" width="7.42578125" style="1" hidden="1" customWidth="1" outlineLevel="1"/>
    <col min="47" max="47" width="5.42578125" style="1" hidden="1" customWidth="1" outlineLevel="1"/>
    <col min="48" max="48" width="7.42578125" style="1" hidden="1" customWidth="1" outlineLevel="1"/>
    <col min="49" max="49" width="5.42578125" style="1" hidden="1" customWidth="1" outlineLevel="1"/>
    <col min="50" max="50" width="8.42578125" style="1" hidden="1" customWidth="1" outlineLevel="1"/>
    <col min="51" max="51" width="5.42578125" style="1" hidden="1" customWidth="1" outlineLevel="1"/>
    <col min="52" max="52" width="8.28515625" style="1" hidden="1" customWidth="1" outlineLevel="1"/>
    <col min="53" max="53" width="5.42578125" style="1" bestFit="1" customWidth="1" collapsed="1"/>
    <col min="54" max="54" width="9.28515625" style="1" bestFit="1" customWidth="1"/>
    <col min="55" max="55" width="4.42578125" style="1" customWidth="1"/>
    <col min="56" max="56" width="6.28515625" style="1" customWidth="1"/>
    <col min="57" max="58" width="4.42578125" style="1" customWidth="1"/>
    <col min="59" max="59" width="4.85546875" style="1" customWidth="1"/>
    <col min="60" max="60" width="6.85546875" style="4" customWidth="1"/>
    <col min="61" max="63" width="4.42578125" style="1" customWidth="1"/>
    <col min="64" max="64" width="4.85546875" style="1" customWidth="1"/>
    <col min="65" max="68" width="4.42578125" style="1" customWidth="1"/>
    <col min="69" max="70" width="4.5703125" style="1" customWidth="1"/>
    <col min="71" max="71" width="5.42578125" style="1" customWidth="1"/>
    <col min="72" max="72" width="8.28515625" style="1" customWidth="1"/>
    <col min="73" max="73" width="4.42578125" style="1" customWidth="1"/>
    <col min="74" max="74" width="4.85546875" style="1" customWidth="1"/>
    <col min="75" max="75" width="4.42578125" style="1" customWidth="1"/>
    <col min="76" max="76" width="6.85546875" style="1" customWidth="1"/>
    <col min="77" max="77" width="8.85546875" style="1" customWidth="1"/>
    <col min="78" max="78" width="6.85546875" style="1" bestFit="1" customWidth="1"/>
    <col min="79" max="79" width="4.42578125" style="1" customWidth="1"/>
    <col min="80" max="80" width="10.7109375" style="15" customWidth="1"/>
    <col min="81" max="81" width="12.28515625" style="15" customWidth="1"/>
    <col min="82" max="82" width="23" style="4" customWidth="1"/>
    <col min="83" max="118" width="11.42578125" style="4" hidden="1" customWidth="1" outlineLevel="1"/>
    <col min="119" max="122" width="0" style="4" hidden="1" customWidth="1" outlineLevel="1"/>
    <col min="123" max="123" width="11.42578125" style="4" collapsed="1"/>
    <col min="124" max="126" width="11.42578125" style="4"/>
    <col min="127" max="127" width="11.42578125" style="4" collapsed="1"/>
    <col min="128" max="208" width="11.42578125" style="4"/>
    <col min="209" max="16384" width="11.42578125" style="1"/>
  </cols>
  <sheetData>
    <row r="3" spans="1:212" s="4" customFormat="1" ht="12.75" customHeight="1" x14ac:dyDescent="0.2">
      <c r="A3" s="49"/>
      <c r="B3" s="49"/>
      <c r="C3" s="50"/>
      <c r="D3" s="50"/>
      <c r="E3" s="729" t="s">
        <v>246</v>
      </c>
      <c r="F3" s="730"/>
      <c r="G3" s="730"/>
      <c r="H3" s="730"/>
      <c r="I3" s="730"/>
      <c r="J3" s="730"/>
      <c r="K3" s="730"/>
      <c r="L3" s="730"/>
      <c r="M3" s="730"/>
      <c r="N3" s="730"/>
      <c r="O3" s="730"/>
      <c r="P3" s="730"/>
      <c r="Q3" s="730"/>
      <c r="R3" s="730"/>
      <c r="S3" s="730"/>
      <c r="T3" s="730"/>
      <c r="U3" s="730"/>
      <c r="V3" s="730"/>
      <c r="W3" s="730"/>
      <c r="X3" s="730"/>
      <c r="Y3" s="730"/>
      <c r="Z3" s="730"/>
      <c r="AA3" s="730"/>
      <c r="AB3" s="731"/>
      <c r="AC3" s="719">
        <v>2021</v>
      </c>
      <c r="AD3" s="720"/>
      <c r="AE3" s="720"/>
      <c r="AF3" s="720"/>
      <c r="AG3" s="720"/>
      <c r="AH3" s="720"/>
      <c r="AI3" s="720"/>
      <c r="AJ3" s="720"/>
      <c r="AK3" s="720"/>
      <c r="AL3" s="720"/>
      <c r="AM3" s="720"/>
      <c r="AN3" s="720"/>
      <c r="AO3" s="720"/>
      <c r="AP3" s="720"/>
      <c r="AQ3" s="720"/>
      <c r="AR3" s="720"/>
      <c r="AS3" s="720"/>
      <c r="AT3" s="720"/>
      <c r="AU3" s="720"/>
      <c r="AV3" s="720"/>
      <c r="AW3" s="720"/>
      <c r="AX3" s="720"/>
      <c r="AY3" s="720"/>
      <c r="AZ3" s="721"/>
      <c r="BA3" s="719">
        <v>2022</v>
      </c>
      <c r="BB3" s="720"/>
      <c r="BC3" s="720"/>
      <c r="BD3" s="720"/>
      <c r="BE3" s="720"/>
      <c r="BF3" s="720"/>
      <c r="BG3" s="720"/>
      <c r="BH3" s="720"/>
      <c r="BI3" s="720"/>
      <c r="BJ3" s="720"/>
      <c r="BK3" s="720"/>
      <c r="BL3" s="720"/>
      <c r="BM3" s="720"/>
      <c r="BN3" s="720"/>
      <c r="BO3" s="720"/>
      <c r="BP3" s="720"/>
      <c r="BQ3" s="720"/>
      <c r="BR3" s="720"/>
      <c r="BS3" s="720"/>
      <c r="BT3" s="720"/>
      <c r="BU3" s="720"/>
      <c r="BV3" s="720"/>
      <c r="BW3" s="720"/>
      <c r="BX3" s="721"/>
      <c r="BY3" s="62"/>
      <c r="BZ3" s="62"/>
      <c r="CA3" s="62"/>
      <c r="CB3" s="17"/>
      <c r="CC3" s="17"/>
    </row>
    <row r="4" spans="1:212" s="5" customFormat="1" ht="15.75" x14ac:dyDescent="0.25">
      <c r="A4" s="69"/>
      <c r="B4" s="69" t="str">
        <f>Stundenverteilung!J5</f>
        <v>JS CBL</v>
      </c>
      <c r="C4" s="735" t="str">
        <f>Stundenverteilung!J7</f>
        <v>PL</v>
      </c>
      <c r="D4" s="736"/>
      <c r="E4" s="732"/>
      <c r="F4" s="733"/>
      <c r="G4" s="733"/>
      <c r="H4" s="733"/>
      <c r="I4" s="733"/>
      <c r="J4" s="733"/>
      <c r="K4" s="733"/>
      <c r="L4" s="733"/>
      <c r="M4" s="733"/>
      <c r="N4" s="733"/>
      <c r="O4" s="733"/>
      <c r="P4" s="733"/>
      <c r="Q4" s="733"/>
      <c r="R4" s="733"/>
      <c r="S4" s="733"/>
      <c r="T4" s="733"/>
      <c r="U4" s="733"/>
      <c r="V4" s="733"/>
      <c r="W4" s="733"/>
      <c r="X4" s="733"/>
      <c r="Y4" s="733"/>
      <c r="Z4" s="733"/>
      <c r="AA4" s="733"/>
      <c r="AB4" s="734"/>
      <c r="AC4" s="722"/>
      <c r="AD4" s="723"/>
      <c r="AE4" s="723"/>
      <c r="AF4" s="723"/>
      <c r="AG4" s="723"/>
      <c r="AH4" s="723"/>
      <c r="AI4" s="723"/>
      <c r="AJ4" s="723"/>
      <c r="AK4" s="723"/>
      <c r="AL4" s="723"/>
      <c r="AM4" s="723"/>
      <c r="AN4" s="723"/>
      <c r="AO4" s="723"/>
      <c r="AP4" s="723"/>
      <c r="AQ4" s="723"/>
      <c r="AR4" s="723"/>
      <c r="AS4" s="723"/>
      <c r="AT4" s="723"/>
      <c r="AU4" s="723"/>
      <c r="AV4" s="723"/>
      <c r="AW4" s="723"/>
      <c r="AX4" s="723"/>
      <c r="AY4" s="723"/>
      <c r="AZ4" s="724"/>
      <c r="BA4" s="722"/>
      <c r="BB4" s="723"/>
      <c r="BC4" s="723"/>
      <c r="BD4" s="723"/>
      <c r="BE4" s="723"/>
      <c r="BF4" s="723"/>
      <c r="BG4" s="723"/>
      <c r="BH4" s="723"/>
      <c r="BI4" s="723"/>
      <c r="BJ4" s="723"/>
      <c r="BK4" s="723"/>
      <c r="BL4" s="723"/>
      <c r="BM4" s="723"/>
      <c r="BN4" s="723"/>
      <c r="BO4" s="723"/>
      <c r="BP4" s="723"/>
      <c r="BQ4" s="723"/>
      <c r="BR4" s="723"/>
      <c r="BS4" s="723"/>
      <c r="BT4" s="723"/>
      <c r="BU4" s="723"/>
      <c r="BV4" s="723"/>
      <c r="BW4" s="723"/>
      <c r="BX4" s="724"/>
      <c r="BY4" s="62"/>
      <c r="BZ4" s="62"/>
      <c r="CA4" s="62"/>
      <c r="CB4" s="16"/>
      <c r="CC4" s="16"/>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row>
    <row r="5" spans="1:212" s="5" customFormat="1" ht="48" x14ac:dyDescent="0.2">
      <c r="A5" s="51" t="s">
        <v>0</v>
      </c>
      <c r="B5" s="51" t="s">
        <v>80</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247</v>
      </c>
      <c r="X5" s="53" t="s">
        <v>32</v>
      </c>
      <c r="Y5" s="53" t="s">
        <v>248</v>
      </c>
      <c r="Z5" s="53" t="s">
        <v>36</v>
      </c>
      <c r="AA5" s="53" t="s">
        <v>249</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58" t="s">
        <v>13</v>
      </c>
      <c r="BB5" s="58" t="s">
        <v>14</v>
      </c>
      <c r="BC5" s="58" t="s">
        <v>15</v>
      </c>
      <c r="BD5" s="58" t="s">
        <v>16</v>
      </c>
      <c r="BE5" s="58" t="s">
        <v>17</v>
      </c>
      <c r="BF5" s="58" t="s">
        <v>18</v>
      </c>
      <c r="BG5" s="58" t="s">
        <v>19</v>
      </c>
      <c r="BH5" s="58" t="s">
        <v>20</v>
      </c>
      <c r="BI5" s="58" t="s">
        <v>21</v>
      </c>
      <c r="BJ5" s="58" t="s">
        <v>22</v>
      </c>
      <c r="BK5" s="58" t="s">
        <v>23</v>
      </c>
      <c r="BL5" s="58" t="s">
        <v>24</v>
      </c>
      <c r="BM5" s="58" t="s">
        <v>25</v>
      </c>
      <c r="BN5" s="58" t="s">
        <v>26</v>
      </c>
      <c r="BO5" s="58" t="s">
        <v>27</v>
      </c>
      <c r="BP5" s="58" t="s">
        <v>28</v>
      </c>
      <c r="BQ5" s="58" t="s">
        <v>29</v>
      </c>
      <c r="BR5" s="58" t="s">
        <v>30</v>
      </c>
      <c r="BS5" s="58" t="s">
        <v>31</v>
      </c>
      <c r="BT5" s="58" t="s">
        <v>32</v>
      </c>
      <c r="BU5" s="58" t="s">
        <v>33</v>
      </c>
      <c r="BV5" s="58" t="s">
        <v>36</v>
      </c>
      <c r="BW5" s="58" t="s">
        <v>34</v>
      </c>
      <c r="BX5" s="58" t="s">
        <v>35</v>
      </c>
      <c r="BY5" s="222" t="s">
        <v>236</v>
      </c>
      <c r="BZ5" s="58" t="s">
        <v>237</v>
      </c>
      <c r="CA5" s="58"/>
      <c r="CB5" s="60" t="s">
        <v>4</v>
      </c>
      <c r="CC5" s="60" t="s">
        <v>5</v>
      </c>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row>
    <row r="6" spans="1:212" s="5" customFormat="1" x14ac:dyDescent="0.2">
      <c r="A6" s="57" t="s">
        <v>93</v>
      </c>
      <c r="B6" s="57" t="s">
        <v>94</v>
      </c>
      <c r="C6" s="57" t="s">
        <v>2</v>
      </c>
      <c r="D6" s="57">
        <v>140</v>
      </c>
      <c r="E6" s="6"/>
      <c r="F6" s="64">
        <f>SUM(E6*$D6)</f>
        <v>0</v>
      </c>
      <c r="G6" s="6"/>
      <c r="H6" s="64">
        <f>SUM(G6*$D6)</f>
        <v>0</v>
      </c>
      <c r="I6" s="6"/>
      <c r="J6" s="64">
        <f>SUM(I6*$D6)</f>
        <v>0</v>
      </c>
      <c r="K6" s="6"/>
      <c r="L6" s="64">
        <f>SUM(K6*$D6)</f>
        <v>0</v>
      </c>
      <c r="M6" s="6"/>
      <c r="N6" s="64">
        <f>SUM(M6*$D6)</f>
        <v>0</v>
      </c>
      <c r="O6" s="6"/>
      <c r="P6" s="64">
        <f>SUM(O6*$D6)</f>
        <v>0</v>
      </c>
      <c r="Q6" s="6"/>
      <c r="R6" s="64">
        <f>SUM(Q6*$D6)</f>
        <v>0</v>
      </c>
      <c r="S6" s="6"/>
      <c r="T6" s="64">
        <f>SUM(S6*$D6)</f>
        <v>0</v>
      </c>
      <c r="U6" s="6"/>
      <c r="V6" s="64">
        <f>SUM(U6*$D6)</f>
        <v>0</v>
      </c>
      <c r="W6" s="6"/>
      <c r="X6" s="64">
        <f>SUM(W6*$D6)</f>
        <v>0</v>
      </c>
      <c r="Y6" s="6"/>
      <c r="Z6" s="64">
        <f>SUM(Y6*$D6)</f>
        <v>0</v>
      </c>
      <c r="AA6" s="6"/>
      <c r="AB6" s="64">
        <f>SUM(AA6*$D6)</f>
        <v>0</v>
      </c>
      <c r="AC6" s="59"/>
      <c r="AD6" s="64">
        <f>SUM(AC6*$D6)</f>
        <v>0</v>
      </c>
      <c r="AE6" s="59"/>
      <c r="AF6" s="64">
        <f>SUM(AE6*$D6)</f>
        <v>0</v>
      </c>
      <c r="AG6" s="59">
        <v>3.5</v>
      </c>
      <c r="AH6" s="64">
        <f>SUM(AG6*$D6)</f>
        <v>490</v>
      </c>
      <c r="AI6" s="59"/>
      <c r="AJ6" s="64">
        <f>SUM(AI6*$D6)</f>
        <v>0</v>
      </c>
      <c r="AK6" s="59"/>
      <c r="AL6" s="64">
        <f>SUM(AK6*$D6)</f>
        <v>0</v>
      </c>
      <c r="AM6" s="59"/>
      <c r="AN6" s="64">
        <f>SUM(AM6*$D6)</f>
        <v>0</v>
      </c>
      <c r="AO6" s="59"/>
      <c r="AP6" s="64">
        <f>SUM(AO6*$D6)</f>
        <v>0</v>
      </c>
      <c r="AQ6" s="59"/>
      <c r="AR6" s="64">
        <f>SUM(AQ6*$D6)</f>
        <v>0</v>
      </c>
      <c r="AS6" s="59"/>
      <c r="AT6" s="64">
        <f>SUM(AS6*$D6)</f>
        <v>0</v>
      </c>
      <c r="AU6" s="59"/>
      <c r="AV6" s="64">
        <f>SUM(AU6*$D6)</f>
        <v>0</v>
      </c>
      <c r="AW6" s="59"/>
      <c r="AX6" s="64">
        <f>SUM(AW6*$D6)</f>
        <v>0</v>
      </c>
      <c r="AY6" s="59"/>
      <c r="AZ6" s="64">
        <f>SUM(AY6*$D6)</f>
        <v>0</v>
      </c>
      <c r="BA6" s="59"/>
      <c r="BB6" s="64">
        <f>SUM(BA6*$D6)</f>
        <v>0</v>
      </c>
      <c r="BC6" s="59"/>
      <c r="BD6" s="64">
        <f>SUM(BC6*$D6)</f>
        <v>0</v>
      </c>
      <c r="BE6" s="59"/>
      <c r="BF6" s="64">
        <f>SUM(BE6*$D6)</f>
        <v>0</v>
      </c>
      <c r="BG6" s="59"/>
      <c r="BH6" s="64">
        <f>SUM(BG6*$D6)</f>
        <v>0</v>
      </c>
      <c r="BI6" s="59"/>
      <c r="BJ6" s="64">
        <f>SUM(BI6*$D6)</f>
        <v>0</v>
      </c>
      <c r="BK6" s="59"/>
      <c r="BL6" s="64">
        <f>SUM(BK6*$D6)</f>
        <v>0</v>
      </c>
      <c r="BM6" s="59"/>
      <c r="BN6" s="64">
        <f>SUM(BM6*$D6)</f>
        <v>0</v>
      </c>
      <c r="BO6" s="59"/>
      <c r="BP6" s="64">
        <f>SUM(BO6*$D6)</f>
        <v>0</v>
      </c>
      <c r="BQ6" s="59"/>
      <c r="BR6" s="64">
        <f>SUM(BQ6*$D6)</f>
        <v>0</v>
      </c>
      <c r="BS6" s="59"/>
      <c r="BT6" s="64">
        <f>SUM(BS6*$D6)</f>
        <v>0</v>
      </c>
      <c r="BU6" s="59"/>
      <c r="BV6" s="64">
        <f>SUM(BU6*$D6)</f>
        <v>0</v>
      </c>
      <c r="BW6" s="59"/>
      <c r="BX6" s="64">
        <f>SUM(BW6*$D6)</f>
        <v>0</v>
      </c>
      <c r="BY6" s="59"/>
      <c r="BZ6" s="64">
        <f>SUM(BY6*$D6)</f>
        <v>0</v>
      </c>
      <c r="CA6" s="54"/>
      <c r="CB6" s="61">
        <f>SUM(E6+G6+I6+K6+M6+O6+Q6+S6+U6+W6+Y6+AA6+AC6+AE6+AG6+AI6+AK6+AM6+AO6+AQ6+AS6+AU6+AW6+AY6+BA6+BC6+BE6+BG6+BI6+BK6+BM6+BO6+BQ6+BS6+BU6+BW6+BY6)</f>
        <v>3.5</v>
      </c>
      <c r="CC6" s="61">
        <f>ROUND(CB6*D6*2,1)/2</f>
        <v>490</v>
      </c>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row>
    <row r="7" spans="1:212" s="5" customFormat="1" x14ac:dyDescent="0.2">
      <c r="A7" s="57" t="s">
        <v>83</v>
      </c>
      <c r="B7" s="57" t="s">
        <v>84</v>
      </c>
      <c r="C7" s="57" t="s">
        <v>2</v>
      </c>
      <c r="D7" s="57">
        <v>140</v>
      </c>
      <c r="E7" s="6"/>
      <c r="F7" s="64">
        <f>SUM(E7*$D7)</f>
        <v>0</v>
      </c>
      <c r="G7" s="6"/>
      <c r="H7" s="64">
        <f>SUM(G7*$D7)</f>
        <v>0</v>
      </c>
      <c r="I7" s="6"/>
      <c r="J7" s="64">
        <f>SUM(I7*$D7)</f>
        <v>0</v>
      </c>
      <c r="K7" s="6"/>
      <c r="L7" s="64">
        <f>SUM(K7*$D7)</f>
        <v>0</v>
      </c>
      <c r="M7" s="6"/>
      <c r="N7" s="64">
        <f>SUM(M7*$D7)</f>
        <v>0</v>
      </c>
      <c r="O7" s="6"/>
      <c r="P7" s="64">
        <f>SUM(O7*$D7)</f>
        <v>0</v>
      </c>
      <c r="Q7" s="6"/>
      <c r="R7" s="64">
        <f>SUM(Q7*$D7)</f>
        <v>0</v>
      </c>
      <c r="S7" s="6"/>
      <c r="T7" s="64">
        <f>SUM(S7*$D7)</f>
        <v>0</v>
      </c>
      <c r="U7" s="6"/>
      <c r="V7" s="64">
        <f>SUM(U7*$D7)</f>
        <v>0</v>
      </c>
      <c r="W7" s="6"/>
      <c r="X7" s="64">
        <f>SUM(W7*$D7)</f>
        <v>0</v>
      </c>
      <c r="Y7" s="6"/>
      <c r="Z7" s="64">
        <f>SUM(Y7*$D7)</f>
        <v>0</v>
      </c>
      <c r="AA7" s="6"/>
      <c r="AB7" s="64">
        <f>SUM(AA7*$D7)</f>
        <v>0</v>
      </c>
      <c r="AC7" s="59"/>
      <c r="AD7" s="64">
        <f>SUM(AC7*$D7)</f>
        <v>0</v>
      </c>
      <c r="AE7" s="59"/>
      <c r="AF7" s="64">
        <f>SUM(AE7*$D7)</f>
        <v>0</v>
      </c>
      <c r="AG7" s="59">
        <v>6</v>
      </c>
      <c r="AH7" s="64">
        <f>SUM(AG7*$D7)</f>
        <v>840</v>
      </c>
      <c r="AI7" s="59"/>
      <c r="AJ7" s="64">
        <f>SUM(AI7*$D7)</f>
        <v>0</v>
      </c>
      <c r="AK7" s="59"/>
      <c r="AL7" s="64">
        <f>SUM(AK7*$D7)</f>
        <v>0</v>
      </c>
      <c r="AM7" s="59"/>
      <c r="AN7" s="64">
        <f>SUM(AM7*$D7)</f>
        <v>0</v>
      </c>
      <c r="AO7" s="59"/>
      <c r="AP7" s="64">
        <f>SUM(AO7*$D7)</f>
        <v>0</v>
      </c>
      <c r="AQ7" s="59"/>
      <c r="AR7" s="64">
        <f>SUM(AQ7*$D7)</f>
        <v>0</v>
      </c>
      <c r="AS7" s="59"/>
      <c r="AT7" s="64">
        <f>SUM(AS7*$D7)</f>
        <v>0</v>
      </c>
      <c r="AU7" s="59"/>
      <c r="AV7" s="64">
        <f>SUM(AU7*$D7)</f>
        <v>0</v>
      </c>
      <c r="AW7" s="59"/>
      <c r="AX7" s="64">
        <f>SUM(AW7*$D7)</f>
        <v>0</v>
      </c>
      <c r="AY7" s="59"/>
      <c r="AZ7" s="64">
        <f>SUM(AY7*$D7)</f>
        <v>0</v>
      </c>
      <c r="BA7" s="59"/>
      <c r="BB7" s="64">
        <f>SUM(BA7*$D7)</f>
        <v>0</v>
      </c>
      <c r="BC7" s="59"/>
      <c r="BD7" s="64">
        <f>SUM(BC7*$D7)</f>
        <v>0</v>
      </c>
      <c r="BE7" s="59"/>
      <c r="BF7" s="64">
        <f>SUM(BE7*$D7)</f>
        <v>0</v>
      </c>
      <c r="BG7" s="59"/>
      <c r="BH7" s="64">
        <f>SUM(BG7*$D7)</f>
        <v>0</v>
      </c>
      <c r="BI7" s="59"/>
      <c r="BJ7" s="64">
        <f>SUM(BI7*$D7)</f>
        <v>0</v>
      </c>
      <c r="BK7" s="59"/>
      <c r="BL7" s="64">
        <f>SUM(BK7*$D7)</f>
        <v>0</v>
      </c>
      <c r="BM7" s="59"/>
      <c r="BN7" s="64">
        <f>SUM(BM7*$D7)</f>
        <v>0</v>
      </c>
      <c r="BO7" s="59"/>
      <c r="BP7" s="64">
        <f>SUM(BO7*$D7)</f>
        <v>0</v>
      </c>
      <c r="BQ7" s="59"/>
      <c r="BR7" s="64">
        <f>SUM(BQ7*$D7)</f>
        <v>0</v>
      </c>
      <c r="BS7" s="59"/>
      <c r="BT7" s="64">
        <f>SUM(BS7*$D7)</f>
        <v>0</v>
      </c>
      <c r="BU7" s="59"/>
      <c r="BV7" s="64">
        <f>SUM(BU7*$D7)</f>
        <v>0</v>
      </c>
      <c r="BW7" s="59"/>
      <c r="BX7" s="64">
        <f>SUM(BW7*$D7)</f>
        <v>0</v>
      </c>
      <c r="BY7" s="59"/>
      <c r="BZ7" s="64">
        <f>SUM(BY7*$D7)</f>
        <v>0</v>
      </c>
      <c r="CA7" s="54"/>
      <c r="CB7" s="61">
        <f>SUM(E7+G7+I7+K7+M7+O7+Q7+S7+U7+W7+Y7+AA7+AC7+AE7+AG7+AI7+AK7+AM7+AO7+AQ7+AS7+AU7+AW7+AY7+BA7+BC7+BE7+BG7+BI7+BK7+BM7+BO7+BQ7+BS7+BU7+BW7+BY7)</f>
        <v>6</v>
      </c>
      <c r="CC7" s="61">
        <f>ROUND(CB7*D7*2,1)/2</f>
        <v>840</v>
      </c>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row>
    <row r="8" spans="1:212" s="5" customFormat="1" x14ac:dyDescent="0.2">
      <c r="A8" s="57"/>
      <c r="B8" s="57"/>
      <c r="C8" s="57" t="s">
        <v>2</v>
      </c>
      <c r="D8" s="57">
        <v>140</v>
      </c>
      <c r="E8" s="6"/>
      <c r="F8" s="64">
        <f t="shared" ref="F8:F36" si="0">SUM(E8*$D8)</f>
        <v>0</v>
      </c>
      <c r="G8" s="6"/>
      <c r="H8" s="64">
        <f t="shared" ref="H8" si="1">SUM(G8*$D8)</f>
        <v>0</v>
      </c>
      <c r="I8" s="6"/>
      <c r="J8" s="64">
        <f t="shared" ref="J8" si="2">SUM(I8*$D8)</f>
        <v>0</v>
      </c>
      <c r="K8" s="6"/>
      <c r="L8" s="64">
        <f t="shared" ref="L8" si="3">SUM(K8*$D8)</f>
        <v>0</v>
      </c>
      <c r="M8" s="6"/>
      <c r="N8" s="64">
        <f t="shared" ref="N8" si="4">SUM(M8*$D8)</f>
        <v>0</v>
      </c>
      <c r="O8" s="6"/>
      <c r="P8" s="64">
        <f t="shared" ref="P8" si="5">SUM(O8*$D8)</f>
        <v>0</v>
      </c>
      <c r="Q8" s="6"/>
      <c r="R8" s="64">
        <f t="shared" ref="R8" si="6">SUM(Q8*$D8)</f>
        <v>0</v>
      </c>
      <c r="S8" s="6"/>
      <c r="T8" s="64">
        <f t="shared" ref="T8" si="7">SUM(S8*$D8)</f>
        <v>0</v>
      </c>
      <c r="U8" s="6"/>
      <c r="V8" s="64">
        <f t="shared" ref="V8" si="8">SUM(U8*$D8)</f>
        <v>0</v>
      </c>
      <c r="W8" s="6"/>
      <c r="X8" s="64">
        <f t="shared" ref="X8" si="9">SUM(W8*$D8)</f>
        <v>0</v>
      </c>
      <c r="Y8" s="6"/>
      <c r="Z8" s="64">
        <f t="shared" ref="Z8" si="10">SUM(Y8*$D8)</f>
        <v>0</v>
      </c>
      <c r="AA8" s="6"/>
      <c r="AB8" s="64">
        <f t="shared" ref="AB8" si="11">SUM(AA8*$D8)</f>
        <v>0</v>
      </c>
      <c r="AC8" s="59"/>
      <c r="AD8" s="64">
        <f t="shared" ref="AD8" si="12">SUM(AC8*$D8)</f>
        <v>0</v>
      </c>
      <c r="AE8" s="59"/>
      <c r="AF8" s="64">
        <f t="shared" ref="AF8" si="13">SUM(AE8*$D8)</f>
        <v>0</v>
      </c>
      <c r="AG8" s="59"/>
      <c r="AH8" s="64">
        <f t="shared" ref="AH8" si="14">SUM(AG8*$D8)</f>
        <v>0</v>
      </c>
      <c r="AI8" s="59"/>
      <c r="AJ8" s="64">
        <f t="shared" ref="AJ8" si="15">SUM(AI8*$D8)</f>
        <v>0</v>
      </c>
      <c r="AK8" s="59"/>
      <c r="AL8" s="64">
        <f t="shared" ref="AL8" si="16">SUM(AK8*$D8)</f>
        <v>0</v>
      </c>
      <c r="AM8" s="59"/>
      <c r="AN8" s="64">
        <f t="shared" ref="AN8" si="17">SUM(AM8*$D8)</f>
        <v>0</v>
      </c>
      <c r="AO8" s="59"/>
      <c r="AP8" s="64">
        <f t="shared" ref="AP8" si="18">SUM(AO8*$D8)</f>
        <v>0</v>
      </c>
      <c r="AQ8" s="59"/>
      <c r="AR8" s="64">
        <f t="shared" ref="AR8" si="19">SUM(AQ8*$D8)</f>
        <v>0</v>
      </c>
      <c r="AS8" s="59"/>
      <c r="AT8" s="64">
        <f t="shared" ref="AT8" si="20">SUM(AS8*$D8)</f>
        <v>0</v>
      </c>
      <c r="AU8" s="59"/>
      <c r="AV8" s="64">
        <f t="shared" ref="AV8" si="21">SUM(AU8*$D8)</f>
        <v>0</v>
      </c>
      <c r="AW8" s="59"/>
      <c r="AX8" s="64">
        <f t="shared" ref="AX8" si="22">SUM(AW8*$D8)</f>
        <v>0</v>
      </c>
      <c r="AY8" s="59"/>
      <c r="AZ8" s="64">
        <f t="shared" ref="AZ8" si="23">SUM(AY8*$D8)</f>
        <v>0</v>
      </c>
      <c r="BA8" s="59"/>
      <c r="BB8" s="64">
        <f t="shared" ref="BB8:BB18" si="24">SUM(BA8*$D8)</f>
        <v>0</v>
      </c>
      <c r="BC8" s="59"/>
      <c r="BD8" s="64">
        <f t="shared" ref="BD8:BD18" si="25">SUM(BC8*$D8)</f>
        <v>0</v>
      </c>
      <c r="BE8" s="59"/>
      <c r="BF8" s="64">
        <f t="shared" ref="BF8:BF18" si="26">SUM(BE8*$D8)</f>
        <v>0</v>
      </c>
      <c r="BG8" s="59"/>
      <c r="BH8" s="64">
        <f t="shared" ref="BH8:BH18" si="27">SUM(BG8*$D8)</f>
        <v>0</v>
      </c>
      <c r="BI8" s="59"/>
      <c r="BJ8" s="64">
        <f t="shared" ref="BJ8:BJ18" si="28">SUM(BI8*$D8)</f>
        <v>0</v>
      </c>
      <c r="BK8" s="59"/>
      <c r="BL8" s="64">
        <f t="shared" ref="BL8:BL18" si="29">SUM(BK8*$D8)</f>
        <v>0</v>
      </c>
      <c r="BM8" s="59"/>
      <c r="BN8" s="64">
        <f t="shared" ref="BN8:BN18" si="30">SUM(BM8*$D8)</f>
        <v>0</v>
      </c>
      <c r="BO8" s="59"/>
      <c r="BP8" s="64">
        <f t="shared" ref="BP8:BP18" si="31">SUM(BO8*$D8)</f>
        <v>0</v>
      </c>
      <c r="BQ8" s="59"/>
      <c r="BR8" s="64">
        <f t="shared" ref="BR8:BR18" si="32">SUM(BQ8*$D8)</f>
        <v>0</v>
      </c>
      <c r="BS8" s="59"/>
      <c r="BT8" s="64">
        <f t="shared" ref="BT8:BT18" si="33">SUM(BS8*$D8)</f>
        <v>0</v>
      </c>
      <c r="BU8" s="59"/>
      <c r="BV8" s="64">
        <f t="shared" ref="BV8:BV18" si="34">SUM(BU8*$D8)</f>
        <v>0</v>
      </c>
      <c r="BW8" s="59"/>
      <c r="BX8" s="64">
        <f t="shared" ref="BX8:BX18" si="35">SUM(BW8*$D8)</f>
        <v>0</v>
      </c>
      <c r="BY8" s="59"/>
      <c r="BZ8" s="64">
        <f t="shared" ref="BZ8:BZ36" si="36">SUM(BY8*$D8)</f>
        <v>0</v>
      </c>
      <c r="CA8" s="54"/>
      <c r="CB8" s="61">
        <f t="shared" ref="CB8:CB36" si="37">SUM(E8+G8+I8+K8+M8+O8+Q8+S8+U8+W8+Y8+AA8+AC8+AE8+AG8+AI8+AK8+AM8+AO8+AQ8+AS8+AU8+AW8+AY8+BA8+BC8+BE8+BG8+BI8+BK8+BM8+BO8+BQ8+BS8+BU8+BW8+BY8)</f>
        <v>0</v>
      </c>
      <c r="CC8" s="61">
        <f t="shared" ref="CC8:CC36" si="38">ROUND(CB8*D8*2,1)/2</f>
        <v>0</v>
      </c>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row>
    <row r="9" spans="1:212" s="5" customFormat="1" x14ac:dyDescent="0.2">
      <c r="A9" s="57"/>
      <c r="B9" s="57"/>
      <c r="C9" s="57" t="s">
        <v>2</v>
      </c>
      <c r="D9" s="57">
        <v>140</v>
      </c>
      <c r="E9" s="6"/>
      <c r="F9" s="64">
        <f t="shared" si="0"/>
        <v>0</v>
      </c>
      <c r="G9" s="6"/>
      <c r="H9" s="64">
        <f t="shared" ref="H9" si="39">SUM(G9*$D9)</f>
        <v>0</v>
      </c>
      <c r="I9" s="6"/>
      <c r="J9" s="64">
        <f t="shared" ref="J9" si="40">SUM(I9*$D9)</f>
        <v>0</v>
      </c>
      <c r="K9" s="6"/>
      <c r="L9" s="64">
        <f t="shared" ref="L9" si="41">SUM(K9*$D9)</f>
        <v>0</v>
      </c>
      <c r="M9" s="6"/>
      <c r="N9" s="64">
        <f t="shared" ref="N9" si="42">SUM(M9*$D9)</f>
        <v>0</v>
      </c>
      <c r="O9" s="6"/>
      <c r="P9" s="64">
        <f t="shared" ref="P9" si="43">SUM(O9*$D9)</f>
        <v>0</v>
      </c>
      <c r="Q9" s="6"/>
      <c r="R9" s="64">
        <f t="shared" ref="R9" si="44">SUM(Q9*$D9)</f>
        <v>0</v>
      </c>
      <c r="S9" s="6"/>
      <c r="T9" s="64">
        <f t="shared" ref="T9" si="45">SUM(S9*$D9)</f>
        <v>0</v>
      </c>
      <c r="U9" s="6"/>
      <c r="V9" s="64">
        <f t="shared" ref="V9" si="46">SUM(U9*$D9)</f>
        <v>0</v>
      </c>
      <c r="W9" s="6"/>
      <c r="X9" s="64">
        <f t="shared" ref="X9" si="47">SUM(W9*$D9)</f>
        <v>0</v>
      </c>
      <c r="Y9" s="6"/>
      <c r="Z9" s="64">
        <f t="shared" ref="Z9" si="48">SUM(Y9*$D9)</f>
        <v>0</v>
      </c>
      <c r="AA9" s="6"/>
      <c r="AB9" s="64">
        <f t="shared" ref="AB9" si="49">SUM(AA9*$D9)</f>
        <v>0</v>
      </c>
      <c r="AC9" s="59"/>
      <c r="AD9" s="64">
        <f t="shared" ref="AD9" si="50">SUM(AC9*$D9)</f>
        <v>0</v>
      </c>
      <c r="AE9" s="59"/>
      <c r="AF9" s="64">
        <f t="shared" ref="AF9" si="51">SUM(AE9*$D9)</f>
        <v>0</v>
      </c>
      <c r="AG9" s="59"/>
      <c r="AH9" s="64">
        <f t="shared" ref="AH9" si="52">SUM(AG9*$D9)</f>
        <v>0</v>
      </c>
      <c r="AI9" s="59"/>
      <c r="AJ9" s="64">
        <f t="shared" ref="AJ9" si="53">SUM(AI9*$D9)</f>
        <v>0</v>
      </c>
      <c r="AK9" s="59"/>
      <c r="AL9" s="64">
        <f t="shared" ref="AL9" si="54">SUM(AK9*$D9)</f>
        <v>0</v>
      </c>
      <c r="AM9" s="59"/>
      <c r="AN9" s="64">
        <f t="shared" ref="AN9" si="55">SUM(AM9*$D9)</f>
        <v>0</v>
      </c>
      <c r="AO9" s="59"/>
      <c r="AP9" s="64">
        <f t="shared" ref="AP9" si="56">SUM(AO9*$D9)</f>
        <v>0</v>
      </c>
      <c r="AQ9" s="59"/>
      <c r="AR9" s="64">
        <f t="shared" ref="AR9" si="57">SUM(AQ9*$D9)</f>
        <v>0</v>
      </c>
      <c r="AS9" s="59"/>
      <c r="AT9" s="64">
        <f t="shared" ref="AT9" si="58">SUM(AS9*$D9)</f>
        <v>0</v>
      </c>
      <c r="AU9" s="59"/>
      <c r="AV9" s="64">
        <f t="shared" ref="AV9" si="59">SUM(AU9*$D9)</f>
        <v>0</v>
      </c>
      <c r="AW9" s="59"/>
      <c r="AX9" s="64">
        <f t="shared" ref="AX9" si="60">SUM(AW9*$D9)</f>
        <v>0</v>
      </c>
      <c r="AY9" s="59"/>
      <c r="AZ9" s="64">
        <f t="shared" ref="AZ9" si="61">SUM(AY9*$D9)</f>
        <v>0</v>
      </c>
      <c r="BA9" s="59"/>
      <c r="BB9" s="64">
        <f t="shared" si="24"/>
        <v>0</v>
      </c>
      <c r="BC9" s="59"/>
      <c r="BD9" s="64">
        <f t="shared" si="25"/>
        <v>0</v>
      </c>
      <c r="BE9" s="59"/>
      <c r="BF9" s="64">
        <f t="shared" si="26"/>
        <v>0</v>
      </c>
      <c r="BG9" s="59"/>
      <c r="BH9" s="64">
        <f t="shared" si="27"/>
        <v>0</v>
      </c>
      <c r="BI9" s="59"/>
      <c r="BJ9" s="64">
        <f t="shared" si="28"/>
        <v>0</v>
      </c>
      <c r="BK9" s="59"/>
      <c r="BL9" s="64">
        <f t="shared" si="29"/>
        <v>0</v>
      </c>
      <c r="BM9" s="59"/>
      <c r="BN9" s="64">
        <f t="shared" si="30"/>
        <v>0</v>
      </c>
      <c r="BO9" s="59"/>
      <c r="BP9" s="64">
        <f t="shared" si="31"/>
        <v>0</v>
      </c>
      <c r="BQ9" s="59"/>
      <c r="BR9" s="64">
        <f t="shared" si="32"/>
        <v>0</v>
      </c>
      <c r="BS9" s="59"/>
      <c r="BT9" s="64">
        <f t="shared" si="33"/>
        <v>0</v>
      </c>
      <c r="BU9" s="59"/>
      <c r="BV9" s="64">
        <f t="shared" si="34"/>
        <v>0</v>
      </c>
      <c r="BW9" s="59"/>
      <c r="BX9" s="64">
        <f t="shared" si="35"/>
        <v>0</v>
      </c>
      <c r="BY9" s="59"/>
      <c r="BZ9" s="64">
        <f t="shared" si="36"/>
        <v>0</v>
      </c>
      <c r="CA9" s="54"/>
      <c r="CB9" s="61">
        <f t="shared" si="37"/>
        <v>0</v>
      </c>
      <c r="CC9" s="61">
        <f t="shared" si="38"/>
        <v>0</v>
      </c>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row>
    <row r="10" spans="1:212" s="5" customFormat="1" x14ac:dyDescent="0.2">
      <c r="A10" s="57" t="s">
        <v>117</v>
      </c>
      <c r="B10" s="57" t="s">
        <v>357</v>
      </c>
      <c r="C10" s="57" t="s">
        <v>2</v>
      </c>
      <c r="D10" s="57">
        <v>140</v>
      </c>
      <c r="E10" s="6"/>
      <c r="F10" s="64">
        <f t="shared" si="0"/>
        <v>0</v>
      </c>
      <c r="G10" s="6"/>
      <c r="H10" s="64">
        <f t="shared" ref="H10" si="62">SUM(G10*$D10)</f>
        <v>0</v>
      </c>
      <c r="I10" s="6"/>
      <c r="J10" s="64">
        <f t="shared" ref="J10" si="63">SUM(I10*$D10)</f>
        <v>0</v>
      </c>
      <c r="K10" s="6"/>
      <c r="L10" s="64">
        <f t="shared" ref="L10" si="64">SUM(K10*$D10)</f>
        <v>0</v>
      </c>
      <c r="M10" s="6"/>
      <c r="N10" s="64">
        <f t="shared" ref="N10" si="65">SUM(M10*$D10)</f>
        <v>0</v>
      </c>
      <c r="O10" s="6"/>
      <c r="P10" s="64">
        <f t="shared" ref="P10" si="66">SUM(O10*$D10)</f>
        <v>0</v>
      </c>
      <c r="Q10" s="6"/>
      <c r="R10" s="64">
        <f t="shared" ref="R10" si="67">SUM(Q10*$D10)</f>
        <v>0</v>
      </c>
      <c r="S10" s="6"/>
      <c r="T10" s="64">
        <f t="shared" ref="T10" si="68">SUM(S10*$D10)</f>
        <v>0</v>
      </c>
      <c r="U10" s="6"/>
      <c r="V10" s="64">
        <f t="shared" ref="V10" si="69">SUM(U10*$D10)</f>
        <v>0</v>
      </c>
      <c r="W10" s="6"/>
      <c r="X10" s="64">
        <f t="shared" ref="X10" si="70">SUM(W10*$D10)</f>
        <v>0</v>
      </c>
      <c r="Y10" s="6"/>
      <c r="Z10" s="64">
        <f t="shared" ref="Z10" si="71">SUM(Y10*$D10)</f>
        <v>0</v>
      </c>
      <c r="AA10" s="6"/>
      <c r="AB10" s="64">
        <f t="shared" ref="AB10" si="72">SUM(AA10*$D10)</f>
        <v>0</v>
      </c>
      <c r="AC10" s="59"/>
      <c r="AD10" s="64">
        <f t="shared" ref="AD10" si="73">SUM(AC10*$D10)</f>
        <v>0</v>
      </c>
      <c r="AE10" s="59"/>
      <c r="AF10" s="64">
        <f t="shared" ref="AF10" si="74">SUM(AE10*$D10)</f>
        <v>0</v>
      </c>
      <c r="AG10" s="59"/>
      <c r="AH10" s="64">
        <f t="shared" ref="AH10" si="75">SUM(AG10*$D10)</f>
        <v>0</v>
      </c>
      <c r="AI10" s="59"/>
      <c r="AJ10" s="64">
        <f t="shared" ref="AJ10" si="76">SUM(AI10*$D10)</f>
        <v>0</v>
      </c>
      <c r="AK10" s="59"/>
      <c r="AL10" s="64">
        <f t="shared" ref="AL10" si="77">SUM(AK10*$D10)</f>
        <v>0</v>
      </c>
      <c r="AM10" s="59"/>
      <c r="AN10" s="64">
        <f t="shared" ref="AN10" si="78">SUM(AM10*$D10)</f>
        <v>0</v>
      </c>
      <c r="AO10" s="59"/>
      <c r="AP10" s="64">
        <f t="shared" ref="AP10" si="79">SUM(AO10*$D10)</f>
        <v>0</v>
      </c>
      <c r="AQ10" s="59"/>
      <c r="AR10" s="64">
        <f t="shared" ref="AR10" si="80">SUM(AQ10*$D10)</f>
        <v>0</v>
      </c>
      <c r="AS10" s="59"/>
      <c r="AT10" s="64">
        <f t="shared" ref="AT10" si="81">SUM(AS10*$D10)</f>
        <v>0</v>
      </c>
      <c r="AU10" s="59"/>
      <c r="AV10" s="64">
        <f t="shared" ref="AV10" si="82">SUM(AU10*$D10)</f>
        <v>0</v>
      </c>
      <c r="AW10" s="59"/>
      <c r="AX10" s="64">
        <f t="shared" ref="AX10" si="83">SUM(AW10*$D10)</f>
        <v>0</v>
      </c>
      <c r="AY10" s="59"/>
      <c r="AZ10" s="64">
        <f t="shared" ref="AZ10" si="84">SUM(AY10*$D10)</f>
        <v>0</v>
      </c>
      <c r="BA10" s="59">
        <v>29.25</v>
      </c>
      <c r="BB10" s="64">
        <f t="shared" si="24"/>
        <v>4095</v>
      </c>
      <c r="BC10" s="59"/>
      <c r="BD10" s="64">
        <f t="shared" si="25"/>
        <v>0</v>
      </c>
      <c r="BE10" s="59"/>
      <c r="BF10" s="64">
        <f t="shared" si="26"/>
        <v>0</v>
      </c>
      <c r="BG10" s="59"/>
      <c r="BH10" s="64">
        <f t="shared" si="27"/>
        <v>0</v>
      </c>
      <c r="BI10" s="59"/>
      <c r="BJ10" s="64">
        <f t="shared" si="28"/>
        <v>0</v>
      </c>
      <c r="BK10" s="59"/>
      <c r="BL10" s="64">
        <f t="shared" si="29"/>
        <v>0</v>
      </c>
      <c r="BM10" s="59"/>
      <c r="BN10" s="64">
        <f t="shared" si="30"/>
        <v>0</v>
      </c>
      <c r="BO10" s="59"/>
      <c r="BP10" s="64">
        <f t="shared" si="31"/>
        <v>0</v>
      </c>
      <c r="BQ10" s="59"/>
      <c r="BR10" s="64">
        <f t="shared" si="32"/>
        <v>0</v>
      </c>
      <c r="BS10" s="59"/>
      <c r="BT10" s="64">
        <f t="shared" si="33"/>
        <v>0</v>
      </c>
      <c r="BU10" s="59"/>
      <c r="BV10" s="64">
        <f t="shared" si="34"/>
        <v>0</v>
      </c>
      <c r="BW10" s="59"/>
      <c r="BX10" s="64">
        <f t="shared" si="35"/>
        <v>0</v>
      </c>
      <c r="BY10" s="59"/>
      <c r="BZ10" s="64">
        <f t="shared" si="36"/>
        <v>0</v>
      </c>
      <c r="CA10" s="54"/>
      <c r="CB10" s="61">
        <f t="shared" si="37"/>
        <v>29.25</v>
      </c>
      <c r="CC10" s="61">
        <f t="shared" si="38"/>
        <v>4095</v>
      </c>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row>
    <row r="11" spans="1:212" s="5" customFormat="1" x14ac:dyDescent="0.2">
      <c r="A11" s="57" t="s">
        <v>234</v>
      </c>
      <c r="B11" s="57" t="s">
        <v>235</v>
      </c>
      <c r="C11" s="57" t="s">
        <v>7</v>
      </c>
      <c r="D11" s="57">
        <v>118</v>
      </c>
      <c r="E11" s="6"/>
      <c r="F11" s="64">
        <f t="shared" si="0"/>
        <v>0</v>
      </c>
      <c r="G11" s="6"/>
      <c r="H11" s="64">
        <f t="shared" ref="H11" si="85">SUM(G11*$D11)</f>
        <v>0</v>
      </c>
      <c r="I11" s="6"/>
      <c r="J11" s="64">
        <f t="shared" ref="J11" si="86">SUM(I11*$D11)</f>
        <v>0</v>
      </c>
      <c r="K11" s="6"/>
      <c r="L11" s="64">
        <f t="shared" ref="L11" si="87">SUM(K11*$D11)</f>
        <v>0</v>
      </c>
      <c r="M11" s="6"/>
      <c r="N11" s="64">
        <f t="shared" ref="N11" si="88">SUM(M11*$D11)</f>
        <v>0</v>
      </c>
      <c r="O11" s="6"/>
      <c r="P11" s="64">
        <f t="shared" ref="P11" si="89">SUM(O11*$D11)</f>
        <v>0</v>
      </c>
      <c r="Q11" s="6"/>
      <c r="R11" s="64">
        <f t="shared" ref="R11" si="90">SUM(Q11*$D11)</f>
        <v>0</v>
      </c>
      <c r="S11" s="6"/>
      <c r="T11" s="64">
        <f t="shared" ref="T11" si="91">SUM(S11*$D11)</f>
        <v>0</v>
      </c>
      <c r="U11" s="6"/>
      <c r="V11" s="64">
        <f t="shared" ref="V11" si="92">SUM(U11*$D11)</f>
        <v>0</v>
      </c>
      <c r="W11" s="6"/>
      <c r="X11" s="64">
        <f t="shared" ref="X11" si="93">SUM(W11*$D11)</f>
        <v>0</v>
      </c>
      <c r="Y11" s="6"/>
      <c r="Z11" s="64">
        <f t="shared" ref="Z11" si="94">SUM(Y11*$D11)</f>
        <v>0</v>
      </c>
      <c r="AA11" s="6"/>
      <c r="AB11" s="64">
        <f t="shared" ref="AB11" si="95">SUM(AA11*$D11)</f>
        <v>0</v>
      </c>
      <c r="AC11" s="59"/>
      <c r="AD11" s="64">
        <f t="shared" ref="AD11" si="96">SUM(AC11*$D11)</f>
        <v>0</v>
      </c>
      <c r="AE11" s="59"/>
      <c r="AF11" s="64">
        <f t="shared" ref="AF11" si="97">SUM(AE11*$D11)</f>
        <v>0</v>
      </c>
      <c r="AG11" s="59">
        <v>16.5</v>
      </c>
      <c r="AH11" s="64">
        <f t="shared" ref="AH11" si="98">SUM(AG11*$D11)</f>
        <v>1947</v>
      </c>
      <c r="AI11" s="59"/>
      <c r="AJ11" s="64">
        <f t="shared" ref="AJ11" si="99">SUM(AI11*$D11)</f>
        <v>0</v>
      </c>
      <c r="AK11" s="59"/>
      <c r="AL11" s="64">
        <f t="shared" ref="AL11" si="100">SUM(AK11*$D11)</f>
        <v>0</v>
      </c>
      <c r="AM11" s="59"/>
      <c r="AN11" s="64">
        <f t="shared" ref="AN11" si="101">SUM(AM11*$D11)</f>
        <v>0</v>
      </c>
      <c r="AO11" s="59">
        <v>5</v>
      </c>
      <c r="AP11" s="64">
        <f t="shared" ref="AP11" si="102">SUM(AO11*$D11)</f>
        <v>590</v>
      </c>
      <c r="AQ11" s="59">
        <v>4</v>
      </c>
      <c r="AR11" s="64">
        <f t="shared" ref="AR11" si="103">SUM(AQ11*$D11)</f>
        <v>472</v>
      </c>
      <c r="AS11" s="59"/>
      <c r="AT11" s="64">
        <f t="shared" ref="AT11" si="104">SUM(AS11*$D11)</f>
        <v>0</v>
      </c>
      <c r="AU11" s="59"/>
      <c r="AV11" s="64">
        <f t="shared" ref="AV11" si="105">SUM(AU11*$D11)</f>
        <v>0</v>
      </c>
      <c r="AW11" s="59"/>
      <c r="AX11" s="64">
        <f t="shared" ref="AX11" si="106">SUM(AW11*$D11)</f>
        <v>0</v>
      </c>
      <c r="AY11" s="59"/>
      <c r="AZ11" s="64">
        <f t="shared" ref="AZ11" si="107">SUM(AY11*$D11)</f>
        <v>0</v>
      </c>
      <c r="BA11" s="59"/>
      <c r="BB11" s="64">
        <f t="shared" si="24"/>
        <v>0</v>
      </c>
      <c r="BC11" s="59"/>
      <c r="BD11" s="64">
        <f t="shared" si="25"/>
        <v>0</v>
      </c>
      <c r="BE11" s="59"/>
      <c r="BF11" s="64">
        <f t="shared" si="26"/>
        <v>0</v>
      </c>
      <c r="BG11" s="59"/>
      <c r="BH11" s="64">
        <f t="shared" si="27"/>
        <v>0</v>
      </c>
      <c r="BI11" s="59"/>
      <c r="BJ11" s="64">
        <f t="shared" si="28"/>
        <v>0</v>
      </c>
      <c r="BK11" s="59"/>
      <c r="BL11" s="64">
        <f t="shared" si="29"/>
        <v>0</v>
      </c>
      <c r="BM11" s="59"/>
      <c r="BN11" s="64">
        <f t="shared" si="30"/>
        <v>0</v>
      </c>
      <c r="BO11" s="59"/>
      <c r="BP11" s="64">
        <f t="shared" si="31"/>
        <v>0</v>
      </c>
      <c r="BQ11" s="59"/>
      <c r="BR11" s="64">
        <f t="shared" si="32"/>
        <v>0</v>
      </c>
      <c r="BS11" s="59"/>
      <c r="BT11" s="64">
        <f t="shared" si="33"/>
        <v>0</v>
      </c>
      <c r="BU11" s="59"/>
      <c r="BV11" s="64">
        <f t="shared" si="34"/>
        <v>0</v>
      </c>
      <c r="BW11" s="59"/>
      <c r="BX11" s="64">
        <f t="shared" si="35"/>
        <v>0</v>
      </c>
      <c r="BY11" s="59"/>
      <c r="BZ11" s="64">
        <f t="shared" si="36"/>
        <v>0</v>
      </c>
      <c r="CA11" s="54"/>
      <c r="CB11" s="61">
        <f t="shared" si="37"/>
        <v>25.5</v>
      </c>
      <c r="CC11" s="61">
        <f t="shared" si="38"/>
        <v>3009</v>
      </c>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row>
    <row r="12" spans="1:212" s="5" customFormat="1" x14ac:dyDescent="0.2">
      <c r="A12" s="57" t="s">
        <v>156</v>
      </c>
      <c r="B12" s="57" t="s">
        <v>157</v>
      </c>
      <c r="C12" s="57" t="s">
        <v>7</v>
      </c>
      <c r="D12" s="57">
        <v>118</v>
      </c>
      <c r="E12" s="6"/>
      <c r="F12" s="64">
        <f t="shared" si="0"/>
        <v>0</v>
      </c>
      <c r="G12" s="6"/>
      <c r="H12" s="64">
        <f t="shared" ref="H12" si="108">SUM(G12*$D12)</f>
        <v>0</v>
      </c>
      <c r="I12" s="6"/>
      <c r="J12" s="64">
        <f t="shared" ref="J12" si="109">SUM(I12*$D12)</f>
        <v>0</v>
      </c>
      <c r="K12" s="6"/>
      <c r="L12" s="64">
        <f t="shared" ref="L12" si="110">SUM(K12*$D12)</f>
        <v>0</v>
      </c>
      <c r="M12" s="6"/>
      <c r="N12" s="64">
        <f t="shared" ref="N12" si="111">SUM(M12*$D12)</f>
        <v>0</v>
      </c>
      <c r="O12" s="6"/>
      <c r="P12" s="64">
        <f t="shared" ref="P12" si="112">SUM(O12*$D12)</f>
        <v>0</v>
      </c>
      <c r="Q12" s="6"/>
      <c r="R12" s="64">
        <f t="shared" ref="R12" si="113">SUM(Q12*$D12)</f>
        <v>0</v>
      </c>
      <c r="S12" s="6"/>
      <c r="T12" s="64">
        <f t="shared" ref="T12" si="114">SUM(S12*$D12)</f>
        <v>0</v>
      </c>
      <c r="U12" s="6"/>
      <c r="V12" s="64">
        <f t="shared" ref="V12" si="115">SUM(U12*$D12)</f>
        <v>0</v>
      </c>
      <c r="W12" s="6"/>
      <c r="X12" s="64">
        <f t="shared" ref="X12" si="116">SUM(W12*$D12)</f>
        <v>0</v>
      </c>
      <c r="Y12" s="6"/>
      <c r="Z12" s="64">
        <f t="shared" ref="Z12" si="117">SUM(Y12*$D12)</f>
        <v>0</v>
      </c>
      <c r="AA12" s="6"/>
      <c r="AB12" s="64">
        <f t="shared" ref="AB12" si="118">SUM(AA12*$D12)</f>
        <v>0</v>
      </c>
      <c r="AC12" s="59"/>
      <c r="AD12" s="64">
        <f t="shared" ref="AD12" si="119">SUM(AC12*$D12)</f>
        <v>0</v>
      </c>
      <c r="AE12" s="59"/>
      <c r="AF12" s="64">
        <f t="shared" ref="AF12" si="120">SUM(AE12*$D12)</f>
        <v>0</v>
      </c>
      <c r="AG12" s="59">
        <v>8</v>
      </c>
      <c r="AH12" s="64">
        <f t="shared" ref="AH12" si="121">SUM(AG12*$D12)</f>
        <v>944</v>
      </c>
      <c r="AI12" s="59">
        <v>13.5</v>
      </c>
      <c r="AJ12" s="64">
        <f t="shared" ref="AJ12" si="122">SUM(AI12*$D12)</f>
        <v>1593</v>
      </c>
      <c r="AK12" s="59"/>
      <c r="AL12" s="64">
        <f t="shared" ref="AL12" si="123">SUM(AK12*$D12)</f>
        <v>0</v>
      </c>
      <c r="AM12" s="59"/>
      <c r="AN12" s="64">
        <f t="shared" ref="AN12" si="124">SUM(AM12*$D12)</f>
        <v>0</v>
      </c>
      <c r="AO12" s="59"/>
      <c r="AP12" s="64">
        <f t="shared" ref="AP12" si="125">SUM(AO12*$D12)</f>
        <v>0</v>
      </c>
      <c r="AQ12" s="59"/>
      <c r="AR12" s="64">
        <f t="shared" ref="AR12" si="126">SUM(AQ12*$D12)</f>
        <v>0</v>
      </c>
      <c r="AS12" s="59"/>
      <c r="AT12" s="64">
        <f t="shared" ref="AT12" si="127">SUM(AS12*$D12)</f>
        <v>0</v>
      </c>
      <c r="AU12" s="59"/>
      <c r="AV12" s="64">
        <f t="shared" ref="AV12" si="128">SUM(AU12*$D12)</f>
        <v>0</v>
      </c>
      <c r="AW12" s="59"/>
      <c r="AX12" s="64">
        <f t="shared" ref="AX12" si="129">SUM(AW12*$D12)</f>
        <v>0</v>
      </c>
      <c r="AY12" s="59"/>
      <c r="AZ12" s="64">
        <f t="shared" ref="AZ12" si="130">SUM(AY12*$D12)</f>
        <v>0</v>
      </c>
      <c r="BA12" s="59"/>
      <c r="BB12" s="64">
        <f t="shared" si="24"/>
        <v>0</v>
      </c>
      <c r="BC12" s="59"/>
      <c r="BD12" s="64">
        <f t="shared" si="25"/>
        <v>0</v>
      </c>
      <c r="BE12" s="59"/>
      <c r="BF12" s="64">
        <f t="shared" si="26"/>
        <v>0</v>
      </c>
      <c r="BG12" s="59"/>
      <c r="BH12" s="64">
        <f t="shared" si="27"/>
        <v>0</v>
      </c>
      <c r="BI12" s="59"/>
      <c r="BJ12" s="64">
        <f t="shared" si="28"/>
        <v>0</v>
      </c>
      <c r="BK12" s="59"/>
      <c r="BL12" s="64">
        <f t="shared" si="29"/>
        <v>0</v>
      </c>
      <c r="BM12" s="59"/>
      <c r="BN12" s="64">
        <f t="shared" si="30"/>
        <v>0</v>
      </c>
      <c r="BO12" s="59"/>
      <c r="BP12" s="64">
        <f t="shared" si="31"/>
        <v>0</v>
      </c>
      <c r="BQ12" s="59"/>
      <c r="BR12" s="64">
        <f t="shared" si="32"/>
        <v>0</v>
      </c>
      <c r="BS12" s="59"/>
      <c r="BT12" s="64">
        <f t="shared" si="33"/>
        <v>0</v>
      </c>
      <c r="BU12" s="59"/>
      <c r="BV12" s="64">
        <f t="shared" si="34"/>
        <v>0</v>
      </c>
      <c r="BW12" s="59"/>
      <c r="BX12" s="64">
        <f t="shared" si="35"/>
        <v>0</v>
      </c>
      <c r="BY12" s="59"/>
      <c r="BZ12" s="64">
        <f t="shared" si="36"/>
        <v>0</v>
      </c>
      <c r="CA12" s="54"/>
      <c r="CB12" s="61">
        <f t="shared" si="37"/>
        <v>21.5</v>
      </c>
      <c r="CC12" s="61">
        <f t="shared" si="38"/>
        <v>2537</v>
      </c>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row>
    <row r="13" spans="1:212" s="5" customFormat="1" x14ac:dyDescent="0.2">
      <c r="A13" s="57"/>
      <c r="B13" s="57"/>
      <c r="C13" s="57" t="s">
        <v>7</v>
      </c>
      <c r="D13" s="57">
        <v>118</v>
      </c>
      <c r="E13" s="6"/>
      <c r="F13" s="64">
        <f t="shared" si="0"/>
        <v>0</v>
      </c>
      <c r="G13" s="6"/>
      <c r="H13" s="64">
        <f t="shared" ref="H13" si="131">SUM(G13*$D13)</f>
        <v>0</v>
      </c>
      <c r="I13" s="6"/>
      <c r="J13" s="64">
        <f t="shared" ref="J13" si="132">SUM(I13*$D13)</f>
        <v>0</v>
      </c>
      <c r="K13" s="6"/>
      <c r="L13" s="64">
        <f t="shared" ref="L13" si="133">SUM(K13*$D13)</f>
        <v>0</v>
      </c>
      <c r="M13" s="6"/>
      <c r="N13" s="64">
        <f t="shared" ref="N13" si="134">SUM(M13*$D13)</f>
        <v>0</v>
      </c>
      <c r="O13" s="6"/>
      <c r="P13" s="64">
        <f t="shared" ref="P13" si="135">SUM(O13*$D13)</f>
        <v>0</v>
      </c>
      <c r="Q13" s="6"/>
      <c r="R13" s="64">
        <f t="shared" ref="R13" si="136">SUM(Q13*$D13)</f>
        <v>0</v>
      </c>
      <c r="S13" s="6"/>
      <c r="T13" s="64">
        <f t="shared" ref="T13" si="137">SUM(S13*$D13)</f>
        <v>0</v>
      </c>
      <c r="U13" s="6"/>
      <c r="V13" s="64">
        <f t="shared" ref="V13" si="138">SUM(U13*$D13)</f>
        <v>0</v>
      </c>
      <c r="W13" s="6"/>
      <c r="X13" s="64">
        <f t="shared" ref="X13" si="139">SUM(W13*$D13)</f>
        <v>0</v>
      </c>
      <c r="Y13" s="6"/>
      <c r="Z13" s="64">
        <f t="shared" ref="Z13" si="140">SUM(Y13*$D13)</f>
        <v>0</v>
      </c>
      <c r="AA13" s="6"/>
      <c r="AB13" s="64">
        <f t="shared" ref="AB13" si="141">SUM(AA13*$D13)</f>
        <v>0</v>
      </c>
      <c r="AC13" s="59"/>
      <c r="AD13" s="64">
        <f t="shared" ref="AD13" si="142">SUM(AC13*$D13)</f>
        <v>0</v>
      </c>
      <c r="AE13" s="59"/>
      <c r="AF13" s="64">
        <f t="shared" ref="AF13" si="143">SUM(AE13*$D13)</f>
        <v>0</v>
      </c>
      <c r="AG13" s="59"/>
      <c r="AH13" s="64">
        <f t="shared" ref="AH13" si="144">SUM(AG13*$D13)</f>
        <v>0</v>
      </c>
      <c r="AI13" s="59"/>
      <c r="AJ13" s="64">
        <f t="shared" ref="AJ13" si="145">SUM(AI13*$D13)</f>
        <v>0</v>
      </c>
      <c r="AK13" s="59"/>
      <c r="AL13" s="64">
        <f t="shared" ref="AL13" si="146">SUM(AK13*$D13)</f>
        <v>0</v>
      </c>
      <c r="AM13" s="59"/>
      <c r="AN13" s="64">
        <f t="shared" ref="AN13" si="147">SUM(AM13*$D13)</f>
        <v>0</v>
      </c>
      <c r="AO13" s="59"/>
      <c r="AP13" s="64">
        <f t="shared" ref="AP13" si="148">SUM(AO13*$D13)</f>
        <v>0</v>
      </c>
      <c r="AQ13" s="59"/>
      <c r="AR13" s="64">
        <f t="shared" ref="AR13" si="149">SUM(AQ13*$D13)</f>
        <v>0</v>
      </c>
      <c r="AS13" s="59"/>
      <c r="AT13" s="64">
        <f t="shared" ref="AT13" si="150">SUM(AS13*$D13)</f>
        <v>0</v>
      </c>
      <c r="AU13" s="59"/>
      <c r="AV13" s="64">
        <f t="shared" ref="AV13" si="151">SUM(AU13*$D13)</f>
        <v>0</v>
      </c>
      <c r="AW13" s="59"/>
      <c r="AX13" s="64">
        <f t="shared" ref="AX13" si="152">SUM(AW13*$D13)</f>
        <v>0</v>
      </c>
      <c r="AY13" s="59"/>
      <c r="AZ13" s="64">
        <f t="shared" ref="AZ13" si="153">SUM(AY13*$D13)</f>
        <v>0</v>
      </c>
      <c r="BA13" s="59"/>
      <c r="BB13" s="64">
        <f t="shared" si="24"/>
        <v>0</v>
      </c>
      <c r="BC13" s="59"/>
      <c r="BD13" s="64">
        <f t="shared" si="25"/>
        <v>0</v>
      </c>
      <c r="BE13" s="59"/>
      <c r="BF13" s="64">
        <f t="shared" si="26"/>
        <v>0</v>
      </c>
      <c r="BG13" s="59"/>
      <c r="BH13" s="64">
        <f t="shared" si="27"/>
        <v>0</v>
      </c>
      <c r="BI13" s="59"/>
      <c r="BJ13" s="64">
        <f t="shared" si="28"/>
        <v>0</v>
      </c>
      <c r="BK13" s="59"/>
      <c r="BL13" s="64">
        <f t="shared" si="29"/>
        <v>0</v>
      </c>
      <c r="BM13" s="59"/>
      <c r="BN13" s="64">
        <f t="shared" si="30"/>
        <v>0</v>
      </c>
      <c r="BO13" s="59"/>
      <c r="BP13" s="64">
        <f t="shared" si="31"/>
        <v>0</v>
      </c>
      <c r="BQ13" s="59"/>
      <c r="BR13" s="64">
        <f t="shared" si="32"/>
        <v>0</v>
      </c>
      <c r="BS13" s="59"/>
      <c r="BT13" s="64">
        <f t="shared" si="33"/>
        <v>0</v>
      </c>
      <c r="BU13" s="59"/>
      <c r="BV13" s="64">
        <f t="shared" si="34"/>
        <v>0</v>
      </c>
      <c r="BW13" s="59"/>
      <c r="BX13" s="64">
        <f t="shared" si="35"/>
        <v>0</v>
      </c>
      <c r="BY13" s="59"/>
      <c r="BZ13" s="64">
        <f t="shared" si="36"/>
        <v>0</v>
      </c>
      <c r="CA13" s="54"/>
      <c r="CB13" s="61">
        <f t="shared" si="37"/>
        <v>0</v>
      </c>
      <c r="CC13" s="61">
        <f t="shared" si="38"/>
        <v>0</v>
      </c>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row>
    <row r="14" spans="1:212" s="5" customFormat="1" x14ac:dyDescent="0.2">
      <c r="A14" s="57"/>
      <c r="B14" s="57"/>
      <c r="C14" s="57" t="s">
        <v>7</v>
      </c>
      <c r="D14" s="57">
        <v>118</v>
      </c>
      <c r="E14" s="6"/>
      <c r="F14" s="64">
        <f t="shared" si="0"/>
        <v>0</v>
      </c>
      <c r="G14" s="6"/>
      <c r="H14" s="64">
        <f t="shared" ref="H14" si="154">SUM(G14*$D14)</f>
        <v>0</v>
      </c>
      <c r="I14" s="6"/>
      <c r="J14" s="64">
        <f t="shared" ref="J14" si="155">SUM(I14*$D14)</f>
        <v>0</v>
      </c>
      <c r="K14" s="6"/>
      <c r="L14" s="64">
        <f t="shared" ref="L14" si="156">SUM(K14*$D14)</f>
        <v>0</v>
      </c>
      <c r="M14" s="6"/>
      <c r="N14" s="64">
        <f t="shared" ref="N14" si="157">SUM(M14*$D14)</f>
        <v>0</v>
      </c>
      <c r="O14" s="6"/>
      <c r="P14" s="64">
        <f t="shared" ref="P14" si="158">SUM(O14*$D14)</f>
        <v>0</v>
      </c>
      <c r="Q14" s="6"/>
      <c r="R14" s="64">
        <f t="shared" ref="R14" si="159">SUM(Q14*$D14)</f>
        <v>0</v>
      </c>
      <c r="S14" s="6"/>
      <c r="T14" s="64">
        <f t="shared" ref="T14" si="160">SUM(S14*$D14)</f>
        <v>0</v>
      </c>
      <c r="U14" s="6"/>
      <c r="V14" s="64">
        <f t="shared" ref="V14" si="161">SUM(U14*$D14)</f>
        <v>0</v>
      </c>
      <c r="W14" s="6"/>
      <c r="X14" s="64">
        <f t="shared" ref="X14" si="162">SUM(W14*$D14)</f>
        <v>0</v>
      </c>
      <c r="Y14" s="6"/>
      <c r="Z14" s="64">
        <f t="shared" ref="Z14" si="163">SUM(Y14*$D14)</f>
        <v>0</v>
      </c>
      <c r="AA14" s="6"/>
      <c r="AB14" s="64">
        <f t="shared" ref="AB14" si="164">SUM(AA14*$D14)</f>
        <v>0</v>
      </c>
      <c r="AC14" s="59"/>
      <c r="AD14" s="64">
        <f t="shared" ref="AD14" si="165">SUM(AC14*$D14)</f>
        <v>0</v>
      </c>
      <c r="AE14" s="59"/>
      <c r="AF14" s="64">
        <f t="shared" ref="AF14" si="166">SUM(AE14*$D14)</f>
        <v>0</v>
      </c>
      <c r="AG14" s="59"/>
      <c r="AH14" s="64">
        <f t="shared" ref="AH14" si="167">SUM(AG14*$D14)</f>
        <v>0</v>
      </c>
      <c r="AI14" s="59"/>
      <c r="AJ14" s="64">
        <f t="shared" ref="AJ14" si="168">SUM(AI14*$D14)</f>
        <v>0</v>
      </c>
      <c r="AK14" s="59"/>
      <c r="AL14" s="64">
        <f t="shared" ref="AL14" si="169">SUM(AK14*$D14)</f>
        <v>0</v>
      </c>
      <c r="AM14" s="59"/>
      <c r="AN14" s="64">
        <f t="shared" ref="AN14" si="170">SUM(AM14*$D14)</f>
        <v>0</v>
      </c>
      <c r="AO14" s="59"/>
      <c r="AP14" s="64">
        <f t="shared" ref="AP14" si="171">SUM(AO14*$D14)</f>
        <v>0</v>
      </c>
      <c r="AQ14" s="59"/>
      <c r="AR14" s="64">
        <f t="shared" ref="AR14" si="172">SUM(AQ14*$D14)</f>
        <v>0</v>
      </c>
      <c r="AS14" s="59"/>
      <c r="AT14" s="64">
        <f t="shared" ref="AT14" si="173">SUM(AS14*$D14)</f>
        <v>0</v>
      </c>
      <c r="AU14" s="59"/>
      <c r="AV14" s="64">
        <f t="shared" ref="AV14" si="174">SUM(AU14*$D14)</f>
        <v>0</v>
      </c>
      <c r="AW14" s="59"/>
      <c r="AX14" s="64">
        <f t="shared" ref="AX14" si="175">SUM(AW14*$D14)</f>
        <v>0</v>
      </c>
      <c r="AY14" s="59"/>
      <c r="AZ14" s="64">
        <f t="shared" ref="AZ14" si="176">SUM(AY14*$D14)</f>
        <v>0</v>
      </c>
      <c r="BA14" s="59"/>
      <c r="BB14" s="64">
        <f t="shared" si="24"/>
        <v>0</v>
      </c>
      <c r="BC14" s="59"/>
      <c r="BD14" s="64">
        <f t="shared" si="25"/>
        <v>0</v>
      </c>
      <c r="BE14" s="59"/>
      <c r="BF14" s="64">
        <f t="shared" si="26"/>
        <v>0</v>
      </c>
      <c r="BG14" s="59"/>
      <c r="BH14" s="64">
        <f t="shared" si="27"/>
        <v>0</v>
      </c>
      <c r="BI14" s="59"/>
      <c r="BJ14" s="64">
        <f t="shared" si="28"/>
        <v>0</v>
      </c>
      <c r="BK14" s="59"/>
      <c r="BL14" s="64">
        <f t="shared" si="29"/>
        <v>0</v>
      </c>
      <c r="BM14" s="59"/>
      <c r="BN14" s="64">
        <f t="shared" si="30"/>
        <v>0</v>
      </c>
      <c r="BO14" s="59"/>
      <c r="BP14" s="64">
        <f t="shared" si="31"/>
        <v>0</v>
      </c>
      <c r="BQ14" s="59"/>
      <c r="BR14" s="64">
        <f t="shared" si="32"/>
        <v>0</v>
      </c>
      <c r="BS14" s="59"/>
      <c r="BT14" s="64">
        <f t="shared" si="33"/>
        <v>0</v>
      </c>
      <c r="BU14" s="59"/>
      <c r="BV14" s="64">
        <f t="shared" si="34"/>
        <v>0</v>
      </c>
      <c r="BW14" s="59"/>
      <c r="BX14" s="64">
        <f t="shared" si="35"/>
        <v>0</v>
      </c>
      <c r="BY14" s="59"/>
      <c r="BZ14" s="64">
        <f t="shared" si="36"/>
        <v>0</v>
      </c>
      <c r="CA14" s="54"/>
      <c r="CB14" s="61">
        <f t="shared" si="37"/>
        <v>0</v>
      </c>
      <c r="CC14" s="61">
        <f t="shared" si="38"/>
        <v>0</v>
      </c>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row>
    <row r="15" spans="1:212" s="5" customFormat="1" x14ac:dyDescent="0.2">
      <c r="A15" s="57"/>
      <c r="B15" s="57"/>
      <c r="C15" s="57" t="s">
        <v>3</v>
      </c>
      <c r="D15" s="57">
        <v>100</v>
      </c>
      <c r="E15" s="6"/>
      <c r="F15" s="64">
        <f t="shared" si="0"/>
        <v>0</v>
      </c>
      <c r="G15" s="6"/>
      <c r="H15" s="64">
        <f t="shared" ref="H15" si="177">SUM(G15*$D15)</f>
        <v>0</v>
      </c>
      <c r="I15" s="6"/>
      <c r="J15" s="64">
        <f t="shared" ref="J15" si="178">SUM(I15*$D15)</f>
        <v>0</v>
      </c>
      <c r="K15" s="6"/>
      <c r="L15" s="64">
        <f t="shared" ref="L15" si="179">SUM(K15*$D15)</f>
        <v>0</v>
      </c>
      <c r="M15" s="6"/>
      <c r="N15" s="64">
        <f t="shared" ref="N15" si="180">SUM(M15*$D15)</f>
        <v>0</v>
      </c>
      <c r="O15" s="6"/>
      <c r="P15" s="64">
        <f t="shared" ref="P15" si="181">SUM(O15*$D15)</f>
        <v>0</v>
      </c>
      <c r="Q15" s="6"/>
      <c r="R15" s="64">
        <f t="shared" ref="R15" si="182">SUM(Q15*$D15)</f>
        <v>0</v>
      </c>
      <c r="S15" s="6"/>
      <c r="T15" s="64">
        <f t="shared" ref="T15" si="183">SUM(S15*$D15)</f>
        <v>0</v>
      </c>
      <c r="U15" s="6"/>
      <c r="V15" s="64">
        <f t="shared" ref="V15" si="184">SUM(U15*$D15)</f>
        <v>0</v>
      </c>
      <c r="W15" s="6"/>
      <c r="X15" s="64">
        <f t="shared" ref="X15" si="185">SUM(W15*$D15)</f>
        <v>0</v>
      </c>
      <c r="Y15" s="6"/>
      <c r="Z15" s="64">
        <f t="shared" ref="Z15" si="186">SUM(Y15*$D15)</f>
        <v>0</v>
      </c>
      <c r="AA15" s="6"/>
      <c r="AB15" s="64">
        <f t="shared" ref="AB15" si="187">SUM(AA15*$D15)</f>
        <v>0</v>
      </c>
      <c r="AC15" s="59"/>
      <c r="AD15" s="64">
        <f t="shared" ref="AD15" si="188">SUM(AC15*$D15)</f>
        <v>0</v>
      </c>
      <c r="AE15" s="59"/>
      <c r="AF15" s="64">
        <f t="shared" ref="AF15" si="189">SUM(AE15*$D15)</f>
        <v>0</v>
      </c>
      <c r="AG15" s="59"/>
      <c r="AH15" s="64">
        <f t="shared" ref="AH15" si="190">SUM(AG15*$D15)</f>
        <v>0</v>
      </c>
      <c r="AI15" s="59"/>
      <c r="AJ15" s="64">
        <f t="shared" ref="AJ15" si="191">SUM(AI15*$D15)</f>
        <v>0</v>
      </c>
      <c r="AK15" s="59"/>
      <c r="AL15" s="64">
        <f t="shared" ref="AL15" si="192">SUM(AK15*$D15)</f>
        <v>0</v>
      </c>
      <c r="AM15" s="59"/>
      <c r="AN15" s="64">
        <f t="shared" ref="AN15" si="193">SUM(AM15*$D15)</f>
        <v>0</v>
      </c>
      <c r="AO15" s="59"/>
      <c r="AP15" s="64">
        <f t="shared" ref="AP15" si="194">SUM(AO15*$D15)</f>
        <v>0</v>
      </c>
      <c r="AQ15" s="59"/>
      <c r="AR15" s="64">
        <f t="shared" ref="AR15" si="195">SUM(AQ15*$D15)</f>
        <v>0</v>
      </c>
      <c r="AS15" s="59"/>
      <c r="AT15" s="64">
        <f t="shared" ref="AT15" si="196">SUM(AS15*$D15)</f>
        <v>0</v>
      </c>
      <c r="AU15" s="59"/>
      <c r="AV15" s="64">
        <f t="shared" ref="AV15" si="197">SUM(AU15*$D15)</f>
        <v>0</v>
      </c>
      <c r="AW15" s="59"/>
      <c r="AX15" s="64">
        <f t="shared" ref="AX15" si="198">SUM(AW15*$D15)</f>
        <v>0</v>
      </c>
      <c r="AY15" s="59"/>
      <c r="AZ15" s="64">
        <f t="shared" ref="AZ15" si="199">SUM(AY15*$D15)</f>
        <v>0</v>
      </c>
      <c r="BA15" s="59"/>
      <c r="BB15" s="64">
        <f t="shared" si="24"/>
        <v>0</v>
      </c>
      <c r="BC15" s="59"/>
      <c r="BD15" s="64">
        <f t="shared" si="25"/>
        <v>0</v>
      </c>
      <c r="BE15" s="59"/>
      <c r="BF15" s="64">
        <f t="shared" si="26"/>
        <v>0</v>
      </c>
      <c r="BG15" s="59"/>
      <c r="BH15" s="64">
        <f t="shared" si="27"/>
        <v>0</v>
      </c>
      <c r="BI15" s="59"/>
      <c r="BJ15" s="64">
        <f t="shared" si="28"/>
        <v>0</v>
      </c>
      <c r="BK15" s="59"/>
      <c r="BL15" s="64">
        <f t="shared" si="29"/>
        <v>0</v>
      </c>
      <c r="BM15" s="59"/>
      <c r="BN15" s="64">
        <f t="shared" si="30"/>
        <v>0</v>
      </c>
      <c r="BO15" s="59"/>
      <c r="BP15" s="64">
        <f t="shared" si="31"/>
        <v>0</v>
      </c>
      <c r="BQ15" s="59"/>
      <c r="BR15" s="64">
        <f t="shared" si="32"/>
        <v>0</v>
      </c>
      <c r="BS15" s="59"/>
      <c r="BT15" s="64">
        <f t="shared" si="33"/>
        <v>0</v>
      </c>
      <c r="BU15" s="59"/>
      <c r="BV15" s="64">
        <f t="shared" si="34"/>
        <v>0</v>
      </c>
      <c r="BW15" s="59"/>
      <c r="BX15" s="64">
        <f t="shared" si="35"/>
        <v>0</v>
      </c>
      <c r="BY15" s="59"/>
      <c r="BZ15" s="64">
        <f t="shared" si="36"/>
        <v>0</v>
      </c>
      <c r="CA15" s="54"/>
      <c r="CB15" s="61">
        <f t="shared" si="37"/>
        <v>0</v>
      </c>
      <c r="CC15" s="61">
        <f t="shared" si="38"/>
        <v>0</v>
      </c>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row>
    <row r="16" spans="1:212" s="5" customFormat="1" x14ac:dyDescent="0.2">
      <c r="A16" s="57" t="s">
        <v>85</v>
      </c>
      <c r="B16" s="57" t="s">
        <v>86</v>
      </c>
      <c r="C16" s="57" t="s">
        <v>3</v>
      </c>
      <c r="D16" s="57">
        <v>100</v>
      </c>
      <c r="E16" s="6"/>
      <c r="F16" s="64">
        <f t="shared" si="0"/>
        <v>0</v>
      </c>
      <c r="G16" s="6"/>
      <c r="H16" s="64">
        <f t="shared" ref="H16" si="200">SUM(G16*$D16)</f>
        <v>0</v>
      </c>
      <c r="I16" s="6"/>
      <c r="J16" s="64">
        <f t="shared" ref="J16" si="201">SUM(I16*$D16)</f>
        <v>0</v>
      </c>
      <c r="K16" s="6"/>
      <c r="L16" s="64">
        <f t="shared" ref="L16" si="202">SUM(K16*$D16)</f>
        <v>0</v>
      </c>
      <c r="M16" s="6"/>
      <c r="N16" s="64">
        <f t="shared" ref="N16" si="203">SUM(M16*$D16)</f>
        <v>0</v>
      </c>
      <c r="O16" s="6"/>
      <c r="P16" s="64">
        <f t="shared" ref="P16" si="204">SUM(O16*$D16)</f>
        <v>0</v>
      </c>
      <c r="Q16" s="6"/>
      <c r="R16" s="64">
        <f t="shared" ref="R16" si="205">SUM(Q16*$D16)</f>
        <v>0</v>
      </c>
      <c r="S16" s="6"/>
      <c r="T16" s="64">
        <f t="shared" ref="T16" si="206">SUM(S16*$D16)</f>
        <v>0</v>
      </c>
      <c r="U16" s="6"/>
      <c r="V16" s="64">
        <f t="shared" ref="V16" si="207">SUM(U16*$D16)</f>
        <v>0</v>
      </c>
      <c r="W16" s="6"/>
      <c r="X16" s="64">
        <f t="shared" ref="X16" si="208">SUM(W16*$D16)</f>
        <v>0</v>
      </c>
      <c r="Y16" s="6"/>
      <c r="Z16" s="64">
        <f t="shared" ref="Z16" si="209">SUM(Y16*$D16)</f>
        <v>0</v>
      </c>
      <c r="AA16" s="6"/>
      <c r="AB16" s="64">
        <f t="shared" ref="AB16" si="210">SUM(AA16*$D16)</f>
        <v>0</v>
      </c>
      <c r="AC16" s="59"/>
      <c r="AD16" s="64">
        <f t="shared" ref="AD16" si="211">SUM(AC16*$D16)</f>
        <v>0</v>
      </c>
      <c r="AE16" s="59"/>
      <c r="AF16" s="64">
        <f t="shared" ref="AF16" si="212">SUM(AE16*$D16)</f>
        <v>0</v>
      </c>
      <c r="AG16" s="59">
        <v>2.5</v>
      </c>
      <c r="AH16" s="64">
        <f t="shared" ref="AH16" si="213">SUM(AG16*$D16)</f>
        <v>250</v>
      </c>
      <c r="AI16" s="59">
        <v>0.5</v>
      </c>
      <c r="AJ16" s="64">
        <f t="shared" ref="AJ16" si="214">SUM(AI16*$D16)</f>
        <v>50</v>
      </c>
      <c r="AK16" s="59"/>
      <c r="AL16" s="64">
        <f t="shared" ref="AL16" si="215">SUM(AK16*$D16)</f>
        <v>0</v>
      </c>
      <c r="AM16" s="59"/>
      <c r="AN16" s="64">
        <f t="shared" ref="AN16" si="216">SUM(AM16*$D16)</f>
        <v>0</v>
      </c>
      <c r="AO16" s="59"/>
      <c r="AP16" s="64">
        <f t="shared" ref="AP16" si="217">SUM(AO16*$D16)</f>
        <v>0</v>
      </c>
      <c r="AQ16" s="59">
        <v>3</v>
      </c>
      <c r="AR16" s="64">
        <f t="shared" ref="AR16" si="218">SUM(AQ16*$D16)</f>
        <v>300</v>
      </c>
      <c r="AS16" s="59">
        <v>2.25</v>
      </c>
      <c r="AT16" s="64">
        <f t="shared" ref="AT16" si="219">SUM(AS16*$D16)</f>
        <v>225</v>
      </c>
      <c r="AU16" s="59"/>
      <c r="AV16" s="64">
        <f t="shared" ref="AV16" si="220">SUM(AU16*$D16)</f>
        <v>0</v>
      </c>
      <c r="AW16" s="59"/>
      <c r="AX16" s="64">
        <f t="shared" ref="AX16" si="221">SUM(AW16*$D16)</f>
        <v>0</v>
      </c>
      <c r="AY16" s="59"/>
      <c r="AZ16" s="64">
        <f t="shared" ref="AZ16" si="222">SUM(AY16*$D16)</f>
        <v>0</v>
      </c>
      <c r="BA16" s="59"/>
      <c r="BB16" s="64">
        <f t="shared" si="24"/>
        <v>0</v>
      </c>
      <c r="BC16" s="59"/>
      <c r="BD16" s="64">
        <f t="shared" si="25"/>
        <v>0</v>
      </c>
      <c r="BE16" s="59"/>
      <c r="BF16" s="64">
        <f t="shared" si="26"/>
        <v>0</v>
      </c>
      <c r="BG16" s="59"/>
      <c r="BH16" s="64">
        <f t="shared" si="27"/>
        <v>0</v>
      </c>
      <c r="BI16" s="59"/>
      <c r="BJ16" s="64">
        <f t="shared" si="28"/>
        <v>0</v>
      </c>
      <c r="BK16" s="59"/>
      <c r="BL16" s="64">
        <f t="shared" si="29"/>
        <v>0</v>
      </c>
      <c r="BM16" s="59"/>
      <c r="BN16" s="64">
        <f t="shared" si="30"/>
        <v>0</v>
      </c>
      <c r="BO16" s="59"/>
      <c r="BP16" s="64">
        <f t="shared" si="31"/>
        <v>0</v>
      </c>
      <c r="BQ16" s="59"/>
      <c r="BR16" s="64">
        <f t="shared" si="32"/>
        <v>0</v>
      </c>
      <c r="BS16" s="59"/>
      <c r="BT16" s="64">
        <f t="shared" si="33"/>
        <v>0</v>
      </c>
      <c r="BU16" s="59"/>
      <c r="BV16" s="64">
        <f t="shared" si="34"/>
        <v>0</v>
      </c>
      <c r="BW16" s="59"/>
      <c r="BX16" s="64">
        <f t="shared" si="35"/>
        <v>0</v>
      </c>
      <c r="BY16" s="59"/>
      <c r="BZ16" s="64">
        <f t="shared" si="36"/>
        <v>0</v>
      </c>
      <c r="CA16" s="54"/>
      <c r="CB16" s="61">
        <f t="shared" si="37"/>
        <v>8.25</v>
      </c>
      <c r="CC16" s="61">
        <f t="shared" si="38"/>
        <v>825</v>
      </c>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row>
    <row r="17" spans="1:212" s="5" customFormat="1" x14ac:dyDescent="0.2">
      <c r="A17" s="57" t="s">
        <v>364</v>
      </c>
      <c r="B17" s="57" t="s">
        <v>365</v>
      </c>
      <c r="C17" s="57" t="s">
        <v>3</v>
      </c>
      <c r="D17" s="57">
        <v>100</v>
      </c>
      <c r="E17" s="6"/>
      <c r="F17" s="64">
        <f>SUM(E17*$D17)</f>
        <v>0</v>
      </c>
      <c r="G17" s="6"/>
      <c r="H17" s="64">
        <f>SUM(G17*$D17)</f>
        <v>0</v>
      </c>
      <c r="I17" s="6"/>
      <c r="J17" s="64">
        <f>SUM(I17*$D17)</f>
        <v>0</v>
      </c>
      <c r="K17" s="6"/>
      <c r="L17" s="64">
        <f>SUM(K17*$D17)</f>
        <v>0</v>
      </c>
      <c r="M17" s="6"/>
      <c r="N17" s="64">
        <f>SUM(M17*$D17)</f>
        <v>0</v>
      </c>
      <c r="O17" s="6"/>
      <c r="P17" s="64">
        <f>SUM(O17*$D17)</f>
        <v>0</v>
      </c>
      <c r="Q17" s="6"/>
      <c r="R17" s="64">
        <f>SUM(Q17*$D17)</f>
        <v>0</v>
      </c>
      <c r="S17" s="6"/>
      <c r="T17" s="64">
        <f>SUM(S17*$D17)</f>
        <v>0</v>
      </c>
      <c r="U17" s="6"/>
      <c r="V17" s="64">
        <f>SUM(U17*$D17)</f>
        <v>0</v>
      </c>
      <c r="W17" s="6"/>
      <c r="X17" s="64">
        <f>SUM(W17*$D17)</f>
        <v>0</v>
      </c>
      <c r="Y17" s="6"/>
      <c r="Z17" s="64">
        <f>SUM(Y17*$D17)</f>
        <v>0</v>
      </c>
      <c r="AA17" s="6"/>
      <c r="AB17" s="64">
        <f>SUM(AA17*$D17)</f>
        <v>0</v>
      </c>
      <c r="AC17" s="59"/>
      <c r="AD17" s="64">
        <f>SUM(AC17*$D17)</f>
        <v>0</v>
      </c>
      <c r="AE17" s="59"/>
      <c r="AF17" s="64">
        <f>SUM(AE17*$D17)</f>
        <v>0</v>
      </c>
      <c r="AG17" s="59"/>
      <c r="AH17" s="64">
        <f>SUM(AG17*$D17)</f>
        <v>0</v>
      </c>
      <c r="AI17" s="59"/>
      <c r="AJ17" s="64">
        <f>SUM(AI17*$D17)</f>
        <v>0</v>
      </c>
      <c r="AK17" s="59"/>
      <c r="AL17" s="64">
        <f>SUM(AK17*$D17)</f>
        <v>0</v>
      </c>
      <c r="AM17" s="59"/>
      <c r="AN17" s="64">
        <f>SUM(AM17*$D17)</f>
        <v>0</v>
      </c>
      <c r="AO17" s="59"/>
      <c r="AP17" s="64">
        <f>SUM(AO17*$D17)</f>
        <v>0</v>
      </c>
      <c r="AQ17" s="59"/>
      <c r="AR17" s="64">
        <f>SUM(AQ17*$D17)</f>
        <v>0</v>
      </c>
      <c r="AS17" s="59"/>
      <c r="AT17" s="64">
        <f>SUM(AS17*$D17)</f>
        <v>0</v>
      </c>
      <c r="AU17" s="59"/>
      <c r="AV17" s="64">
        <f>SUM(AU17*$D17)</f>
        <v>0</v>
      </c>
      <c r="AW17" s="59">
        <f>9.5+10.5</f>
        <v>20</v>
      </c>
      <c r="AX17" s="64">
        <f>SUM(AW17*$D17)</f>
        <v>2000</v>
      </c>
      <c r="AY17" s="59">
        <f>1.25+4</f>
        <v>5.25</v>
      </c>
      <c r="AZ17" s="64">
        <f>SUM(AY17*$D17)</f>
        <v>525</v>
      </c>
      <c r="BA17" s="59">
        <v>3.25</v>
      </c>
      <c r="BB17" s="64">
        <f>SUM(BA17*$D17)</f>
        <v>325</v>
      </c>
      <c r="BC17" s="59"/>
      <c r="BD17" s="64">
        <f>SUM(BC17*$D17)</f>
        <v>0</v>
      </c>
      <c r="BE17" s="59"/>
      <c r="BF17" s="64">
        <f>SUM(BE17*$D17)</f>
        <v>0</v>
      </c>
      <c r="BG17" s="59"/>
      <c r="BH17" s="64">
        <f>SUM(BG17*$D17)</f>
        <v>0</v>
      </c>
      <c r="BI17" s="59"/>
      <c r="BJ17" s="64">
        <f>SUM(BI17*$D17)</f>
        <v>0</v>
      </c>
      <c r="BK17" s="59"/>
      <c r="BL17" s="64">
        <f>SUM(BK17*$D17)</f>
        <v>0</v>
      </c>
      <c r="BM17" s="59"/>
      <c r="BN17" s="64">
        <f>SUM(BM17*$D17)</f>
        <v>0</v>
      </c>
      <c r="BO17" s="59"/>
      <c r="BP17" s="64">
        <f>SUM(BO17*$D17)</f>
        <v>0</v>
      </c>
      <c r="BQ17" s="59"/>
      <c r="BR17" s="64">
        <f>SUM(BQ17*$D17)</f>
        <v>0</v>
      </c>
      <c r="BS17" s="59"/>
      <c r="BT17" s="64">
        <f>SUM(BS17*$D17)</f>
        <v>0</v>
      </c>
      <c r="BU17" s="59"/>
      <c r="BV17" s="64">
        <f>SUM(BU17*$D17)</f>
        <v>0</v>
      </c>
      <c r="BW17" s="59"/>
      <c r="BX17" s="64">
        <f>SUM(BW17*$D17)</f>
        <v>0</v>
      </c>
      <c r="BY17" s="59"/>
      <c r="BZ17" s="64">
        <f>SUM(BY17*$D17)</f>
        <v>0</v>
      </c>
      <c r="CA17" s="54"/>
      <c r="CB17" s="61">
        <f>SUM(E17+G17+I17+K17+M17+O17+Q17+S17+U17+W17+Y17+AA17+AC17+AE17+AG17+AI17+AK17+AM17+AO17+AQ17+AS17+AU17+AW17+AY17+BA17+BC17+BE17+BG17+BI17+BK17+BM17+BO17+BQ17+BS17+BU17+BW17+BY17)</f>
        <v>28.5</v>
      </c>
      <c r="CC17" s="61">
        <f>ROUND(CB17*D17*2,1)/2</f>
        <v>2850</v>
      </c>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row>
    <row r="18" spans="1:212" s="518" customFormat="1" x14ac:dyDescent="0.2">
      <c r="A18" s="513" t="s">
        <v>117</v>
      </c>
      <c r="B18" s="513" t="s">
        <v>357</v>
      </c>
      <c r="C18" s="513" t="s">
        <v>3</v>
      </c>
      <c r="D18" s="513">
        <v>100</v>
      </c>
      <c r="E18" s="514"/>
      <c r="F18" s="515">
        <f t="shared" si="0"/>
        <v>0</v>
      </c>
      <c r="G18" s="514"/>
      <c r="H18" s="515">
        <f t="shared" ref="H18" si="223">SUM(G18*$D18)</f>
        <v>0</v>
      </c>
      <c r="I18" s="514"/>
      <c r="J18" s="515">
        <f t="shared" ref="J18" si="224">SUM(I18*$D18)</f>
        <v>0</v>
      </c>
      <c r="K18" s="514"/>
      <c r="L18" s="515">
        <f t="shared" ref="L18" si="225">SUM(K18*$D18)</f>
        <v>0</v>
      </c>
      <c r="M18" s="514"/>
      <c r="N18" s="515">
        <f t="shared" ref="N18" si="226">SUM(M18*$D18)</f>
        <v>0</v>
      </c>
      <c r="O18" s="514"/>
      <c r="P18" s="515">
        <f t="shared" ref="P18" si="227">SUM(O18*$D18)</f>
        <v>0</v>
      </c>
      <c r="Q18" s="514"/>
      <c r="R18" s="515">
        <f t="shared" ref="R18" si="228">SUM(Q18*$D18)</f>
        <v>0</v>
      </c>
      <c r="S18" s="514"/>
      <c r="T18" s="515">
        <f t="shared" ref="T18" si="229">SUM(S18*$D18)</f>
        <v>0</v>
      </c>
      <c r="U18" s="514"/>
      <c r="V18" s="515">
        <f t="shared" ref="V18" si="230">SUM(U18*$D18)</f>
        <v>0</v>
      </c>
      <c r="W18" s="514"/>
      <c r="X18" s="515">
        <f t="shared" ref="X18" si="231">SUM(W18*$D18)</f>
        <v>0</v>
      </c>
      <c r="Y18" s="514"/>
      <c r="Z18" s="515">
        <f t="shared" ref="Z18" si="232">SUM(Y18*$D18)</f>
        <v>0</v>
      </c>
      <c r="AA18" s="514"/>
      <c r="AB18" s="515">
        <f t="shared" ref="AB18" si="233">SUM(AA18*$D18)</f>
        <v>0</v>
      </c>
      <c r="AC18" s="516"/>
      <c r="AD18" s="515">
        <f t="shared" ref="AD18" si="234">SUM(AC18*$D18)</f>
        <v>0</v>
      </c>
      <c r="AE18" s="516"/>
      <c r="AF18" s="515">
        <f t="shared" ref="AF18" si="235">SUM(AE18*$D18)</f>
        <v>0</v>
      </c>
      <c r="AG18" s="516">
        <f>26.25+15</f>
        <v>41.25</v>
      </c>
      <c r="AH18" s="515">
        <f t="shared" ref="AH18" si="236">SUM(AG18*$D18)</f>
        <v>4125</v>
      </c>
      <c r="AI18" s="516">
        <v>10.5</v>
      </c>
      <c r="AJ18" s="515">
        <f t="shared" ref="AJ18" si="237">SUM(AI18*$D18)</f>
        <v>1050</v>
      </c>
      <c r="AK18" s="516"/>
      <c r="AL18" s="515">
        <f t="shared" ref="AL18" si="238">SUM(AK18*$D18)</f>
        <v>0</v>
      </c>
      <c r="AM18" s="516">
        <v>16</v>
      </c>
      <c r="AN18" s="515">
        <f t="shared" ref="AN18" si="239">SUM(AM18*$D18)</f>
        <v>1600</v>
      </c>
      <c r="AO18" s="516">
        <v>58</v>
      </c>
      <c r="AP18" s="515">
        <f t="shared" ref="AP18" si="240">SUM(AO18*$D18)</f>
        <v>5800</v>
      </c>
      <c r="AQ18" s="516">
        <v>23.5</v>
      </c>
      <c r="AR18" s="515">
        <f t="shared" ref="AR18" si="241">SUM(AQ18*$D18)</f>
        <v>2350</v>
      </c>
      <c r="AS18" s="516">
        <v>26</v>
      </c>
      <c r="AT18" s="515">
        <f t="shared" ref="AT18" si="242">SUM(AS18*$D18)</f>
        <v>2600</v>
      </c>
      <c r="AU18" s="516">
        <v>42.75</v>
      </c>
      <c r="AV18" s="515">
        <f t="shared" ref="AV18" si="243">SUM(AU18*$D18)</f>
        <v>4275</v>
      </c>
      <c r="AW18" s="516">
        <f>33+4</f>
        <v>37</v>
      </c>
      <c r="AX18" s="515">
        <f t="shared" ref="AX18" si="244">SUM(AW18*$D18)</f>
        <v>3700</v>
      </c>
      <c r="AY18" s="516">
        <f>2+15.25</f>
        <v>17.25</v>
      </c>
      <c r="AZ18" s="515">
        <f t="shared" ref="AZ18" si="245">SUM(AY18*$D18)</f>
        <v>1725</v>
      </c>
      <c r="BA18" s="516"/>
      <c r="BB18" s="515">
        <f t="shared" si="24"/>
        <v>0</v>
      </c>
      <c r="BC18" s="516"/>
      <c r="BD18" s="515">
        <f t="shared" si="25"/>
        <v>0</v>
      </c>
      <c r="BE18" s="516"/>
      <c r="BF18" s="515">
        <f t="shared" si="26"/>
        <v>0</v>
      </c>
      <c r="BG18" s="516"/>
      <c r="BH18" s="515">
        <f t="shared" si="27"/>
        <v>0</v>
      </c>
      <c r="BI18" s="516"/>
      <c r="BJ18" s="515">
        <f t="shared" si="28"/>
        <v>0</v>
      </c>
      <c r="BK18" s="516"/>
      <c r="BL18" s="515">
        <f t="shared" si="29"/>
        <v>0</v>
      </c>
      <c r="BM18" s="516"/>
      <c r="BN18" s="515">
        <f t="shared" si="30"/>
        <v>0</v>
      </c>
      <c r="BO18" s="516"/>
      <c r="BP18" s="515">
        <f t="shared" si="31"/>
        <v>0</v>
      </c>
      <c r="BQ18" s="516"/>
      <c r="BR18" s="515">
        <f t="shared" si="32"/>
        <v>0</v>
      </c>
      <c r="BS18" s="516"/>
      <c r="BT18" s="515">
        <f t="shared" si="33"/>
        <v>0</v>
      </c>
      <c r="BU18" s="516"/>
      <c r="BV18" s="515">
        <f t="shared" si="34"/>
        <v>0</v>
      </c>
      <c r="BW18" s="516"/>
      <c r="BX18" s="515">
        <f t="shared" si="35"/>
        <v>0</v>
      </c>
      <c r="BY18" s="516"/>
      <c r="BZ18" s="515">
        <f t="shared" si="36"/>
        <v>0</v>
      </c>
      <c r="CA18" s="514"/>
      <c r="CB18" s="517">
        <f t="shared" si="37"/>
        <v>272.25</v>
      </c>
      <c r="CC18" s="517">
        <f t="shared" si="38"/>
        <v>27225</v>
      </c>
    </row>
    <row r="19" spans="1:212" s="5" customFormat="1" x14ac:dyDescent="0.2">
      <c r="A19" s="57" t="s">
        <v>241</v>
      </c>
      <c r="B19" s="57" t="s">
        <v>242</v>
      </c>
      <c r="C19" s="57" t="s">
        <v>3</v>
      </c>
      <c r="D19" s="57">
        <v>100</v>
      </c>
      <c r="E19" s="6"/>
      <c r="F19" s="64">
        <f>SUM(E19*$D19)</f>
        <v>0</v>
      </c>
      <c r="G19" s="6"/>
      <c r="H19" s="64">
        <f>SUM(G19*$D19)</f>
        <v>0</v>
      </c>
      <c r="I19" s="6"/>
      <c r="J19" s="64">
        <f>SUM(I19*$D19)</f>
        <v>0</v>
      </c>
      <c r="K19" s="6"/>
      <c r="L19" s="64">
        <f>SUM(K19*$D19)</f>
        <v>0</v>
      </c>
      <c r="M19" s="6"/>
      <c r="N19" s="64">
        <f>SUM(M19*$D19)</f>
        <v>0</v>
      </c>
      <c r="O19" s="6"/>
      <c r="P19" s="64">
        <f>SUM(O19*$D19)</f>
        <v>0</v>
      </c>
      <c r="Q19" s="6"/>
      <c r="R19" s="64">
        <f>SUM(Q19*$D19)</f>
        <v>0</v>
      </c>
      <c r="S19" s="6"/>
      <c r="T19" s="64">
        <f>SUM(S19*$D19)</f>
        <v>0</v>
      </c>
      <c r="U19" s="6"/>
      <c r="V19" s="64">
        <f>SUM(U19*$D19)</f>
        <v>0</v>
      </c>
      <c r="W19" s="6"/>
      <c r="X19" s="64">
        <f>SUM(W19*$D19)</f>
        <v>0</v>
      </c>
      <c r="Y19" s="6"/>
      <c r="Z19" s="64">
        <f>SUM(Y19*$D19)</f>
        <v>0</v>
      </c>
      <c r="AA19" s="208"/>
      <c r="AB19" s="64">
        <f>SUM(AA19*$D19)</f>
        <v>0</v>
      </c>
      <c r="AC19" s="59"/>
      <c r="AD19" s="64">
        <f>SUM(AC19*$D19)</f>
        <v>0</v>
      </c>
      <c r="AE19" s="59"/>
      <c r="AF19" s="64">
        <f>SUM(AE19*$D19)</f>
        <v>0</v>
      </c>
      <c r="AG19" s="59">
        <v>3.75</v>
      </c>
      <c r="AH19" s="64">
        <f>SUM(AG19*$D19)</f>
        <v>375</v>
      </c>
      <c r="AI19" s="59"/>
      <c r="AJ19" s="64">
        <f>SUM(AI19*$D19)</f>
        <v>0</v>
      </c>
      <c r="AK19" s="59"/>
      <c r="AL19" s="64">
        <f>SUM(AK19*$D19)</f>
        <v>0</v>
      </c>
      <c r="AM19" s="59"/>
      <c r="AN19" s="64">
        <f>SUM(AM19*$D19)</f>
        <v>0</v>
      </c>
      <c r="AO19" s="59"/>
      <c r="AP19" s="64">
        <f>SUM(AO19*$D19)</f>
        <v>0</v>
      </c>
      <c r="AQ19" s="59"/>
      <c r="AR19" s="64">
        <f>SUM(AQ19*$D19)</f>
        <v>0</v>
      </c>
      <c r="AS19" s="59"/>
      <c r="AT19" s="64">
        <f>SUM(AS19*$D19)</f>
        <v>0</v>
      </c>
      <c r="AU19" s="59"/>
      <c r="AV19" s="64">
        <f>SUM(AU19*$D19)</f>
        <v>0</v>
      </c>
      <c r="AW19" s="59"/>
      <c r="AX19" s="64">
        <f>SUM(AW19*$D19)</f>
        <v>0</v>
      </c>
      <c r="AY19" s="59"/>
      <c r="AZ19" s="64">
        <f>SUM(AY19*$D19)</f>
        <v>0</v>
      </c>
      <c r="BA19" s="59"/>
      <c r="BB19" s="64">
        <f>SUM(BA19*$D19)</f>
        <v>0</v>
      </c>
      <c r="BC19" s="59"/>
      <c r="BD19" s="64">
        <f>SUM(BC19*$D19)</f>
        <v>0</v>
      </c>
      <c r="BE19" s="59"/>
      <c r="BF19" s="64">
        <f>SUM(BE19*$D19)</f>
        <v>0</v>
      </c>
      <c r="BG19" s="59"/>
      <c r="BH19" s="64">
        <f>SUM(BG19*$D19)</f>
        <v>0</v>
      </c>
      <c r="BI19" s="59"/>
      <c r="BJ19" s="64">
        <f>SUM(BI19*$D19)</f>
        <v>0</v>
      </c>
      <c r="BK19" s="59"/>
      <c r="BL19" s="64">
        <f>SUM(BK19*$D19)</f>
        <v>0</v>
      </c>
      <c r="BM19" s="59"/>
      <c r="BN19" s="64">
        <f>SUM(BM19*$D19)</f>
        <v>0</v>
      </c>
      <c r="BO19" s="59"/>
      <c r="BP19" s="64">
        <f>SUM(BO19*$D19)</f>
        <v>0</v>
      </c>
      <c r="BQ19" s="59"/>
      <c r="BR19" s="64">
        <f>SUM(BQ19*$D19)</f>
        <v>0</v>
      </c>
      <c r="BS19" s="59"/>
      <c r="BT19" s="64">
        <f>SUM(BS19*$D19)</f>
        <v>0</v>
      </c>
      <c r="BU19" s="59"/>
      <c r="BV19" s="64">
        <f>SUM(BU19*$D19)</f>
        <v>0</v>
      </c>
      <c r="BW19" s="59"/>
      <c r="BX19" s="64">
        <f>SUM(BW19*$D19)</f>
        <v>0</v>
      </c>
      <c r="BY19" s="59"/>
      <c r="BZ19" s="64">
        <f t="shared" si="36"/>
        <v>0</v>
      </c>
      <c r="CA19" s="54"/>
      <c r="CB19" s="61">
        <f t="shared" si="37"/>
        <v>3.75</v>
      </c>
      <c r="CC19" s="61">
        <f t="shared" si="38"/>
        <v>375</v>
      </c>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row>
    <row r="20" spans="1:212" s="473" customFormat="1" x14ac:dyDescent="0.2">
      <c r="A20" s="240" t="s">
        <v>239</v>
      </c>
      <c r="B20" s="240" t="s">
        <v>240</v>
      </c>
      <c r="C20" s="240" t="s">
        <v>3</v>
      </c>
      <c r="D20" s="240">
        <v>100</v>
      </c>
      <c r="E20" s="467"/>
      <c r="F20" s="468">
        <f>SUM(E20*$D20)</f>
        <v>0</v>
      </c>
      <c r="G20" s="467"/>
      <c r="H20" s="468">
        <f>SUM(G20*$D20)</f>
        <v>0</v>
      </c>
      <c r="I20" s="467"/>
      <c r="J20" s="468">
        <f>SUM(I20*$D20)</f>
        <v>0</v>
      </c>
      <c r="K20" s="467"/>
      <c r="L20" s="468">
        <f>SUM(K20*$D20)</f>
        <v>0</v>
      </c>
      <c r="M20" s="467"/>
      <c r="N20" s="468">
        <f>SUM(M20*$D20)</f>
        <v>0</v>
      </c>
      <c r="O20" s="467"/>
      <c r="P20" s="468">
        <f>SUM(O20*$D20)</f>
        <v>0</v>
      </c>
      <c r="Q20" s="467"/>
      <c r="R20" s="468">
        <f>SUM(Q20*$D20)</f>
        <v>0</v>
      </c>
      <c r="S20" s="467"/>
      <c r="T20" s="468">
        <f>SUM(S20*$D20)</f>
        <v>0</v>
      </c>
      <c r="U20" s="467"/>
      <c r="V20" s="468">
        <f>SUM(U20*$D20)</f>
        <v>0</v>
      </c>
      <c r="W20" s="467"/>
      <c r="X20" s="468">
        <f>SUM(W20*$D20)</f>
        <v>0</v>
      </c>
      <c r="Y20" s="467"/>
      <c r="Z20" s="468">
        <f>SUM(Y20*$D20)</f>
        <v>0</v>
      </c>
      <c r="AA20" s="467"/>
      <c r="AB20" s="468">
        <f>SUM(AA20*$D20)</f>
        <v>0</v>
      </c>
      <c r="AC20" s="469"/>
      <c r="AD20" s="468">
        <f>SUM(AC20*$D20)</f>
        <v>0</v>
      </c>
      <c r="AE20" s="469"/>
      <c r="AF20" s="468">
        <f>SUM(AE20*$D20)</f>
        <v>0</v>
      </c>
      <c r="AG20" s="469">
        <f>12.75+15.25</f>
        <v>28</v>
      </c>
      <c r="AH20" s="468">
        <f>SUM(AG20*$D20)</f>
        <v>2800</v>
      </c>
      <c r="AI20" s="469"/>
      <c r="AJ20" s="468">
        <f>SUM(AI20*$D20)</f>
        <v>0</v>
      </c>
      <c r="AK20" s="469"/>
      <c r="AL20" s="468">
        <f>SUM(AK20*$D20)</f>
        <v>0</v>
      </c>
      <c r="AM20" s="469"/>
      <c r="AN20" s="468">
        <f>SUM(AM20*$D20)</f>
        <v>0</v>
      </c>
      <c r="AO20" s="469"/>
      <c r="AP20" s="468">
        <f>SUM(AO20*$D20)</f>
        <v>0</v>
      </c>
      <c r="AQ20" s="469"/>
      <c r="AR20" s="468">
        <f>SUM(AQ20*$D20)</f>
        <v>0</v>
      </c>
      <c r="AS20" s="469"/>
      <c r="AT20" s="468">
        <f>SUM(AS20*$D20)</f>
        <v>0</v>
      </c>
      <c r="AU20" s="469"/>
      <c r="AV20" s="468">
        <f>SUM(AU20*$D20)</f>
        <v>0</v>
      </c>
      <c r="AW20" s="469"/>
      <c r="AX20" s="468">
        <f>SUM(AW20*$D20)</f>
        <v>0</v>
      </c>
      <c r="AY20" s="469"/>
      <c r="AZ20" s="468">
        <f>SUM(AY20*$D20)</f>
        <v>0</v>
      </c>
      <c r="BA20" s="469"/>
      <c r="BB20" s="468">
        <f>SUM(BA20*$D20)</f>
        <v>0</v>
      </c>
      <c r="BC20" s="469"/>
      <c r="BD20" s="468">
        <f>SUM(BC20*$D20)</f>
        <v>0</v>
      </c>
      <c r="BE20" s="469"/>
      <c r="BF20" s="468">
        <f>SUM(BE20*$D20)</f>
        <v>0</v>
      </c>
      <c r="BG20" s="469"/>
      <c r="BH20" s="468">
        <f>SUM(BG20*$D20)</f>
        <v>0</v>
      </c>
      <c r="BI20" s="469"/>
      <c r="BJ20" s="468">
        <f>SUM(BI20*$D20)</f>
        <v>0</v>
      </c>
      <c r="BK20" s="469"/>
      <c r="BL20" s="468">
        <f>SUM(BK20*$D20)</f>
        <v>0</v>
      </c>
      <c r="BM20" s="469"/>
      <c r="BN20" s="468">
        <f>SUM(BM20*$D20)</f>
        <v>0</v>
      </c>
      <c r="BO20" s="469"/>
      <c r="BP20" s="468">
        <f>SUM(BO20*$D20)</f>
        <v>0</v>
      </c>
      <c r="BQ20" s="469"/>
      <c r="BR20" s="468">
        <f>SUM(BQ20*$D20)</f>
        <v>0</v>
      </c>
      <c r="BS20" s="469"/>
      <c r="BT20" s="468">
        <f>SUM(BS20*$D20)</f>
        <v>0</v>
      </c>
      <c r="BU20" s="469"/>
      <c r="BV20" s="468">
        <f>SUM(BU20*$D20)</f>
        <v>0</v>
      </c>
      <c r="BW20" s="469"/>
      <c r="BX20" s="468">
        <f>SUM(BW20*$D20)</f>
        <v>0</v>
      </c>
      <c r="BY20" s="469"/>
      <c r="BZ20" s="468">
        <f>SUM(BY20*$D20)</f>
        <v>0</v>
      </c>
      <c r="CA20" s="470"/>
      <c r="CB20" s="471">
        <f>SUM(E20+G20+I20+K20+M20+O20+Q20+S20+U20+W20+Y20+AA20+AC20+AE20+AG20+AI20+AK20+AM20+AO20+AQ20+AS20+AU20+AW20+AY20+BA20+BC20+BE20+BG20+BI20+BK20+BM20+BO20+BQ20+BS20+BU20+BW20+BY20)</f>
        <v>28</v>
      </c>
      <c r="CC20" s="471">
        <f>ROUND(CB20*D20*2,1)/2</f>
        <v>2800</v>
      </c>
      <c r="CD20" s="472"/>
      <c r="CE20" s="472"/>
      <c r="CF20" s="472"/>
      <c r="CG20" s="472"/>
      <c r="CH20" s="472"/>
      <c r="CI20" s="472"/>
      <c r="CJ20" s="472"/>
      <c r="CK20" s="472"/>
      <c r="CL20" s="472"/>
      <c r="CM20" s="472"/>
      <c r="CN20" s="472"/>
      <c r="CO20" s="472"/>
      <c r="CP20" s="472"/>
      <c r="CQ20" s="472"/>
      <c r="CR20" s="472"/>
      <c r="CS20" s="472"/>
      <c r="CT20" s="472"/>
      <c r="CU20" s="472"/>
      <c r="CV20" s="472"/>
      <c r="CW20" s="472"/>
      <c r="CX20" s="472"/>
      <c r="CY20" s="472"/>
      <c r="CZ20" s="472"/>
      <c r="DA20" s="472"/>
      <c r="DB20" s="472"/>
      <c r="DC20" s="472"/>
      <c r="DD20" s="472"/>
      <c r="DE20" s="472"/>
      <c r="DF20" s="472"/>
      <c r="DG20" s="472"/>
      <c r="DH20" s="472"/>
      <c r="DI20" s="472"/>
      <c r="DJ20" s="472"/>
      <c r="DK20" s="472"/>
      <c r="DL20" s="472"/>
      <c r="DM20" s="472"/>
      <c r="DN20" s="472"/>
      <c r="DO20" s="472"/>
      <c r="DP20" s="472"/>
      <c r="DQ20" s="472"/>
      <c r="DR20" s="472"/>
      <c r="DS20" s="472"/>
      <c r="DT20" s="472"/>
      <c r="DU20" s="472"/>
      <c r="DV20" s="472"/>
      <c r="DW20" s="472"/>
      <c r="DX20" s="472"/>
      <c r="DY20" s="472"/>
      <c r="DZ20" s="472"/>
      <c r="EA20" s="472"/>
      <c r="EB20" s="472"/>
      <c r="EC20" s="472"/>
      <c r="ED20" s="472"/>
      <c r="EE20" s="472"/>
      <c r="EF20" s="472"/>
      <c r="EG20" s="472"/>
      <c r="EH20" s="472"/>
      <c r="EI20" s="472"/>
      <c r="EJ20" s="472"/>
      <c r="EK20" s="472"/>
      <c r="EL20" s="472"/>
      <c r="EM20" s="472"/>
      <c r="EN20" s="472"/>
      <c r="EO20" s="472"/>
      <c r="EP20" s="472"/>
      <c r="EQ20" s="472"/>
      <c r="ER20" s="472"/>
      <c r="ES20" s="472"/>
      <c r="ET20" s="472"/>
      <c r="EU20" s="472"/>
      <c r="EV20" s="472"/>
      <c r="EW20" s="472"/>
      <c r="EX20" s="472"/>
      <c r="EY20" s="472"/>
      <c r="EZ20" s="472"/>
      <c r="FA20" s="472"/>
      <c r="FB20" s="472"/>
      <c r="FC20" s="472"/>
      <c r="FD20" s="472"/>
      <c r="FE20" s="472"/>
      <c r="FF20" s="472"/>
      <c r="FG20" s="472"/>
      <c r="FH20" s="472"/>
      <c r="FI20" s="472"/>
      <c r="FJ20" s="472"/>
      <c r="FK20" s="472"/>
      <c r="FL20" s="472"/>
      <c r="FM20" s="472"/>
      <c r="FN20" s="472"/>
      <c r="FO20" s="472"/>
      <c r="FP20" s="472"/>
      <c r="FQ20" s="472"/>
      <c r="FR20" s="472"/>
      <c r="FS20" s="472"/>
      <c r="FT20" s="472"/>
      <c r="FU20" s="472"/>
      <c r="FV20" s="472"/>
      <c r="FW20" s="472"/>
      <c r="FX20" s="472"/>
      <c r="FY20" s="472"/>
      <c r="FZ20" s="472"/>
      <c r="GA20" s="472"/>
      <c r="GB20" s="472"/>
      <c r="GC20" s="472"/>
      <c r="GD20" s="472"/>
      <c r="GE20" s="472"/>
      <c r="GF20" s="472"/>
      <c r="GG20" s="472"/>
      <c r="GH20" s="472"/>
      <c r="GI20" s="472"/>
      <c r="GJ20" s="472"/>
      <c r="GK20" s="472"/>
      <c r="GL20" s="472"/>
      <c r="GM20" s="472"/>
      <c r="GN20" s="472"/>
      <c r="GO20" s="472"/>
      <c r="GP20" s="472"/>
      <c r="GQ20" s="472"/>
      <c r="GR20" s="472"/>
      <c r="GS20" s="472"/>
      <c r="GT20" s="472"/>
      <c r="GU20" s="472"/>
      <c r="GV20" s="472"/>
      <c r="GW20" s="472"/>
      <c r="GX20" s="472"/>
      <c r="GY20" s="472"/>
      <c r="GZ20" s="472"/>
      <c r="HA20" s="472"/>
      <c r="HB20" s="472"/>
      <c r="HC20" s="472"/>
      <c r="HD20" s="472"/>
    </row>
    <row r="21" spans="1:212" s="5" customFormat="1" x14ac:dyDescent="0.2">
      <c r="A21" s="57" t="s">
        <v>238</v>
      </c>
      <c r="B21" s="57" t="s">
        <v>81</v>
      </c>
      <c r="C21" s="57" t="s">
        <v>3</v>
      </c>
      <c r="D21" s="57">
        <v>100</v>
      </c>
      <c r="E21" s="6"/>
      <c r="F21" s="64">
        <f>SUM(E21*$D21)</f>
        <v>0</v>
      </c>
      <c r="G21" s="6"/>
      <c r="H21" s="64">
        <f>SUM(G21*$D21)</f>
        <v>0</v>
      </c>
      <c r="I21" s="6"/>
      <c r="J21" s="64">
        <f>SUM(I21*$D21)</f>
        <v>0</v>
      </c>
      <c r="K21" s="6"/>
      <c r="L21" s="64">
        <f>SUM(K21*$D21)</f>
        <v>0</v>
      </c>
      <c r="M21" s="6"/>
      <c r="N21" s="64">
        <f>SUM(M21*$D21)</f>
        <v>0</v>
      </c>
      <c r="O21" s="6"/>
      <c r="P21" s="64">
        <f>SUM(O21*$D21)</f>
        <v>0</v>
      </c>
      <c r="Q21" s="6"/>
      <c r="R21" s="64">
        <f>SUM(Q21*$D21)</f>
        <v>0</v>
      </c>
      <c r="S21" s="6"/>
      <c r="T21" s="64">
        <f>SUM(S21*$D21)</f>
        <v>0</v>
      </c>
      <c r="U21" s="6"/>
      <c r="V21" s="64">
        <f>SUM(U21*$D21)</f>
        <v>0</v>
      </c>
      <c r="W21" s="6"/>
      <c r="X21" s="64">
        <f>SUM(W21*$D21)</f>
        <v>0</v>
      </c>
      <c r="Y21" s="6"/>
      <c r="Z21" s="64">
        <f>SUM(Y21*$D21)</f>
        <v>0</v>
      </c>
      <c r="AA21" s="208"/>
      <c r="AB21" s="64">
        <f>SUM(AA21*$D21)</f>
        <v>0</v>
      </c>
      <c r="AC21" s="59"/>
      <c r="AD21" s="64">
        <f>SUM(AC21*$D21)</f>
        <v>0</v>
      </c>
      <c r="AE21" s="59"/>
      <c r="AF21" s="64">
        <f>SUM(AE21*$D21)</f>
        <v>0</v>
      </c>
      <c r="AG21" s="59"/>
      <c r="AH21" s="64">
        <f>SUM(AG21*$D21)</f>
        <v>0</v>
      </c>
      <c r="AI21" s="59"/>
      <c r="AJ21" s="64">
        <f>SUM(AI21*$D21)</f>
        <v>0</v>
      </c>
      <c r="AK21" s="59"/>
      <c r="AL21" s="64">
        <f>SUM(AK21*$D21)</f>
        <v>0</v>
      </c>
      <c r="AM21" s="59"/>
      <c r="AN21" s="64">
        <f>SUM(AM21*$D21)</f>
        <v>0</v>
      </c>
      <c r="AO21" s="59"/>
      <c r="AP21" s="64">
        <f>SUM(AO21*$D21)</f>
        <v>0</v>
      </c>
      <c r="AQ21" s="59"/>
      <c r="AR21" s="64">
        <f>SUM(AQ21*$D21)</f>
        <v>0</v>
      </c>
      <c r="AS21" s="59"/>
      <c r="AT21" s="64">
        <f>SUM(AS21*$D21)</f>
        <v>0</v>
      </c>
      <c r="AU21" s="59"/>
      <c r="AV21" s="64">
        <f>SUM(AU21*$D21)</f>
        <v>0</v>
      </c>
      <c r="AW21" s="59"/>
      <c r="AX21" s="64">
        <f>SUM(AW21*$D21)</f>
        <v>0</v>
      </c>
      <c r="AY21" s="59"/>
      <c r="AZ21" s="64">
        <f>SUM(AY21*$D21)</f>
        <v>0</v>
      </c>
      <c r="BA21" s="59"/>
      <c r="BB21" s="64">
        <f>SUM(BA21*$D21)</f>
        <v>0</v>
      </c>
      <c r="BC21" s="59"/>
      <c r="BD21" s="64">
        <f>SUM(BC21*$D21)</f>
        <v>0</v>
      </c>
      <c r="BE21" s="59"/>
      <c r="BF21" s="64">
        <f>SUM(BE21*$D21)</f>
        <v>0</v>
      </c>
      <c r="BG21" s="59"/>
      <c r="BH21" s="64">
        <f>SUM(BG21*$D21)</f>
        <v>0</v>
      </c>
      <c r="BI21" s="59"/>
      <c r="BJ21" s="64">
        <f>SUM(BI21*$D21)</f>
        <v>0</v>
      </c>
      <c r="BK21" s="59"/>
      <c r="BL21" s="64">
        <f>SUM(BK21*$D21)</f>
        <v>0</v>
      </c>
      <c r="BM21" s="59"/>
      <c r="BN21" s="64">
        <f>SUM(BM21*$D21)</f>
        <v>0</v>
      </c>
      <c r="BO21" s="59"/>
      <c r="BP21" s="64">
        <f>SUM(BO21*$D21)</f>
        <v>0</v>
      </c>
      <c r="BQ21" s="59"/>
      <c r="BR21" s="64">
        <f>SUM(BQ21*$D21)</f>
        <v>0</v>
      </c>
      <c r="BS21" s="59"/>
      <c r="BT21" s="64">
        <f>SUM(BS21*$D21)</f>
        <v>0</v>
      </c>
      <c r="BU21" s="59"/>
      <c r="BV21" s="64">
        <f>SUM(BU21*$D21)</f>
        <v>0</v>
      </c>
      <c r="BW21" s="59"/>
      <c r="BX21" s="64">
        <f>SUM(BW21*$D21)</f>
        <v>0</v>
      </c>
      <c r="BY21" s="59"/>
      <c r="BZ21" s="64">
        <f t="shared" si="36"/>
        <v>0</v>
      </c>
      <c r="CA21" s="54"/>
      <c r="CB21" s="61">
        <f t="shared" si="37"/>
        <v>0</v>
      </c>
      <c r="CC21" s="61">
        <f t="shared" si="38"/>
        <v>0</v>
      </c>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row>
    <row r="22" spans="1:212" s="5" customFormat="1" x14ac:dyDescent="0.2">
      <c r="A22" s="57" t="s">
        <v>219</v>
      </c>
      <c r="B22" s="57" t="s">
        <v>220</v>
      </c>
      <c r="C22" s="57" t="s">
        <v>3</v>
      </c>
      <c r="D22" s="57">
        <v>100</v>
      </c>
      <c r="E22" s="6"/>
      <c r="F22" s="64">
        <f t="shared" si="0"/>
        <v>0</v>
      </c>
      <c r="G22" s="6"/>
      <c r="H22" s="64">
        <f t="shared" ref="H22" si="246">SUM(G22*$D22)</f>
        <v>0</v>
      </c>
      <c r="I22" s="6"/>
      <c r="J22" s="64">
        <f t="shared" ref="J22" si="247">SUM(I22*$D22)</f>
        <v>0</v>
      </c>
      <c r="K22" s="6"/>
      <c r="L22" s="64">
        <f t="shared" ref="L22" si="248">SUM(K22*$D22)</f>
        <v>0</v>
      </c>
      <c r="M22" s="6"/>
      <c r="N22" s="64">
        <f t="shared" ref="N22" si="249">SUM(M22*$D22)</f>
        <v>0</v>
      </c>
      <c r="O22" s="6"/>
      <c r="P22" s="64">
        <f t="shared" ref="P22" si="250">SUM(O22*$D22)</f>
        <v>0</v>
      </c>
      <c r="Q22" s="6"/>
      <c r="R22" s="64">
        <f t="shared" ref="R22" si="251">SUM(Q22*$D22)</f>
        <v>0</v>
      </c>
      <c r="S22" s="6"/>
      <c r="T22" s="64">
        <f t="shared" ref="T22" si="252">SUM(S22*$D22)</f>
        <v>0</v>
      </c>
      <c r="U22" s="6"/>
      <c r="V22" s="64">
        <f t="shared" ref="V22" si="253">SUM(U22*$D22)</f>
        <v>0</v>
      </c>
      <c r="W22" s="6"/>
      <c r="X22" s="64">
        <f t="shared" ref="X22" si="254">SUM(W22*$D22)</f>
        <v>0</v>
      </c>
      <c r="Y22" s="6"/>
      <c r="Z22" s="64">
        <f t="shared" ref="Z22" si="255">SUM(Y22*$D22)</f>
        <v>0</v>
      </c>
      <c r="AA22" s="6"/>
      <c r="AB22" s="64">
        <f t="shared" ref="AB22" si="256">SUM(AA22*$D22)</f>
        <v>0</v>
      </c>
      <c r="AC22" s="59"/>
      <c r="AD22" s="64">
        <f t="shared" ref="AD22" si="257">SUM(AC22*$D22)</f>
        <v>0</v>
      </c>
      <c r="AE22" s="59"/>
      <c r="AF22" s="64">
        <f t="shared" ref="AF22" si="258">SUM(AE22*$D22)</f>
        <v>0</v>
      </c>
      <c r="AG22" s="59"/>
      <c r="AH22" s="64">
        <f t="shared" ref="AH22" si="259">SUM(AG22*$D22)</f>
        <v>0</v>
      </c>
      <c r="AI22" s="59"/>
      <c r="AJ22" s="64">
        <f t="shared" ref="AJ22" si="260">SUM(AI22*$D22)</f>
        <v>0</v>
      </c>
      <c r="AK22" s="59"/>
      <c r="AL22" s="64">
        <f t="shared" ref="AL22" si="261">SUM(AK22*$D22)</f>
        <v>0</v>
      </c>
      <c r="AM22" s="59"/>
      <c r="AN22" s="64">
        <f t="shared" ref="AN22" si="262">SUM(AM22*$D22)</f>
        <v>0</v>
      </c>
      <c r="AO22" s="59"/>
      <c r="AP22" s="64">
        <f t="shared" ref="AP22" si="263">SUM(AO22*$D22)</f>
        <v>0</v>
      </c>
      <c r="AQ22" s="59"/>
      <c r="AR22" s="64">
        <f t="shared" ref="AR22" si="264">SUM(AQ22*$D22)</f>
        <v>0</v>
      </c>
      <c r="AS22" s="59"/>
      <c r="AT22" s="64">
        <f t="shared" ref="AT22" si="265">SUM(AS22*$D22)</f>
        <v>0</v>
      </c>
      <c r="AU22" s="59"/>
      <c r="AV22" s="64">
        <f t="shared" ref="AV22" si="266">SUM(AU22*$D22)</f>
        <v>0</v>
      </c>
      <c r="AW22" s="59"/>
      <c r="AX22" s="64">
        <f t="shared" ref="AX22" si="267">SUM(AW22*$D22)</f>
        <v>0</v>
      </c>
      <c r="AY22" s="59"/>
      <c r="AZ22" s="64">
        <f t="shared" ref="AZ22" si="268">SUM(AY22*$D22)</f>
        <v>0</v>
      </c>
      <c r="BA22" s="59"/>
      <c r="BB22" s="64">
        <f t="shared" ref="BB22:BB33" si="269">SUM(BA22*$D22)</f>
        <v>0</v>
      </c>
      <c r="BC22" s="59"/>
      <c r="BD22" s="64">
        <f t="shared" ref="BD22:BD33" si="270">SUM(BC22*$D22)</f>
        <v>0</v>
      </c>
      <c r="BE22" s="59"/>
      <c r="BF22" s="64">
        <f t="shared" ref="BF22:BF33" si="271">SUM(BE22*$D22)</f>
        <v>0</v>
      </c>
      <c r="BG22" s="59"/>
      <c r="BH22" s="64">
        <f t="shared" ref="BH22:BH33" si="272">SUM(BG22*$D22)</f>
        <v>0</v>
      </c>
      <c r="BI22" s="59"/>
      <c r="BJ22" s="64">
        <f t="shared" ref="BJ22:BJ33" si="273">SUM(BI22*$D22)</f>
        <v>0</v>
      </c>
      <c r="BK22" s="59"/>
      <c r="BL22" s="64">
        <f t="shared" ref="BL22:BL33" si="274">SUM(BK22*$D22)</f>
        <v>0</v>
      </c>
      <c r="BM22" s="59"/>
      <c r="BN22" s="64">
        <f t="shared" ref="BN22:BN33" si="275">SUM(BM22*$D22)</f>
        <v>0</v>
      </c>
      <c r="BO22" s="59"/>
      <c r="BP22" s="64">
        <f t="shared" ref="BP22:BP33" si="276">SUM(BO22*$D22)</f>
        <v>0</v>
      </c>
      <c r="BQ22" s="59"/>
      <c r="BR22" s="64">
        <f t="shared" ref="BR22:BR33" si="277">SUM(BQ22*$D22)</f>
        <v>0</v>
      </c>
      <c r="BS22" s="59"/>
      <c r="BT22" s="64">
        <f t="shared" ref="BT22:BT33" si="278">SUM(BS22*$D22)</f>
        <v>0</v>
      </c>
      <c r="BU22" s="59"/>
      <c r="BV22" s="64">
        <f t="shared" ref="BV22:BV33" si="279">SUM(BU22*$D22)</f>
        <v>0</v>
      </c>
      <c r="BW22" s="59"/>
      <c r="BX22" s="64">
        <f t="shared" ref="BX22:BX33" si="280">SUM(BW22*$D22)</f>
        <v>0</v>
      </c>
      <c r="BY22" s="59"/>
      <c r="BZ22" s="64">
        <f t="shared" si="36"/>
        <v>0</v>
      </c>
      <c r="CA22" s="54"/>
      <c r="CB22" s="61">
        <f t="shared" si="37"/>
        <v>0</v>
      </c>
      <c r="CC22" s="61">
        <f t="shared" si="38"/>
        <v>0</v>
      </c>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row>
    <row r="23" spans="1:212" s="5" customFormat="1" x14ac:dyDescent="0.2">
      <c r="A23" s="57"/>
      <c r="B23" s="57"/>
      <c r="C23" s="57" t="s">
        <v>3</v>
      </c>
      <c r="D23" s="57">
        <v>100</v>
      </c>
      <c r="E23" s="6"/>
      <c r="F23" s="64">
        <f t="shared" si="0"/>
        <v>0</v>
      </c>
      <c r="G23" s="6"/>
      <c r="H23" s="64">
        <f t="shared" ref="H23" si="281">SUM(G23*$D23)</f>
        <v>0</v>
      </c>
      <c r="I23" s="6"/>
      <c r="J23" s="64">
        <f t="shared" ref="J23" si="282">SUM(I23*$D23)</f>
        <v>0</v>
      </c>
      <c r="K23" s="6"/>
      <c r="L23" s="64">
        <f t="shared" ref="L23" si="283">SUM(K23*$D23)</f>
        <v>0</v>
      </c>
      <c r="M23" s="6"/>
      <c r="N23" s="64">
        <f t="shared" ref="N23" si="284">SUM(M23*$D23)</f>
        <v>0</v>
      </c>
      <c r="O23" s="6"/>
      <c r="P23" s="64">
        <f t="shared" ref="P23" si="285">SUM(O23*$D23)</f>
        <v>0</v>
      </c>
      <c r="Q23" s="6"/>
      <c r="R23" s="64">
        <f t="shared" ref="R23" si="286">SUM(Q23*$D23)</f>
        <v>0</v>
      </c>
      <c r="S23" s="6"/>
      <c r="T23" s="64">
        <f t="shared" ref="T23" si="287">SUM(S23*$D23)</f>
        <v>0</v>
      </c>
      <c r="U23" s="6"/>
      <c r="V23" s="64">
        <f t="shared" ref="V23" si="288">SUM(U23*$D23)</f>
        <v>0</v>
      </c>
      <c r="W23" s="6"/>
      <c r="X23" s="64">
        <f t="shared" ref="X23" si="289">SUM(W23*$D23)</f>
        <v>0</v>
      </c>
      <c r="Y23" s="6"/>
      <c r="Z23" s="64">
        <f t="shared" ref="Z23" si="290">SUM(Y23*$D23)</f>
        <v>0</v>
      </c>
      <c r="AA23" s="6"/>
      <c r="AB23" s="64">
        <f t="shared" ref="AB23" si="291">SUM(AA23*$D23)</f>
        <v>0</v>
      </c>
      <c r="AC23" s="59"/>
      <c r="AD23" s="64">
        <f t="shared" ref="AD23" si="292">SUM(AC23*$D23)</f>
        <v>0</v>
      </c>
      <c r="AE23" s="59"/>
      <c r="AF23" s="64">
        <f t="shared" ref="AF23" si="293">SUM(AE23*$D23)</f>
        <v>0</v>
      </c>
      <c r="AG23" s="59"/>
      <c r="AH23" s="64">
        <f t="shared" ref="AH23" si="294">SUM(AG23*$D23)</f>
        <v>0</v>
      </c>
      <c r="AI23" s="59"/>
      <c r="AJ23" s="64">
        <f t="shared" ref="AJ23" si="295">SUM(AI23*$D23)</f>
        <v>0</v>
      </c>
      <c r="AK23" s="59"/>
      <c r="AL23" s="64">
        <f t="shared" ref="AL23" si="296">SUM(AK23*$D23)</f>
        <v>0</v>
      </c>
      <c r="AM23" s="59"/>
      <c r="AN23" s="64">
        <f t="shared" ref="AN23" si="297">SUM(AM23*$D23)</f>
        <v>0</v>
      </c>
      <c r="AO23" s="59"/>
      <c r="AP23" s="64">
        <f t="shared" ref="AP23" si="298">SUM(AO23*$D23)</f>
        <v>0</v>
      </c>
      <c r="AQ23" s="59"/>
      <c r="AR23" s="64">
        <f t="shared" ref="AR23" si="299">SUM(AQ23*$D23)</f>
        <v>0</v>
      </c>
      <c r="AS23" s="59"/>
      <c r="AT23" s="64">
        <f t="shared" ref="AT23" si="300">SUM(AS23*$D23)</f>
        <v>0</v>
      </c>
      <c r="AU23" s="59"/>
      <c r="AV23" s="64">
        <f t="shared" ref="AV23" si="301">SUM(AU23*$D23)</f>
        <v>0</v>
      </c>
      <c r="AW23" s="59"/>
      <c r="AX23" s="64">
        <f t="shared" ref="AX23" si="302">SUM(AW23*$D23)</f>
        <v>0</v>
      </c>
      <c r="AY23" s="59"/>
      <c r="AZ23" s="64">
        <f t="shared" ref="AZ23" si="303">SUM(AY23*$D23)</f>
        <v>0</v>
      </c>
      <c r="BA23" s="59"/>
      <c r="BB23" s="64">
        <f t="shared" si="269"/>
        <v>0</v>
      </c>
      <c r="BC23" s="59"/>
      <c r="BD23" s="64">
        <f t="shared" si="270"/>
        <v>0</v>
      </c>
      <c r="BE23" s="59"/>
      <c r="BF23" s="64">
        <f t="shared" si="271"/>
        <v>0</v>
      </c>
      <c r="BG23" s="59"/>
      <c r="BH23" s="64">
        <f t="shared" si="272"/>
        <v>0</v>
      </c>
      <c r="BI23" s="59"/>
      <c r="BJ23" s="64">
        <f t="shared" si="273"/>
        <v>0</v>
      </c>
      <c r="BK23" s="59"/>
      <c r="BL23" s="64">
        <f t="shared" si="274"/>
        <v>0</v>
      </c>
      <c r="BM23" s="59"/>
      <c r="BN23" s="64">
        <f t="shared" si="275"/>
        <v>0</v>
      </c>
      <c r="BO23" s="59"/>
      <c r="BP23" s="64">
        <f t="shared" si="276"/>
        <v>0</v>
      </c>
      <c r="BQ23" s="59"/>
      <c r="BR23" s="64">
        <f t="shared" si="277"/>
        <v>0</v>
      </c>
      <c r="BS23" s="59"/>
      <c r="BT23" s="64">
        <f t="shared" si="278"/>
        <v>0</v>
      </c>
      <c r="BU23" s="59"/>
      <c r="BV23" s="64">
        <f t="shared" si="279"/>
        <v>0</v>
      </c>
      <c r="BW23" s="59"/>
      <c r="BX23" s="64">
        <f t="shared" si="280"/>
        <v>0</v>
      </c>
      <c r="BY23" s="59"/>
      <c r="BZ23" s="64">
        <f t="shared" si="36"/>
        <v>0</v>
      </c>
      <c r="CA23" s="54"/>
      <c r="CB23" s="61">
        <f t="shared" si="37"/>
        <v>0</v>
      </c>
      <c r="CC23" s="61">
        <f t="shared" si="38"/>
        <v>0</v>
      </c>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row>
    <row r="24" spans="1:212" s="5" customFormat="1" x14ac:dyDescent="0.2">
      <c r="A24" s="57"/>
      <c r="B24" s="57"/>
      <c r="C24" s="57" t="s">
        <v>3</v>
      </c>
      <c r="D24" s="57">
        <v>100</v>
      </c>
      <c r="E24" s="6"/>
      <c r="F24" s="64">
        <f t="shared" si="0"/>
        <v>0</v>
      </c>
      <c r="G24" s="6"/>
      <c r="H24" s="64">
        <f t="shared" ref="H24" si="304">SUM(G24*$D24)</f>
        <v>0</v>
      </c>
      <c r="I24" s="6"/>
      <c r="J24" s="64">
        <f t="shared" ref="J24" si="305">SUM(I24*$D24)</f>
        <v>0</v>
      </c>
      <c r="K24" s="6"/>
      <c r="L24" s="64">
        <f t="shared" ref="L24" si="306">SUM(K24*$D24)</f>
        <v>0</v>
      </c>
      <c r="M24" s="6"/>
      <c r="N24" s="64">
        <f t="shared" ref="N24" si="307">SUM(M24*$D24)</f>
        <v>0</v>
      </c>
      <c r="O24" s="6"/>
      <c r="P24" s="64">
        <f t="shared" ref="P24" si="308">SUM(O24*$D24)</f>
        <v>0</v>
      </c>
      <c r="Q24" s="6"/>
      <c r="R24" s="64">
        <f t="shared" ref="R24" si="309">SUM(Q24*$D24)</f>
        <v>0</v>
      </c>
      <c r="S24" s="6"/>
      <c r="T24" s="64">
        <f t="shared" ref="T24" si="310">SUM(S24*$D24)</f>
        <v>0</v>
      </c>
      <c r="U24" s="6"/>
      <c r="V24" s="64">
        <f t="shared" ref="V24" si="311">SUM(U24*$D24)</f>
        <v>0</v>
      </c>
      <c r="W24" s="6"/>
      <c r="X24" s="64">
        <f t="shared" ref="X24" si="312">SUM(W24*$D24)</f>
        <v>0</v>
      </c>
      <c r="Y24" s="6"/>
      <c r="Z24" s="64">
        <f t="shared" ref="Z24" si="313">SUM(Y24*$D24)</f>
        <v>0</v>
      </c>
      <c r="AA24" s="6"/>
      <c r="AB24" s="64">
        <f t="shared" ref="AB24" si="314">SUM(AA24*$D24)</f>
        <v>0</v>
      </c>
      <c r="AC24" s="59"/>
      <c r="AD24" s="64">
        <f t="shared" ref="AD24" si="315">SUM(AC24*$D24)</f>
        <v>0</v>
      </c>
      <c r="AE24" s="59"/>
      <c r="AF24" s="64">
        <f t="shared" ref="AF24" si="316">SUM(AE24*$D24)</f>
        <v>0</v>
      </c>
      <c r="AG24" s="59"/>
      <c r="AH24" s="64">
        <f t="shared" ref="AH24" si="317">SUM(AG24*$D24)</f>
        <v>0</v>
      </c>
      <c r="AI24" s="59"/>
      <c r="AJ24" s="64">
        <f t="shared" ref="AJ24" si="318">SUM(AI24*$D24)</f>
        <v>0</v>
      </c>
      <c r="AK24" s="59"/>
      <c r="AL24" s="64">
        <f t="shared" ref="AL24" si="319">SUM(AK24*$D24)</f>
        <v>0</v>
      </c>
      <c r="AM24" s="59"/>
      <c r="AN24" s="64">
        <f t="shared" ref="AN24" si="320">SUM(AM24*$D24)</f>
        <v>0</v>
      </c>
      <c r="AO24" s="59"/>
      <c r="AP24" s="64">
        <f t="shared" ref="AP24" si="321">SUM(AO24*$D24)</f>
        <v>0</v>
      </c>
      <c r="AQ24" s="59"/>
      <c r="AR24" s="64">
        <f t="shared" ref="AR24" si="322">SUM(AQ24*$D24)</f>
        <v>0</v>
      </c>
      <c r="AS24" s="59"/>
      <c r="AT24" s="64">
        <f t="shared" ref="AT24" si="323">SUM(AS24*$D24)</f>
        <v>0</v>
      </c>
      <c r="AU24" s="59"/>
      <c r="AV24" s="64">
        <f t="shared" ref="AV24" si="324">SUM(AU24*$D24)</f>
        <v>0</v>
      </c>
      <c r="AW24" s="59"/>
      <c r="AX24" s="64">
        <f t="shared" ref="AX24" si="325">SUM(AW24*$D24)</f>
        <v>0</v>
      </c>
      <c r="AY24" s="59"/>
      <c r="AZ24" s="64">
        <f t="shared" ref="AZ24" si="326">SUM(AY24*$D24)</f>
        <v>0</v>
      </c>
      <c r="BA24" s="59"/>
      <c r="BB24" s="64">
        <f t="shared" si="269"/>
        <v>0</v>
      </c>
      <c r="BC24" s="59"/>
      <c r="BD24" s="64">
        <f t="shared" si="270"/>
        <v>0</v>
      </c>
      <c r="BE24" s="59"/>
      <c r="BF24" s="64">
        <f t="shared" si="271"/>
        <v>0</v>
      </c>
      <c r="BG24" s="59"/>
      <c r="BH24" s="64">
        <f t="shared" si="272"/>
        <v>0</v>
      </c>
      <c r="BI24" s="59"/>
      <c r="BJ24" s="64">
        <f t="shared" si="273"/>
        <v>0</v>
      </c>
      <c r="BK24" s="59"/>
      <c r="BL24" s="64">
        <f t="shared" si="274"/>
        <v>0</v>
      </c>
      <c r="BM24" s="59"/>
      <c r="BN24" s="64">
        <f t="shared" si="275"/>
        <v>0</v>
      </c>
      <c r="BO24" s="59"/>
      <c r="BP24" s="64">
        <f t="shared" si="276"/>
        <v>0</v>
      </c>
      <c r="BQ24" s="59"/>
      <c r="BR24" s="64">
        <f t="shared" si="277"/>
        <v>0</v>
      </c>
      <c r="BS24" s="59"/>
      <c r="BT24" s="64">
        <f t="shared" si="278"/>
        <v>0</v>
      </c>
      <c r="BU24" s="59"/>
      <c r="BV24" s="64">
        <f t="shared" si="279"/>
        <v>0</v>
      </c>
      <c r="BW24" s="59"/>
      <c r="BX24" s="64">
        <f t="shared" si="280"/>
        <v>0</v>
      </c>
      <c r="BY24" s="59"/>
      <c r="BZ24" s="64">
        <f t="shared" si="36"/>
        <v>0</v>
      </c>
      <c r="CA24" s="54"/>
      <c r="CB24" s="61">
        <f t="shared" si="37"/>
        <v>0</v>
      </c>
      <c r="CC24" s="61">
        <f t="shared" si="38"/>
        <v>0</v>
      </c>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row>
    <row r="25" spans="1:212" s="5" customFormat="1" x14ac:dyDescent="0.2">
      <c r="A25" s="57" t="s">
        <v>122</v>
      </c>
      <c r="B25" s="57" t="s">
        <v>123</v>
      </c>
      <c r="C25" s="57" t="s">
        <v>8</v>
      </c>
      <c r="D25" s="57">
        <v>75</v>
      </c>
      <c r="E25" s="6"/>
      <c r="F25" s="64">
        <f t="shared" si="0"/>
        <v>0</v>
      </c>
      <c r="G25" s="6"/>
      <c r="H25" s="64">
        <f t="shared" ref="H25" si="327">SUM(G25*$D25)</f>
        <v>0</v>
      </c>
      <c r="I25" s="6"/>
      <c r="J25" s="64">
        <f t="shared" ref="J25" si="328">SUM(I25*$D25)</f>
        <v>0</v>
      </c>
      <c r="K25" s="6"/>
      <c r="L25" s="64">
        <f t="shared" ref="L25" si="329">SUM(K25*$D25)</f>
        <v>0</v>
      </c>
      <c r="M25" s="6"/>
      <c r="N25" s="64">
        <f t="shared" ref="N25" si="330">SUM(M25*$D25)</f>
        <v>0</v>
      </c>
      <c r="O25" s="6"/>
      <c r="P25" s="64">
        <f t="shared" ref="P25" si="331">SUM(O25*$D25)</f>
        <v>0</v>
      </c>
      <c r="Q25" s="6"/>
      <c r="R25" s="64">
        <f t="shared" ref="R25" si="332">SUM(Q25*$D25)</f>
        <v>0</v>
      </c>
      <c r="S25" s="6"/>
      <c r="T25" s="64">
        <f t="shared" ref="T25" si="333">SUM(S25*$D25)</f>
        <v>0</v>
      </c>
      <c r="U25" s="6"/>
      <c r="V25" s="64">
        <f t="shared" ref="V25" si="334">SUM(U25*$D25)</f>
        <v>0</v>
      </c>
      <c r="W25" s="6"/>
      <c r="X25" s="64">
        <f t="shared" ref="X25" si="335">SUM(W25*$D25)</f>
        <v>0</v>
      </c>
      <c r="Y25" s="6"/>
      <c r="Z25" s="64">
        <f t="shared" ref="Z25" si="336">SUM(Y25*$D25)</f>
        <v>0</v>
      </c>
      <c r="AA25" s="6"/>
      <c r="AB25" s="64">
        <f t="shared" ref="AB25" si="337">SUM(AA25*$D25)</f>
        <v>0</v>
      </c>
      <c r="AC25" s="59"/>
      <c r="AD25" s="64">
        <f t="shared" ref="AD25" si="338">SUM(AC25*$D25)</f>
        <v>0</v>
      </c>
      <c r="AE25" s="59"/>
      <c r="AF25" s="64">
        <f t="shared" ref="AF25" si="339">SUM(AE25*$D25)</f>
        <v>0</v>
      </c>
      <c r="AG25" s="59"/>
      <c r="AH25" s="64">
        <f t="shared" ref="AH25" si="340">SUM(AG25*$D25)</f>
        <v>0</v>
      </c>
      <c r="AI25" s="59"/>
      <c r="AJ25" s="64">
        <f t="shared" ref="AJ25" si="341">SUM(AI25*$D25)</f>
        <v>0</v>
      </c>
      <c r="AK25" s="59"/>
      <c r="AL25" s="64">
        <f t="shared" ref="AL25" si="342">SUM(AK25*$D25)</f>
        <v>0</v>
      </c>
      <c r="AM25" s="59"/>
      <c r="AN25" s="64">
        <f t="shared" ref="AN25" si="343">SUM(AM25*$D25)</f>
        <v>0</v>
      </c>
      <c r="AO25" s="59"/>
      <c r="AP25" s="64">
        <f t="shared" ref="AP25" si="344">SUM(AO25*$D25)</f>
        <v>0</v>
      </c>
      <c r="AQ25" s="59"/>
      <c r="AR25" s="64">
        <f t="shared" ref="AR25" si="345">SUM(AQ25*$D25)</f>
        <v>0</v>
      </c>
      <c r="AS25" s="59"/>
      <c r="AT25" s="64">
        <f t="shared" ref="AT25" si="346">SUM(AS25*$D25)</f>
        <v>0</v>
      </c>
      <c r="AU25" s="59"/>
      <c r="AV25" s="64">
        <f t="shared" ref="AV25" si="347">SUM(AU25*$D25)</f>
        <v>0</v>
      </c>
      <c r="AW25" s="59"/>
      <c r="AX25" s="64">
        <f t="shared" ref="AX25" si="348">SUM(AW25*$D25)</f>
        <v>0</v>
      </c>
      <c r="AY25" s="59"/>
      <c r="AZ25" s="64">
        <f t="shared" ref="AZ25" si="349">SUM(AY25*$D25)</f>
        <v>0</v>
      </c>
      <c r="BA25" s="59"/>
      <c r="BB25" s="64">
        <f t="shared" si="269"/>
        <v>0</v>
      </c>
      <c r="BC25" s="59"/>
      <c r="BD25" s="64">
        <f t="shared" si="270"/>
        <v>0</v>
      </c>
      <c r="BE25" s="59"/>
      <c r="BF25" s="64">
        <f t="shared" si="271"/>
        <v>0</v>
      </c>
      <c r="BG25" s="59"/>
      <c r="BH25" s="64">
        <f t="shared" si="272"/>
        <v>0</v>
      </c>
      <c r="BI25" s="59"/>
      <c r="BJ25" s="64">
        <f t="shared" si="273"/>
        <v>0</v>
      </c>
      <c r="BK25" s="59"/>
      <c r="BL25" s="64">
        <f t="shared" si="274"/>
        <v>0</v>
      </c>
      <c r="BM25" s="59"/>
      <c r="BN25" s="64">
        <f t="shared" si="275"/>
        <v>0</v>
      </c>
      <c r="BO25" s="59"/>
      <c r="BP25" s="64">
        <f t="shared" si="276"/>
        <v>0</v>
      </c>
      <c r="BQ25" s="59"/>
      <c r="BR25" s="64">
        <f t="shared" si="277"/>
        <v>0</v>
      </c>
      <c r="BS25" s="59"/>
      <c r="BT25" s="64">
        <f t="shared" si="278"/>
        <v>0</v>
      </c>
      <c r="BU25" s="59"/>
      <c r="BV25" s="64">
        <f t="shared" si="279"/>
        <v>0</v>
      </c>
      <c r="BW25" s="59"/>
      <c r="BX25" s="64">
        <f t="shared" si="280"/>
        <v>0</v>
      </c>
      <c r="BY25" s="59"/>
      <c r="BZ25" s="64">
        <f t="shared" si="36"/>
        <v>0</v>
      </c>
      <c r="CA25" s="54"/>
      <c r="CB25" s="61">
        <f t="shared" si="37"/>
        <v>0</v>
      </c>
      <c r="CC25" s="61">
        <f t="shared" si="38"/>
        <v>0</v>
      </c>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row>
    <row r="26" spans="1:212" s="5" customFormat="1" x14ac:dyDescent="0.2">
      <c r="A26" s="57" t="s">
        <v>199</v>
      </c>
      <c r="B26" s="57" t="s">
        <v>200</v>
      </c>
      <c r="C26" s="57" t="s">
        <v>8</v>
      </c>
      <c r="D26" s="57">
        <v>75</v>
      </c>
      <c r="E26" s="6"/>
      <c r="F26" s="64">
        <f t="shared" si="0"/>
        <v>0</v>
      </c>
      <c r="G26" s="6"/>
      <c r="H26" s="64">
        <f t="shared" ref="H26" si="350">SUM(G26*$D26)</f>
        <v>0</v>
      </c>
      <c r="I26" s="6"/>
      <c r="J26" s="64">
        <f t="shared" ref="J26" si="351">SUM(I26*$D26)</f>
        <v>0</v>
      </c>
      <c r="K26" s="6"/>
      <c r="L26" s="64">
        <f t="shared" ref="L26" si="352">SUM(K26*$D26)</f>
        <v>0</v>
      </c>
      <c r="M26" s="6"/>
      <c r="N26" s="64">
        <f t="shared" ref="N26" si="353">SUM(M26*$D26)</f>
        <v>0</v>
      </c>
      <c r="O26" s="6"/>
      <c r="P26" s="64">
        <f t="shared" ref="P26" si="354">SUM(O26*$D26)</f>
        <v>0</v>
      </c>
      <c r="Q26" s="6"/>
      <c r="R26" s="64">
        <f t="shared" ref="R26" si="355">SUM(Q26*$D26)</f>
        <v>0</v>
      </c>
      <c r="S26" s="6"/>
      <c r="T26" s="64">
        <f t="shared" ref="T26" si="356">SUM(S26*$D26)</f>
        <v>0</v>
      </c>
      <c r="U26" s="6"/>
      <c r="V26" s="64">
        <f t="shared" ref="V26" si="357">SUM(U26*$D26)</f>
        <v>0</v>
      </c>
      <c r="W26" s="6"/>
      <c r="X26" s="64">
        <f t="shared" ref="X26" si="358">SUM(W26*$D26)</f>
        <v>0</v>
      </c>
      <c r="Y26" s="6"/>
      <c r="Z26" s="64">
        <f t="shared" ref="Z26" si="359">SUM(Y26*$D26)</f>
        <v>0</v>
      </c>
      <c r="AA26" s="6"/>
      <c r="AB26" s="64">
        <f t="shared" ref="AB26" si="360">SUM(AA26*$D26)</f>
        <v>0</v>
      </c>
      <c r="AC26" s="59"/>
      <c r="AD26" s="64">
        <f t="shared" ref="AD26" si="361">SUM(AC26*$D26)</f>
        <v>0</v>
      </c>
      <c r="AE26" s="59"/>
      <c r="AF26" s="64">
        <f t="shared" ref="AF26" si="362">SUM(AE26*$D26)</f>
        <v>0</v>
      </c>
      <c r="AG26" s="59"/>
      <c r="AH26" s="64">
        <f t="shared" ref="AH26" si="363">SUM(AG26*$D26)</f>
        <v>0</v>
      </c>
      <c r="AI26" s="59"/>
      <c r="AJ26" s="64">
        <f t="shared" ref="AJ26" si="364">SUM(AI26*$D26)</f>
        <v>0</v>
      </c>
      <c r="AK26" s="59"/>
      <c r="AL26" s="64">
        <f t="shared" ref="AL26" si="365">SUM(AK26*$D26)</f>
        <v>0</v>
      </c>
      <c r="AM26" s="59"/>
      <c r="AN26" s="64">
        <f t="shared" ref="AN26" si="366">SUM(AM26*$D26)</f>
        <v>0</v>
      </c>
      <c r="AO26" s="59"/>
      <c r="AP26" s="64">
        <f t="shared" ref="AP26" si="367">SUM(AO26*$D26)</f>
        <v>0</v>
      </c>
      <c r="AQ26" s="59"/>
      <c r="AR26" s="64">
        <f t="shared" ref="AR26" si="368">SUM(AQ26*$D26)</f>
        <v>0</v>
      </c>
      <c r="AS26" s="59"/>
      <c r="AT26" s="64">
        <f t="shared" ref="AT26" si="369">SUM(AS26*$D26)</f>
        <v>0</v>
      </c>
      <c r="AU26" s="59"/>
      <c r="AV26" s="64">
        <f t="shared" ref="AV26" si="370">SUM(AU26*$D26)</f>
        <v>0</v>
      </c>
      <c r="AW26" s="59"/>
      <c r="AX26" s="64">
        <f t="shared" ref="AX26" si="371">SUM(AW26*$D26)</f>
        <v>0</v>
      </c>
      <c r="AY26" s="59"/>
      <c r="AZ26" s="64">
        <f t="shared" ref="AZ26" si="372">SUM(AY26*$D26)</f>
        <v>0</v>
      </c>
      <c r="BA26" s="59"/>
      <c r="BB26" s="64">
        <f t="shared" si="269"/>
        <v>0</v>
      </c>
      <c r="BC26" s="59"/>
      <c r="BD26" s="64">
        <f t="shared" si="270"/>
        <v>0</v>
      </c>
      <c r="BE26" s="59"/>
      <c r="BF26" s="64">
        <f t="shared" si="271"/>
        <v>0</v>
      </c>
      <c r="BG26" s="59"/>
      <c r="BH26" s="64">
        <f t="shared" si="272"/>
        <v>0</v>
      </c>
      <c r="BI26" s="59"/>
      <c r="BJ26" s="64">
        <f t="shared" si="273"/>
        <v>0</v>
      </c>
      <c r="BK26" s="59"/>
      <c r="BL26" s="64">
        <f t="shared" si="274"/>
        <v>0</v>
      </c>
      <c r="BM26" s="59"/>
      <c r="BN26" s="64">
        <f t="shared" si="275"/>
        <v>0</v>
      </c>
      <c r="BO26" s="59"/>
      <c r="BP26" s="64">
        <f t="shared" si="276"/>
        <v>0</v>
      </c>
      <c r="BQ26" s="59"/>
      <c r="BR26" s="64">
        <f t="shared" si="277"/>
        <v>0</v>
      </c>
      <c r="BS26" s="59"/>
      <c r="BT26" s="64">
        <f t="shared" si="278"/>
        <v>0</v>
      </c>
      <c r="BU26" s="59"/>
      <c r="BV26" s="64">
        <f t="shared" si="279"/>
        <v>0</v>
      </c>
      <c r="BW26" s="59"/>
      <c r="BX26" s="64">
        <f t="shared" si="280"/>
        <v>0</v>
      </c>
      <c r="BY26" s="59"/>
      <c r="BZ26" s="64">
        <f t="shared" si="36"/>
        <v>0</v>
      </c>
      <c r="CA26" s="54"/>
      <c r="CB26" s="61">
        <f t="shared" si="37"/>
        <v>0</v>
      </c>
      <c r="CC26" s="61">
        <f t="shared" si="38"/>
        <v>0</v>
      </c>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row>
    <row r="27" spans="1:212" s="5" customFormat="1" x14ac:dyDescent="0.2">
      <c r="A27" s="57"/>
      <c r="B27" s="57"/>
      <c r="C27" s="57" t="s">
        <v>8</v>
      </c>
      <c r="D27" s="57">
        <v>75</v>
      </c>
      <c r="E27" s="6"/>
      <c r="F27" s="64">
        <f t="shared" si="0"/>
        <v>0</v>
      </c>
      <c r="G27" s="6"/>
      <c r="H27" s="64">
        <f t="shared" ref="H27" si="373">SUM(G27*$D27)</f>
        <v>0</v>
      </c>
      <c r="I27" s="6"/>
      <c r="J27" s="64">
        <f t="shared" ref="J27" si="374">SUM(I27*$D27)</f>
        <v>0</v>
      </c>
      <c r="K27" s="6"/>
      <c r="L27" s="64">
        <f t="shared" ref="L27" si="375">SUM(K27*$D27)</f>
        <v>0</v>
      </c>
      <c r="M27" s="6"/>
      <c r="N27" s="64">
        <f t="shared" ref="N27" si="376">SUM(M27*$D27)</f>
        <v>0</v>
      </c>
      <c r="O27" s="6"/>
      <c r="P27" s="64">
        <f t="shared" ref="P27" si="377">SUM(O27*$D27)</f>
        <v>0</v>
      </c>
      <c r="Q27" s="6"/>
      <c r="R27" s="64">
        <f t="shared" ref="R27" si="378">SUM(Q27*$D27)</f>
        <v>0</v>
      </c>
      <c r="S27" s="6"/>
      <c r="T27" s="64">
        <f t="shared" ref="T27" si="379">SUM(S27*$D27)</f>
        <v>0</v>
      </c>
      <c r="U27" s="6"/>
      <c r="V27" s="64">
        <f t="shared" ref="V27" si="380">SUM(U27*$D27)</f>
        <v>0</v>
      </c>
      <c r="W27" s="6"/>
      <c r="X27" s="64">
        <f t="shared" ref="X27" si="381">SUM(W27*$D27)</f>
        <v>0</v>
      </c>
      <c r="Y27" s="6"/>
      <c r="Z27" s="64">
        <f t="shared" ref="Z27" si="382">SUM(Y27*$D27)</f>
        <v>0</v>
      </c>
      <c r="AA27" s="6"/>
      <c r="AB27" s="64">
        <f t="shared" ref="AB27" si="383">SUM(AA27*$D27)</f>
        <v>0</v>
      </c>
      <c r="AC27" s="59"/>
      <c r="AD27" s="64">
        <f t="shared" ref="AD27" si="384">SUM(AC27*$D27)</f>
        <v>0</v>
      </c>
      <c r="AE27" s="59"/>
      <c r="AF27" s="64">
        <f t="shared" ref="AF27" si="385">SUM(AE27*$D27)</f>
        <v>0</v>
      </c>
      <c r="AG27" s="59"/>
      <c r="AH27" s="64">
        <f t="shared" ref="AH27" si="386">SUM(AG27*$D27)</f>
        <v>0</v>
      </c>
      <c r="AI27" s="59"/>
      <c r="AJ27" s="64">
        <f t="shared" ref="AJ27" si="387">SUM(AI27*$D27)</f>
        <v>0</v>
      </c>
      <c r="AK27" s="59"/>
      <c r="AL27" s="64">
        <f t="shared" ref="AL27" si="388">SUM(AK27*$D27)</f>
        <v>0</v>
      </c>
      <c r="AM27" s="59"/>
      <c r="AN27" s="64">
        <f t="shared" ref="AN27" si="389">SUM(AM27*$D27)</f>
        <v>0</v>
      </c>
      <c r="AO27" s="59"/>
      <c r="AP27" s="64">
        <f t="shared" ref="AP27" si="390">SUM(AO27*$D27)</f>
        <v>0</v>
      </c>
      <c r="AQ27" s="59"/>
      <c r="AR27" s="64">
        <f t="shared" ref="AR27" si="391">SUM(AQ27*$D27)</f>
        <v>0</v>
      </c>
      <c r="AS27" s="59"/>
      <c r="AT27" s="64">
        <f t="shared" ref="AT27" si="392">SUM(AS27*$D27)</f>
        <v>0</v>
      </c>
      <c r="AU27" s="59"/>
      <c r="AV27" s="64">
        <f t="shared" ref="AV27" si="393">SUM(AU27*$D27)</f>
        <v>0</v>
      </c>
      <c r="AW27" s="59"/>
      <c r="AX27" s="64">
        <f t="shared" ref="AX27" si="394">SUM(AW27*$D27)</f>
        <v>0</v>
      </c>
      <c r="AY27" s="59"/>
      <c r="AZ27" s="64">
        <f t="shared" ref="AZ27" si="395">SUM(AY27*$D27)</f>
        <v>0</v>
      </c>
      <c r="BA27" s="59"/>
      <c r="BB27" s="64">
        <f t="shared" si="269"/>
        <v>0</v>
      </c>
      <c r="BC27" s="59"/>
      <c r="BD27" s="64">
        <f t="shared" si="270"/>
        <v>0</v>
      </c>
      <c r="BE27" s="59"/>
      <c r="BF27" s="64">
        <f t="shared" si="271"/>
        <v>0</v>
      </c>
      <c r="BG27" s="59"/>
      <c r="BH27" s="64">
        <f t="shared" si="272"/>
        <v>0</v>
      </c>
      <c r="BI27" s="59"/>
      <c r="BJ27" s="64">
        <f t="shared" si="273"/>
        <v>0</v>
      </c>
      <c r="BK27" s="59"/>
      <c r="BL27" s="64">
        <f t="shared" si="274"/>
        <v>0</v>
      </c>
      <c r="BM27" s="59"/>
      <c r="BN27" s="64">
        <f t="shared" si="275"/>
        <v>0</v>
      </c>
      <c r="BO27" s="59"/>
      <c r="BP27" s="64">
        <f t="shared" si="276"/>
        <v>0</v>
      </c>
      <c r="BQ27" s="59"/>
      <c r="BR27" s="64">
        <f t="shared" si="277"/>
        <v>0</v>
      </c>
      <c r="BS27" s="59"/>
      <c r="BT27" s="64">
        <f t="shared" si="278"/>
        <v>0</v>
      </c>
      <c r="BU27" s="59"/>
      <c r="BV27" s="64">
        <f t="shared" si="279"/>
        <v>0</v>
      </c>
      <c r="BW27" s="59"/>
      <c r="BX27" s="64">
        <f t="shared" si="280"/>
        <v>0</v>
      </c>
      <c r="BY27" s="59"/>
      <c r="BZ27" s="64">
        <f t="shared" si="36"/>
        <v>0</v>
      </c>
      <c r="CA27" s="54"/>
      <c r="CB27" s="61">
        <f t="shared" si="37"/>
        <v>0</v>
      </c>
      <c r="CC27" s="61">
        <f t="shared" si="38"/>
        <v>0</v>
      </c>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row>
    <row r="28" spans="1:212" s="5" customFormat="1" x14ac:dyDescent="0.2">
      <c r="A28" s="57"/>
      <c r="B28" s="57"/>
      <c r="C28" s="57" t="s">
        <v>8</v>
      </c>
      <c r="D28" s="57">
        <v>75</v>
      </c>
      <c r="E28" s="6"/>
      <c r="F28" s="64">
        <f t="shared" si="0"/>
        <v>0</v>
      </c>
      <c r="G28" s="6"/>
      <c r="H28" s="64">
        <f t="shared" ref="H28" si="396">SUM(G28*$D28)</f>
        <v>0</v>
      </c>
      <c r="I28" s="6"/>
      <c r="J28" s="64">
        <f t="shared" ref="J28" si="397">SUM(I28*$D28)</f>
        <v>0</v>
      </c>
      <c r="K28" s="6"/>
      <c r="L28" s="64">
        <f t="shared" ref="L28" si="398">SUM(K28*$D28)</f>
        <v>0</v>
      </c>
      <c r="M28" s="6"/>
      <c r="N28" s="64">
        <f t="shared" ref="N28" si="399">SUM(M28*$D28)</f>
        <v>0</v>
      </c>
      <c r="O28" s="6"/>
      <c r="P28" s="64">
        <f t="shared" ref="P28" si="400">SUM(O28*$D28)</f>
        <v>0</v>
      </c>
      <c r="Q28" s="6"/>
      <c r="R28" s="64">
        <f t="shared" ref="R28" si="401">SUM(Q28*$D28)</f>
        <v>0</v>
      </c>
      <c r="S28" s="6"/>
      <c r="T28" s="64">
        <f t="shared" ref="T28" si="402">SUM(S28*$D28)</f>
        <v>0</v>
      </c>
      <c r="U28" s="6"/>
      <c r="V28" s="64">
        <f t="shared" ref="V28" si="403">SUM(U28*$D28)</f>
        <v>0</v>
      </c>
      <c r="W28" s="6"/>
      <c r="X28" s="64">
        <f t="shared" ref="X28" si="404">SUM(W28*$D28)</f>
        <v>0</v>
      </c>
      <c r="Y28" s="6"/>
      <c r="Z28" s="64">
        <f t="shared" ref="Z28" si="405">SUM(Y28*$D28)</f>
        <v>0</v>
      </c>
      <c r="AA28" s="6"/>
      <c r="AB28" s="64">
        <f t="shared" ref="AB28" si="406">SUM(AA28*$D28)</f>
        <v>0</v>
      </c>
      <c r="AC28" s="59"/>
      <c r="AD28" s="64">
        <f t="shared" ref="AD28" si="407">SUM(AC28*$D28)</f>
        <v>0</v>
      </c>
      <c r="AE28" s="59"/>
      <c r="AF28" s="64">
        <f t="shared" ref="AF28" si="408">SUM(AE28*$D28)</f>
        <v>0</v>
      </c>
      <c r="AG28" s="59"/>
      <c r="AH28" s="64">
        <f t="shared" ref="AH28" si="409">SUM(AG28*$D28)</f>
        <v>0</v>
      </c>
      <c r="AI28" s="59"/>
      <c r="AJ28" s="64">
        <f t="shared" ref="AJ28" si="410">SUM(AI28*$D28)</f>
        <v>0</v>
      </c>
      <c r="AK28" s="59"/>
      <c r="AL28" s="64">
        <f t="shared" ref="AL28" si="411">SUM(AK28*$D28)</f>
        <v>0</v>
      </c>
      <c r="AM28" s="59"/>
      <c r="AN28" s="64">
        <f t="shared" ref="AN28" si="412">SUM(AM28*$D28)</f>
        <v>0</v>
      </c>
      <c r="AO28" s="59"/>
      <c r="AP28" s="64">
        <f t="shared" ref="AP28" si="413">SUM(AO28*$D28)</f>
        <v>0</v>
      </c>
      <c r="AQ28" s="59"/>
      <c r="AR28" s="64">
        <f t="shared" ref="AR28" si="414">SUM(AQ28*$D28)</f>
        <v>0</v>
      </c>
      <c r="AS28" s="59"/>
      <c r="AT28" s="64">
        <f t="shared" ref="AT28" si="415">SUM(AS28*$D28)</f>
        <v>0</v>
      </c>
      <c r="AU28" s="59"/>
      <c r="AV28" s="64">
        <f t="shared" ref="AV28" si="416">SUM(AU28*$D28)</f>
        <v>0</v>
      </c>
      <c r="AW28" s="59"/>
      <c r="AX28" s="64">
        <f t="shared" ref="AX28" si="417">SUM(AW28*$D28)</f>
        <v>0</v>
      </c>
      <c r="AY28" s="59"/>
      <c r="AZ28" s="64">
        <f t="shared" ref="AZ28" si="418">SUM(AY28*$D28)</f>
        <v>0</v>
      </c>
      <c r="BA28" s="59"/>
      <c r="BB28" s="64">
        <f t="shared" si="269"/>
        <v>0</v>
      </c>
      <c r="BC28" s="59"/>
      <c r="BD28" s="64">
        <f t="shared" si="270"/>
        <v>0</v>
      </c>
      <c r="BE28" s="59"/>
      <c r="BF28" s="64">
        <f t="shared" si="271"/>
        <v>0</v>
      </c>
      <c r="BG28" s="59"/>
      <c r="BH28" s="64">
        <f t="shared" si="272"/>
        <v>0</v>
      </c>
      <c r="BI28" s="59"/>
      <c r="BJ28" s="64">
        <f t="shared" si="273"/>
        <v>0</v>
      </c>
      <c r="BK28" s="59"/>
      <c r="BL28" s="64">
        <f t="shared" si="274"/>
        <v>0</v>
      </c>
      <c r="BM28" s="59"/>
      <c r="BN28" s="64">
        <f t="shared" si="275"/>
        <v>0</v>
      </c>
      <c r="BO28" s="59"/>
      <c r="BP28" s="64">
        <f t="shared" si="276"/>
        <v>0</v>
      </c>
      <c r="BQ28" s="59"/>
      <c r="BR28" s="64">
        <f t="shared" si="277"/>
        <v>0</v>
      </c>
      <c r="BS28" s="59"/>
      <c r="BT28" s="64">
        <f t="shared" si="278"/>
        <v>0</v>
      </c>
      <c r="BU28" s="59"/>
      <c r="BV28" s="64">
        <f t="shared" si="279"/>
        <v>0</v>
      </c>
      <c r="BW28" s="59"/>
      <c r="BX28" s="64">
        <f t="shared" si="280"/>
        <v>0</v>
      </c>
      <c r="BY28" s="59"/>
      <c r="BZ28" s="64">
        <f t="shared" si="36"/>
        <v>0</v>
      </c>
      <c r="CA28" s="54"/>
      <c r="CB28" s="61">
        <f t="shared" si="37"/>
        <v>0</v>
      </c>
      <c r="CC28" s="61">
        <f t="shared" si="38"/>
        <v>0</v>
      </c>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row>
    <row r="29" spans="1:212" s="5" customFormat="1" x14ac:dyDescent="0.2">
      <c r="A29" s="57"/>
      <c r="B29" s="57"/>
      <c r="C29" s="57" t="s">
        <v>8</v>
      </c>
      <c r="D29" s="57">
        <v>75</v>
      </c>
      <c r="E29" s="6"/>
      <c r="F29" s="64">
        <f t="shared" si="0"/>
        <v>0</v>
      </c>
      <c r="G29" s="6"/>
      <c r="H29" s="64">
        <f t="shared" ref="H29" si="419">SUM(G29*$D29)</f>
        <v>0</v>
      </c>
      <c r="I29" s="6"/>
      <c r="J29" s="64">
        <f t="shared" ref="J29" si="420">SUM(I29*$D29)</f>
        <v>0</v>
      </c>
      <c r="K29" s="6"/>
      <c r="L29" s="64">
        <f t="shared" ref="L29" si="421">SUM(K29*$D29)</f>
        <v>0</v>
      </c>
      <c r="M29" s="6"/>
      <c r="N29" s="64">
        <f t="shared" ref="N29" si="422">SUM(M29*$D29)</f>
        <v>0</v>
      </c>
      <c r="O29" s="6"/>
      <c r="P29" s="64">
        <f t="shared" ref="P29" si="423">SUM(O29*$D29)</f>
        <v>0</v>
      </c>
      <c r="Q29" s="6"/>
      <c r="R29" s="64">
        <f t="shared" ref="R29" si="424">SUM(Q29*$D29)</f>
        <v>0</v>
      </c>
      <c r="S29" s="6"/>
      <c r="T29" s="64">
        <f t="shared" ref="T29" si="425">SUM(S29*$D29)</f>
        <v>0</v>
      </c>
      <c r="U29" s="6"/>
      <c r="V29" s="64">
        <f t="shared" ref="V29" si="426">SUM(U29*$D29)</f>
        <v>0</v>
      </c>
      <c r="W29" s="6"/>
      <c r="X29" s="64">
        <f t="shared" ref="X29" si="427">SUM(W29*$D29)</f>
        <v>0</v>
      </c>
      <c r="Y29" s="6"/>
      <c r="Z29" s="64">
        <f t="shared" ref="Z29" si="428">SUM(Y29*$D29)</f>
        <v>0</v>
      </c>
      <c r="AA29" s="6"/>
      <c r="AB29" s="64">
        <f t="shared" ref="AB29" si="429">SUM(AA29*$D29)</f>
        <v>0</v>
      </c>
      <c r="AC29" s="59"/>
      <c r="AD29" s="64">
        <f t="shared" ref="AD29" si="430">SUM(AC29*$D29)</f>
        <v>0</v>
      </c>
      <c r="AE29" s="59"/>
      <c r="AF29" s="64">
        <f t="shared" ref="AF29" si="431">SUM(AE29*$D29)</f>
        <v>0</v>
      </c>
      <c r="AG29" s="59"/>
      <c r="AH29" s="64">
        <f t="shared" ref="AH29" si="432">SUM(AG29*$D29)</f>
        <v>0</v>
      </c>
      <c r="AI29" s="59"/>
      <c r="AJ29" s="64">
        <f t="shared" ref="AJ29" si="433">SUM(AI29*$D29)</f>
        <v>0</v>
      </c>
      <c r="AK29" s="59"/>
      <c r="AL29" s="64">
        <f t="shared" ref="AL29" si="434">SUM(AK29*$D29)</f>
        <v>0</v>
      </c>
      <c r="AM29" s="59"/>
      <c r="AN29" s="64">
        <f t="shared" ref="AN29" si="435">SUM(AM29*$D29)</f>
        <v>0</v>
      </c>
      <c r="AO29" s="59"/>
      <c r="AP29" s="64">
        <f t="shared" ref="AP29" si="436">SUM(AO29*$D29)</f>
        <v>0</v>
      </c>
      <c r="AQ29" s="59"/>
      <c r="AR29" s="64">
        <f t="shared" ref="AR29" si="437">SUM(AQ29*$D29)</f>
        <v>0</v>
      </c>
      <c r="AS29" s="59"/>
      <c r="AT29" s="64">
        <f t="shared" ref="AT29" si="438">SUM(AS29*$D29)</f>
        <v>0</v>
      </c>
      <c r="AU29" s="59"/>
      <c r="AV29" s="64">
        <f t="shared" ref="AV29" si="439">SUM(AU29*$D29)</f>
        <v>0</v>
      </c>
      <c r="AW29" s="59"/>
      <c r="AX29" s="64">
        <f t="shared" ref="AX29" si="440">SUM(AW29*$D29)</f>
        <v>0</v>
      </c>
      <c r="AY29" s="59"/>
      <c r="AZ29" s="64">
        <f t="shared" ref="AZ29" si="441">SUM(AY29*$D29)</f>
        <v>0</v>
      </c>
      <c r="BA29" s="59"/>
      <c r="BB29" s="64">
        <f t="shared" si="269"/>
        <v>0</v>
      </c>
      <c r="BC29" s="59"/>
      <c r="BD29" s="64">
        <f t="shared" si="270"/>
        <v>0</v>
      </c>
      <c r="BE29" s="59"/>
      <c r="BF29" s="64">
        <f t="shared" si="271"/>
        <v>0</v>
      </c>
      <c r="BG29" s="59"/>
      <c r="BH29" s="64">
        <f t="shared" si="272"/>
        <v>0</v>
      </c>
      <c r="BI29" s="59"/>
      <c r="BJ29" s="64">
        <f t="shared" si="273"/>
        <v>0</v>
      </c>
      <c r="BK29" s="59"/>
      <c r="BL29" s="64">
        <f t="shared" si="274"/>
        <v>0</v>
      </c>
      <c r="BM29" s="59"/>
      <c r="BN29" s="64">
        <f t="shared" si="275"/>
        <v>0</v>
      </c>
      <c r="BO29" s="59"/>
      <c r="BP29" s="64">
        <f t="shared" si="276"/>
        <v>0</v>
      </c>
      <c r="BQ29" s="59"/>
      <c r="BR29" s="64">
        <f t="shared" si="277"/>
        <v>0</v>
      </c>
      <c r="BS29" s="59"/>
      <c r="BT29" s="64">
        <f t="shared" si="278"/>
        <v>0</v>
      </c>
      <c r="BU29" s="59"/>
      <c r="BV29" s="64">
        <f t="shared" si="279"/>
        <v>0</v>
      </c>
      <c r="BW29" s="59"/>
      <c r="BX29" s="64">
        <f t="shared" si="280"/>
        <v>0</v>
      </c>
      <c r="BY29" s="59"/>
      <c r="BZ29" s="64">
        <f t="shared" si="36"/>
        <v>0</v>
      </c>
      <c r="CA29" s="54"/>
      <c r="CB29" s="61">
        <f t="shared" si="37"/>
        <v>0</v>
      </c>
      <c r="CC29" s="61">
        <f t="shared" si="38"/>
        <v>0</v>
      </c>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row>
    <row r="30" spans="1:212" s="5" customFormat="1" x14ac:dyDescent="0.2">
      <c r="A30" s="57" t="s">
        <v>175</v>
      </c>
      <c r="B30" s="57" t="s">
        <v>176</v>
      </c>
      <c r="C30" s="57" t="s">
        <v>9</v>
      </c>
      <c r="D30" s="57">
        <v>60</v>
      </c>
      <c r="E30" s="6"/>
      <c r="F30" s="64">
        <f t="shared" si="0"/>
        <v>0</v>
      </c>
      <c r="G30" s="6"/>
      <c r="H30" s="64">
        <f t="shared" ref="H30" si="442">SUM(G30*$D30)</f>
        <v>0</v>
      </c>
      <c r="I30" s="6"/>
      <c r="J30" s="64">
        <f t="shared" ref="J30" si="443">SUM(I30*$D30)</f>
        <v>0</v>
      </c>
      <c r="K30" s="6"/>
      <c r="L30" s="64">
        <f t="shared" ref="L30" si="444">SUM(K30*$D30)</f>
        <v>0</v>
      </c>
      <c r="M30" s="6"/>
      <c r="N30" s="64">
        <f t="shared" ref="N30" si="445">SUM(M30*$D30)</f>
        <v>0</v>
      </c>
      <c r="O30" s="6"/>
      <c r="P30" s="64">
        <f t="shared" ref="P30" si="446">SUM(O30*$D30)</f>
        <v>0</v>
      </c>
      <c r="Q30" s="6"/>
      <c r="R30" s="64">
        <f t="shared" ref="R30" si="447">SUM(Q30*$D30)</f>
        <v>0</v>
      </c>
      <c r="S30" s="6"/>
      <c r="T30" s="64">
        <f t="shared" ref="T30" si="448">SUM(S30*$D30)</f>
        <v>0</v>
      </c>
      <c r="U30" s="6"/>
      <c r="V30" s="64">
        <f t="shared" ref="V30" si="449">SUM(U30*$D30)</f>
        <v>0</v>
      </c>
      <c r="W30" s="6"/>
      <c r="X30" s="64">
        <f t="shared" ref="X30" si="450">SUM(W30*$D30)</f>
        <v>0</v>
      </c>
      <c r="Y30" s="6"/>
      <c r="Z30" s="64">
        <f t="shared" ref="Z30" si="451">SUM(Y30*$D30)</f>
        <v>0</v>
      </c>
      <c r="AA30" s="6"/>
      <c r="AB30" s="64">
        <f t="shared" ref="AB30" si="452">SUM(AA30*$D30)</f>
        <v>0</v>
      </c>
      <c r="AC30" s="59"/>
      <c r="AD30" s="64">
        <f t="shared" ref="AD30" si="453">SUM(AC30*$D30)</f>
        <v>0</v>
      </c>
      <c r="AE30" s="59"/>
      <c r="AF30" s="64">
        <f t="shared" ref="AF30" si="454">SUM(AE30*$D30)</f>
        <v>0</v>
      </c>
      <c r="AG30" s="59"/>
      <c r="AH30" s="64">
        <f t="shared" ref="AH30" si="455">SUM(AG30*$D30)</f>
        <v>0</v>
      </c>
      <c r="AI30" s="59"/>
      <c r="AJ30" s="64">
        <f t="shared" ref="AJ30" si="456">SUM(AI30*$D30)</f>
        <v>0</v>
      </c>
      <c r="AK30" s="59"/>
      <c r="AL30" s="64">
        <f t="shared" ref="AL30" si="457">SUM(AK30*$D30)</f>
        <v>0</v>
      </c>
      <c r="AM30" s="59"/>
      <c r="AN30" s="64">
        <f t="shared" ref="AN30" si="458">SUM(AM30*$D30)</f>
        <v>0</v>
      </c>
      <c r="AO30" s="59"/>
      <c r="AP30" s="64">
        <f t="shared" ref="AP30" si="459">SUM(AO30*$D30)</f>
        <v>0</v>
      </c>
      <c r="AQ30" s="59"/>
      <c r="AR30" s="64">
        <f t="shared" ref="AR30" si="460">SUM(AQ30*$D30)</f>
        <v>0</v>
      </c>
      <c r="AS30" s="59"/>
      <c r="AT30" s="64">
        <f t="shared" ref="AT30" si="461">SUM(AS30*$D30)</f>
        <v>0</v>
      </c>
      <c r="AU30" s="59"/>
      <c r="AV30" s="64">
        <f t="shared" ref="AV30" si="462">SUM(AU30*$D30)</f>
        <v>0</v>
      </c>
      <c r="AW30" s="59">
        <v>7</v>
      </c>
      <c r="AX30" s="64">
        <f t="shared" ref="AX30" si="463">SUM(AW30*$D30)</f>
        <v>420</v>
      </c>
      <c r="AY30" s="59">
        <v>3.5</v>
      </c>
      <c r="AZ30" s="64">
        <f t="shared" ref="AZ30" si="464">SUM(AY30*$D30)</f>
        <v>210</v>
      </c>
      <c r="BA30" s="59"/>
      <c r="BB30" s="64">
        <f t="shared" si="269"/>
        <v>0</v>
      </c>
      <c r="BC30" s="59"/>
      <c r="BD30" s="64">
        <f t="shared" si="270"/>
        <v>0</v>
      </c>
      <c r="BE30" s="59"/>
      <c r="BF30" s="64">
        <f t="shared" si="271"/>
        <v>0</v>
      </c>
      <c r="BG30" s="59"/>
      <c r="BH30" s="64">
        <f t="shared" si="272"/>
        <v>0</v>
      </c>
      <c r="BI30" s="59"/>
      <c r="BJ30" s="64">
        <f t="shared" si="273"/>
        <v>0</v>
      </c>
      <c r="BK30" s="59"/>
      <c r="BL30" s="64">
        <f t="shared" si="274"/>
        <v>0</v>
      </c>
      <c r="BM30" s="59"/>
      <c r="BN30" s="64">
        <f t="shared" si="275"/>
        <v>0</v>
      </c>
      <c r="BO30" s="59"/>
      <c r="BP30" s="64">
        <f t="shared" si="276"/>
        <v>0</v>
      </c>
      <c r="BQ30" s="59"/>
      <c r="BR30" s="64">
        <f t="shared" si="277"/>
        <v>0</v>
      </c>
      <c r="BS30" s="59"/>
      <c r="BT30" s="64">
        <f t="shared" si="278"/>
        <v>0</v>
      </c>
      <c r="BU30" s="59"/>
      <c r="BV30" s="64">
        <f t="shared" si="279"/>
        <v>0</v>
      </c>
      <c r="BW30" s="59"/>
      <c r="BX30" s="64">
        <f t="shared" si="280"/>
        <v>0</v>
      </c>
      <c r="BY30" s="59"/>
      <c r="BZ30" s="64">
        <f t="shared" si="36"/>
        <v>0</v>
      </c>
      <c r="CA30" s="54"/>
      <c r="CB30" s="61">
        <f t="shared" si="37"/>
        <v>10.5</v>
      </c>
      <c r="CC30" s="61">
        <f t="shared" si="38"/>
        <v>630</v>
      </c>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row>
    <row r="31" spans="1:212" s="5" customFormat="1" x14ac:dyDescent="0.2">
      <c r="A31" s="57"/>
      <c r="B31" s="57"/>
      <c r="C31" s="57" t="s">
        <v>9</v>
      </c>
      <c r="D31" s="57">
        <v>60</v>
      </c>
      <c r="E31" s="6"/>
      <c r="F31" s="64">
        <f t="shared" si="0"/>
        <v>0</v>
      </c>
      <c r="G31" s="6"/>
      <c r="H31" s="64">
        <f t="shared" ref="H31" si="465">SUM(G31*$D31)</f>
        <v>0</v>
      </c>
      <c r="I31" s="6"/>
      <c r="J31" s="64">
        <f t="shared" ref="J31" si="466">SUM(I31*$D31)</f>
        <v>0</v>
      </c>
      <c r="K31" s="6"/>
      <c r="L31" s="64">
        <f t="shared" ref="L31" si="467">SUM(K31*$D31)</f>
        <v>0</v>
      </c>
      <c r="M31" s="6"/>
      <c r="N31" s="64">
        <f t="shared" ref="N31" si="468">SUM(M31*$D31)</f>
        <v>0</v>
      </c>
      <c r="O31" s="6"/>
      <c r="P31" s="64">
        <f t="shared" ref="P31" si="469">SUM(O31*$D31)</f>
        <v>0</v>
      </c>
      <c r="Q31" s="6"/>
      <c r="R31" s="64">
        <f t="shared" ref="R31" si="470">SUM(Q31*$D31)</f>
        <v>0</v>
      </c>
      <c r="S31" s="6"/>
      <c r="T31" s="64">
        <f t="shared" ref="T31" si="471">SUM(S31*$D31)</f>
        <v>0</v>
      </c>
      <c r="U31" s="6"/>
      <c r="V31" s="64">
        <f t="shared" ref="V31" si="472">SUM(U31*$D31)</f>
        <v>0</v>
      </c>
      <c r="W31" s="6"/>
      <c r="X31" s="64">
        <f t="shared" ref="X31" si="473">SUM(W31*$D31)</f>
        <v>0</v>
      </c>
      <c r="Y31" s="6"/>
      <c r="Z31" s="64">
        <f t="shared" ref="Z31" si="474">SUM(Y31*$D31)</f>
        <v>0</v>
      </c>
      <c r="AA31" s="6"/>
      <c r="AB31" s="64">
        <f t="shared" ref="AB31" si="475">SUM(AA31*$D31)</f>
        <v>0</v>
      </c>
      <c r="AC31" s="59"/>
      <c r="AD31" s="64">
        <f t="shared" ref="AD31" si="476">SUM(AC31*$D31)</f>
        <v>0</v>
      </c>
      <c r="AE31" s="59"/>
      <c r="AF31" s="64">
        <f t="shared" ref="AF31" si="477">SUM(AE31*$D31)</f>
        <v>0</v>
      </c>
      <c r="AG31" s="59"/>
      <c r="AH31" s="64">
        <f t="shared" ref="AH31" si="478">SUM(AG31*$D31)</f>
        <v>0</v>
      </c>
      <c r="AI31" s="59"/>
      <c r="AJ31" s="64">
        <f t="shared" ref="AJ31" si="479">SUM(AI31*$D31)</f>
        <v>0</v>
      </c>
      <c r="AK31" s="59"/>
      <c r="AL31" s="64">
        <f t="shared" ref="AL31" si="480">SUM(AK31*$D31)</f>
        <v>0</v>
      </c>
      <c r="AM31" s="59"/>
      <c r="AN31" s="64">
        <f t="shared" ref="AN31" si="481">SUM(AM31*$D31)</f>
        <v>0</v>
      </c>
      <c r="AO31" s="59"/>
      <c r="AP31" s="64">
        <f t="shared" ref="AP31" si="482">SUM(AO31*$D31)</f>
        <v>0</v>
      </c>
      <c r="AQ31" s="59"/>
      <c r="AR31" s="64">
        <f t="shared" ref="AR31" si="483">SUM(AQ31*$D31)</f>
        <v>0</v>
      </c>
      <c r="AS31" s="59"/>
      <c r="AT31" s="64">
        <f t="shared" ref="AT31" si="484">SUM(AS31*$D31)</f>
        <v>0</v>
      </c>
      <c r="AU31" s="59"/>
      <c r="AV31" s="64">
        <f t="shared" ref="AV31" si="485">SUM(AU31*$D31)</f>
        <v>0</v>
      </c>
      <c r="AW31" s="59"/>
      <c r="AX31" s="64">
        <f t="shared" ref="AX31" si="486">SUM(AW31*$D31)</f>
        <v>0</v>
      </c>
      <c r="AY31" s="59"/>
      <c r="AZ31" s="64">
        <f t="shared" ref="AZ31" si="487">SUM(AY31*$D31)</f>
        <v>0</v>
      </c>
      <c r="BA31" s="59"/>
      <c r="BB31" s="64">
        <f t="shared" si="269"/>
        <v>0</v>
      </c>
      <c r="BC31" s="59"/>
      <c r="BD31" s="64">
        <f t="shared" si="270"/>
        <v>0</v>
      </c>
      <c r="BE31" s="59"/>
      <c r="BF31" s="64">
        <f t="shared" si="271"/>
        <v>0</v>
      </c>
      <c r="BG31" s="59"/>
      <c r="BH31" s="64">
        <f t="shared" si="272"/>
        <v>0</v>
      </c>
      <c r="BI31" s="59"/>
      <c r="BJ31" s="64">
        <f t="shared" si="273"/>
        <v>0</v>
      </c>
      <c r="BK31" s="59"/>
      <c r="BL31" s="64">
        <f t="shared" si="274"/>
        <v>0</v>
      </c>
      <c r="BM31" s="59"/>
      <c r="BN31" s="64">
        <f t="shared" si="275"/>
        <v>0</v>
      </c>
      <c r="BO31" s="59"/>
      <c r="BP31" s="64">
        <f t="shared" si="276"/>
        <v>0</v>
      </c>
      <c r="BQ31" s="59"/>
      <c r="BR31" s="64">
        <f t="shared" si="277"/>
        <v>0</v>
      </c>
      <c r="BS31" s="59"/>
      <c r="BT31" s="64">
        <f t="shared" si="278"/>
        <v>0</v>
      </c>
      <c r="BU31" s="59"/>
      <c r="BV31" s="64">
        <f t="shared" si="279"/>
        <v>0</v>
      </c>
      <c r="BW31" s="59"/>
      <c r="BX31" s="64">
        <f t="shared" si="280"/>
        <v>0</v>
      </c>
      <c r="BY31" s="59"/>
      <c r="BZ31" s="64">
        <f t="shared" si="36"/>
        <v>0</v>
      </c>
      <c r="CA31" s="54"/>
      <c r="CB31" s="61">
        <f t="shared" si="37"/>
        <v>0</v>
      </c>
      <c r="CC31" s="61">
        <f t="shared" si="38"/>
        <v>0</v>
      </c>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row>
    <row r="32" spans="1:212" s="5" customFormat="1" x14ac:dyDescent="0.2">
      <c r="A32" s="57"/>
      <c r="B32" s="57"/>
      <c r="C32" s="57" t="s">
        <v>9</v>
      </c>
      <c r="D32" s="57">
        <v>60</v>
      </c>
      <c r="E32" s="6"/>
      <c r="F32" s="64">
        <f t="shared" si="0"/>
        <v>0</v>
      </c>
      <c r="G32" s="6"/>
      <c r="H32" s="64">
        <f t="shared" ref="H32" si="488">SUM(G32*$D32)</f>
        <v>0</v>
      </c>
      <c r="I32" s="6"/>
      <c r="J32" s="64">
        <f t="shared" ref="J32" si="489">SUM(I32*$D32)</f>
        <v>0</v>
      </c>
      <c r="K32" s="6"/>
      <c r="L32" s="64">
        <f t="shared" ref="L32" si="490">SUM(K32*$D32)</f>
        <v>0</v>
      </c>
      <c r="M32" s="6"/>
      <c r="N32" s="64">
        <f t="shared" ref="N32" si="491">SUM(M32*$D32)</f>
        <v>0</v>
      </c>
      <c r="O32" s="6"/>
      <c r="P32" s="64">
        <f t="shared" ref="P32" si="492">SUM(O32*$D32)</f>
        <v>0</v>
      </c>
      <c r="Q32" s="6"/>
      <c r="R32" s="64">
        <f t="shared" ref="R32" si="493">SUM(Q32*$D32)</f>
        <v>0</v>
      </c>
      <c r="S32" s="6"/>
      <c r="T32" s="64">
        <f t="shared" ref="T32" si="494">SUM(S32*$D32)</f>
        <v>0</v>
      </c>
      <c r="U32" s="6"/>
      <c r="V32" s="64">
        <f t="shared" ref="V32" si="495">SUM(U32*$D32)</f>
        <v>0</v>
      </c>
      <c r="W32" s="6"/>
      <c r="X32" s="64">
        <f t="shared" ref="X32" si="496">SUM(W32*$D32)</f>
        <v>0</v>
      </c>
      <c r="Y32" s="6"/>
      <c r="Z32" s="64">
        <f t="shared" ref="Z32" si="497">SUM(Y32*$D32)</f>
        <v>0</v>
      </c>
      <c r="AA32" s="6"/>
      <c r="AB32" s="64">
        <f t="shared" ref="AB32" si="498">SUM(AA32*$D32)</f>
        <v>0</v>
      </c>
      <c r="AC32" s="59"/>
      <c r="AD32" s="64">
        <f t="shared" ref="AD32" si="499">SUM(AC32*$D32)</f>
        <v>0</v>
      </c>
      <c r="AE32" s="59"/>
      <c r="AF32" s="64">
        <f t="shared" ref="AF32" si="500">SUM(AE32*$D32)</f>
        <v>0</v>
      </c>
      <c r="AG32" s="59"/>
      <c r="AH32" s="64">
        <f t="shared" ref="AH32" si="501">SUM(AG32*$D32)</f>
        <v>0</v>
      </c>
      <c r="AI32" s="59"/>
      <c r="AJ32" s="64">
        <f t="shared" ref="AJ32" si="502">SUM(AI32*$D32)</f>
        <v>0</v>
      </c>
      <c r="AK32" s="59"/>
      <c r="AL32" s="64">
        <f t="shared" ref="AL32" si="503">SUM(AK32*$D32)</f>
        <v>0</v>
      </c>
      <c r="AM32" s="59"/>
      <c r="AN32" s="64">
        <f t="shared" ref="AN32" si="504">SUM(AM32*$D32)</f>
        <v>0</v>
      </c>
      <c r="AO32" s="59"/>
      <c r="AP32" s="64">
        <f t="shared" ref="AP32" si="505">SUM(AO32*$D32)</f>
        <v>0</v>
      </c>
      <c r="AQ32" s="59"/>
      <c r="AR32" s="64">
        <f t="shared" ref="AR32" si="506">SUM(AQ32*$D32)</f>
        <v>0</v>
      </c>
      <c r="AS32" s="59"/>
      <c r="AT32" s="64">
        <f t="shared" ref="AT32" si="507">SUM(AS32*$D32)</f>
        <v>0</v>
      </c>
      <c r="AU32" s="59"/>
      <c r="AV32" s="64">
        <f t="shared" ref="AV32" si="508">SUM(AU32*$D32)</f>
        <v>0</v>
      </c>
      <c r="AW32" s="59"/>
      <c r="AX32" s="64">
        <f t="shared" ref="AX32" si="509">SUM(AW32*$D32)</f>
        <v>0</v>
      </c>
      <c r="AY32" s="59"/>
      <c r="AZ32" s="64">
        <f t="shared" ref="AZ32" si="510">SUM(AY32*$D32)</f>
        <v>0</v>
      </c>
      <c r="BA32" s="59"/>
      <c r="BB32" s="64">
        <f t="shared" si="269"/>
        <v>0</v>
      </c>
      <c r="BC32" s="59"/>
      <c r="BD32" s="64">
        <f t="shared" si="270"/>
        <v>0</v>
      </c>
      <c r="BE32" s="59"/>
      <c r="BF32" s="64">
        <f t="shared" si="271"/>
        <v>0</v>
      </c>
      <c r="BG32" s="59"/>
      <c r="BH32" s="64">
        <f t="shared" si="272"/>
        <v>0</v>
      </c>
      <c r="BI32" s="59"/>
      <c r="BJ32" s="64">
        <f t="shared" si="273"/>
        <v>0</v>
      </c>
      <c r="BK32" s="59"/>
      <c r="BL32" s="64">
        <f t="shared" si="274"/>
        <v>0</v>
      </c>
      <c r="BM32" s="59"/>
      <c r="BN32" s="64">
        <f t="shared" si="275"/>
        <v>0</v>
      </c>
      <c r="BO32" s="59"/>
      <c r="BP32" s="64">
        <f t="shared" si="276"/>
        <v>0</v>
      </c>
      <c r="BQ32" s="59"/>
      <c r="BR32" s="64">
        <f t="shared" si="277"/>
        <v>0</v>
      </c>
      <c r="BS32" s="59"/>
      <c r="BT32" s="64">
        <f t="shared" si="278"/>
        <v>0</v>
      </c>
      <c r="BU32" s="59"/>
      <c r="BV32" s="64">
        <f t="shared" si="279"/>
        <v>0</v>
      </c>
      <c r="BW32" s="59"/>
      <c r="BX32" s="64">
        <f t="shared" si="280"/>
        <v>0</v>
      </c>
      <c r="BY32" s="59"/>
      <c r="BZ32" s="64">
        <f t="shared" si="36"/>
        <v>0</v>
      </c>
      <c r="CA32" s="54"/>
      <c r="CB32" s="61">
        <f t="shared" si="37"/>
        <v>0</v>
      </c>
      <c r="CC32" s="61">
        <f t="shared" si="38"/>
        <v>0</v>
      </c>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row>
    <row r="33" spans="1:212" s="473" customFormat="1" x14ac:dyDescent="0.2">
      <c r="A33" s="478" t="s">
        <v>175</v>
      </c>
      <c r="B33" s="478" t="s">
        <v>176</v>
      </c>
      <c r="C33" s="478" t="s">
        <v>10</v>
      </c>
      <c r="D33" s="478">
        <v>35</v>
      </c>
      <c r="E33" s="479"/>
      <c r="F33" s="480">
        <f t="shared" si="0"/>
        <v>0</v>
      </c>
      <c r="G33" s="479"/>
      <c r="H33" s="480">
        <f t="shared" ref="H33" si="511">SUM(G33*$D33)</f>
        <v>0</v>
      </c>
      <c r="I33" s="479"/>
      <c r="J33" s="480">
        <f t="shared" ref="J33" si="512">SUM(I33*$D33)</f>
        <v>0</v>
      </c>
      <c r="K33" s="479"/>
      <c r="L33" s="480">
        <f t="shared" ref="L33" si="513">SUM(K33*$D33)</f>
        <v>0</v>
      </c>
      <c r="M33" s="479"/>
      <c r="N33" s="480">
        <f t="shared" ref="N33" si="514">SUM(M33*$D33)</f>
        <v>0</v>
      </c>
      <c r="O33" s="479"/>
      <c r="P33" s="480">
        <f t="shared" ref="P33" si="515">SUM(O33*$D33)</f>
        <v>0</v>
      </c>
      <c r="Q33" s="479"/>
      <c r="R33" s="480">
        <f t="shared" ref="R33" si="516">SUM(Q33*$D33)</f>
        <v>0</v>
      </c>
      <c r="S33" s="479"/>
      <c r="T33" s="480">
        <f t="shared" ref="T33" si="517">SUM(S33*$D33)</f>
        <v>0</v>
      </c>
      <c r="U33" s="479"/>
      <c r="V33" s="480">
        <f t="shared" ref="V33" si="518">SUM(U33*$D33)</f>
        <v>0</v>
      </c>
      <c r="W33" s="479"/>
      <c r="X33" s="480">
        <f t="shared" ref="X33" si="519">SUM(W33*$D33)</f>
        <v>0</v>
      </c>
      <c r="Y33" s="479"/>
      <c r="Z33" s="480">
        <f t="shared" ref="Z33" si="520">SUM(Y33*$D33)</f>
        <v>0</v>
      </c>
      <c r="AA33" s="479"/>
      <c r="AB33" s="480">
        <f t="shared" ref="AB33" si="521">SUM(AA33*$D33)</f>
        <v>0</v>
      </c>
      <c r="AC33" s="481"/>
      <c r="AD33" s="480">
        <f t="shared" ref="AD33" si="522">SUM(AC33*$D33)</f>
        <v>0</v>
      </c>
      <c r="AE33" s="481"/>
      <c r="AF33" s="480">
        <f t="shared" ref="AF33" si="523">SUM(AE33*$D33)</f>
        <v>0</v>
      </c>
      <c r="AG33" s="481"/>
      <c r="AH33" s="480">
        <f t="shared" ref="AH33" si="524">SUM(AG33*$D33)</f>
        <v>0</v>
      </c>
      <c r="AI33" s="481"/>
      <c r="AJ33" s="480">
        <f t="shared" ref="AJ33" si="525">SUM(AI33*$D33)</f>
        <v>0</v>
      </c>
      <c r="AK33" s="481"/>
      <c r="AL33" s="480">
        <f t="shared" ref="AL33" si="526">SUM(AK33*$D33)</f>
        <v>0</v>
      </c>
      <c r="AM33" s="481"/>
      <c r="AN33" s="480">
        <f t="shared" ref="AN33" si="527">SUM(AM33*$D33)</f>
        <v>0</v>
      </c>
      <c r="AO33" s="481"/>
      <c r="AP33" s="480">
        <f t="shared" ref="AP33" si="528">SUM(AO33*$D33)</f>
        <v>0</v>
      </c>
      <c r="AQ33" s="481"/>
      <c r="AR33" s="480">
        <f t="shared" ref="AR33" si="529">SUM(AQ33*$D33)</f>
        <v>0</v>
      </c>
      <c r="AS33" s="481"/>
      <c r="AT33" s="480">
        <f t="shared" ref="AT33" si="530">SUM(AS33*$D33)</f>
        <v>0</v>
      </c>
      <c r="AU33" s="481"/>
      <c r="AV33" s="480">
        <f t="shared" ref="AV33" si="531">SUM(AU33*$D33)</f>
        <v>0</v>
      </c>
      <c r="AW33" s="481"/>
      <c r="AX33" s="480">
        <f t="shared" ref="AX33" si="532">SUM(AW33*$D33)</f>
        <v>0</v>
      </c>
      <c r="AY33" s="481"/>
      <c r="AZ33" s="480">
        <f t="shared" ref="AZ33" si="533">SUM(AY33*$D33)</f>
        <v>0</v>
      </c>
      <c r="BA33" s="481"/>
      <c r="BB33" s="480">
        <f t="shared" si="269"/>
        <v>0</v>
      </c>
      <c r="BC33" s="481"/>
      <c r="BD33" s="480">
        <f t="shared" si="270"/>
        <v>0</v>
      </c>
      <c r="BE33" s="481"/>
      <c r="BF33" s="480">
        <f t="shared" si="271"/>
        <v>0</v>
      </c>
      <c r="BG33" s="481"/>
      <c r="BH33" s="480">
        <f t="shared" si="272"/>
        <v>0</v>
      </c>
      <c r="BI33" s="481"/>
      <c r="BJ33" s="480">
        <f t="shared" si="273"/>
        <v>0</v>
      </c>
      <c r="BK33" s="481"/>
      <c r="BL33" s="480">
        <f t="shared" si="274"/>
        <v>0</v>
      </c>
      <c r="BM33" s="481"/>
      <c r="BN33" s="480">
        <f t="shared" si="275"/>
        <v>0</v>
      </c>
      <c r="BO33" s="481"/>
      <c r="BP33" s="480">
        <f t="shared" si="276"/>
        <v>0</v>
      </c>
      <c r="BQ33" s="481"/>
      <c r="BR33" s="480">
        <f t="shared" si="277"/>
        <v>0</v>
      </c>
      <c r="BS33" s="481"/>
      <c r="BT33" s="480">
        <f t="shared" si="278"/>
        <v>0</v>
      </c>
      <c r="BU33" s="481"/>
      <c r="BV33" s="480">
        <f t="shared" si="279"/>
        <v>0</v>
      </c>
      <c r="BW33" s="481"/>
      <c r="BX33" s="480">
        <f t="shared" si="280"/>
        <v>0</v>
      </c>
      <c r="BY33" s="481"/>
      <c r="BZ33" s="480">
        <f t="shared" si="36"/>
        <v>0</v>
      </c>
      <c r="CA33" s="479"/>
      <c r="CB33" s="482">
        <f t="shared" si="37"/>
        <v>0</v>
      </c>
      <c r="CC33" s="482">
        <f t="shared" si="38"/>
        <v>0</v>
      </c>
      <c r="CD33" s="472"/>
      <c r="CE33" s="472"/>
      <c r="CF33" s="472"/>
      <c r="CG33" s="472"/>
      <c r="CH33" s="472"/>
      <c r="CI33" s="472"/>
      <c r="CJ33" s="472"/>
      <c r="CK33" s="472"/>
      <c r="CL33" s="472"/>
      <c r="CM33" s="472"/>
      <c r="CN33" s="472"/>
      <c r="CO33" s="472"/>
      <c r="CP33" s="472"/>
      <c r="CQ33" s="472"/>
      <c r="CR33" s="472"/>
      <c r="CS33" s="472"/>
      <c r="CT33" s="472"/>
      <c r="CU33" s="472"/>
      <c r="CV33" s="472"/>
      <c r="CW33" s="472"/>
      <c r="CX33" s="472"/>
      <c r="CY33" s="472"/>
      <c r="CZ33" s="472"/>
      <c r="DA33" s="472"/>
      <c r="DB33" s="472"/>
      <c r="DC33" s="472"/>
      <c r="DD33" s="472"/>
      <c r="DE33" s="472"/>
      <c r="DF33" s="472"/>
      <c r="DG33" s="472"/>
      <c r="DH33" s="472"/>
      <c r="DI33" s="472"/>
      <c r="DJ33" s="472"/>
      <c r="DK33" s="472"/>
      <c r="DL33" s="472"/>
      <c r="DM33" s="472"/>
      <c r="DN33" s="472"/>
      <c r="DO33" s="472"/>
      <c r="DP33" s="472"/>
      <c r="DQ33" s="472"/>
      <c r="DR33" s="472"/>
      <c r="DS33" s="472"/>
      <c r="DT33" s="472"/>
      <c r="DU33" s="472"/>
      <c r="DV33" s="472"/>
      <c r="DW33" s="472"/>
      <c r="DX33" s="472"/>
      <c r="DY33" s="472"/>
      <c r="DZ33" s="472"/>
      <c r="EA33" s="472"/>
      <c r="EB33" s="472"/>
      <c r="EC33" s="472"/>
      <c r="ED33" s="472"/>
      <c r="EE33" s="472"/>
      <c r="EF33" s="472"/>
      <c r="EG33" s="472"/>
      <c r="EH33" s="472"/>
      <c r="EI33" s="472"/>
      <c r="EJ33" s="472"/>
      <c r="EK33" s="472"/>
      <c r="EL33" s="472"/>
      <c r="EM33" s="472"/>
      <c r="EN33" s="472"/>
      <c r="EO33" s="472"/>
      <c r="EP33" s="472"/>
      <c r="EQ33" s="472"/>
      <c r="ER33" s="472"/>
      <c r="ES33" s="472"/>
      <c r="ET33" s="472"/>
      <c r="EU33" s="472"/>
      <c r="EV33" s="472"/>
      <c r="EW33" s="472"/>
      <c r="EX33" s="472"/>
      <c r="EY33" s="472"/>
      <c r="EZ33" s="472"/>
      <c r="FA33" s="472"/>
      <c r="FB33" s="472"/>
      <c r="FC33" s="472"/>
      <c r="FD33" s="472"/>
      <c r="FE33" s="472"/>
      <c r="FF33" s="472"/>
      <c r="FG33" s="472"/>
      <c r="FH33" s="472"/>
      <c r="FI33" s="472"/>
      <c r="FJ33" s="472"/>
      <c r="FK33" s="472"/>
      <c r="FL33" s="472"/>
      <c r="FM33" s="472"/>
      <c r="FN33" s="472"/>
      <c r="FO33" s="472"/>
      <c r="FP33" s="472"/>
      <c r="FQ33" s="472"/>
      <c r="FR33" s="472"/>
      <c r="FS33" s="472"/>
      <c r="FT33" s="472"/>
      <c r="FU33" s="472"/>
      <c r="FV33" s="472"/>
      <c r="FW33" s="472"/>
      <c r="FX33" s="472"/>
      <c r="FY33" s="472"/>
      <c r="FZ33" s="472"/>
      <c r="GA33" s="472"/>
      <c r="GB33" s="472"/>
      <c r="GC33" s="472"/>
      <c r="GD33" s="472"/>
      <c r="GE33" s="472"/>
      <c r="GF33" s="472"/>
      <c r="GG33" s="472"/>
      <c r="GH33" s="472"/>
      <c r="GI33" s="472"/>
      <c r="GJ33" s="472"/>
      <c r="GK33" s="472"/>
      <c r="GL33" s="472"/>
      <c r="GM33" s="472"/>
      <c r="GN33" s="472"/>
      <c r="GO33" s="472"/>
      <c r="GP33" s="472"/>
      <c r="GQ33" s="472"/>
      <c r="GR33" s="472"/>
      <c r="GS33" s="472"/>
      <c r="GT33" s="472"/>
      <c r="GU33" s="472"/>
      <c r="GV33" s="472"/>
      <c r="GW33" s="472"/>
      <c r="GX33" s="472"/>
      <c r="GY33" s="472"/>
      <c r="GZ33" s="472"/>
      <c r="HA33" s="472"/>
      <c r="HB33" s="472"/>
      <c r="HC33" s="472"/>
      <c r="HD33" s="472"/>
    </row>
    <row r="34" spans="1:212" s="5" customFormat="1" x14ac:dyDescent="0.2">
      <c r="A34" s="57" t="s">
        <v>366</v>
      </c>
      <c r="B34" s="57" t="s">
        <v>367</v>
      </c>
      <c r="C34" s="57" t="s">
        <v>10</v>
      </c>
      <c r="D34" s="57">
        <v>35</v>
      </c>
      <c r="E34" s="6"/>
      <c r="F34" s="64">
        <f t="shared" si="0"/>
        <v>0</v>
      </c>
      <c r="G34" s="6"/>
      <c r="H34" s="64">
        <f t="shared" ref="H34" si="534">SUM(G34*$D34)</f>
        <v>0</v>
      </c>
      <c r="I34" s="6"/>
      <c r="J34" s="64">
        <f t="shared" ref="J34" si="535">SUM(I34*$D34)</f>
        <v>0</v>
      </c>
      <c r="K34" s="6"/>
      <c r="L34" s="64">
        <f t="shared" ref="L34" si="536">SUM(K34*$D34)</f>
        <v>0</v>
      </c>
      <c r="M34" s="6"/>
      <c r="N34" s="64">
        <f t="shared" ref="N34" si="537">SUM(M34*$D34)</f>
        <v>0</v>
      </c>
      <c r="O34" s="6"/>
      <c r="P34" s="64">
        <f t="shared" ref="P34" si="538">SUM(O34*$D34)</f>
        <v>0</v>
      </c>
      <c r="Q34" s="6"/>
      <c r="R34" s="64">
        <f t="shared" ref="R34" si="539">SUM(Q34*$D34)</f>
        <v>0</v>
      </c>
      <c r="S34" s="6"/>
      <c r="T34" s="64">
        <f t="shared" ref="T34" si="540">SUM(S34*$D34)</f>
        <v>0</v>
      </c>
      <c r="U34" s="6"/>
      <c r="V34" s="64">
        <f t="shared" ref="V34" si="541">SUM(U34*$D34)</f>
        <v>0</v>
      </c>
      <c r="W34" s="6"/>
      <c r="X34" s="64">
        <f t="shared" ref="X34" si="542">SUM(W34*$D34)</f>
        <v>0</v>
      </c>
      <c r="Y34" s="6"/>
      <c r="Z34" s="64">
        <f t="shared" ref="Z34" si="543">SUM(Y34*$D34)</f>
        <v>0</v>
      </c>
      <c r="AA34" s="6"/>
      <c r="AB34" s="64">
        <f t="shared" ref="AB34" si="544">SUM(AA34*$D34)</f>
        <v>0</v>
      </c>
      <c r="AC34" s="59"/>
      <c r="AD34" s="64">
        <f t="shared" ref="AD34" si="545">SUM(AC34*$D34)</f>
        <v>0</v>
      </c>
      <c r="AE34" s="59"/>
      <c r="AF34" s="64">
        <f t="shared" ref="AF34" si="546">SUM(AE34*$D34)</f>
        <v>0</v>
      </c>
      <c r="AG34" s="59"/>
      <c r="AH34" s="64">
        <f t="shared" ref="AH34" si="547">SUM(AG34*$D34)</f>
        <v>0</v>
      </c>
      <c r="AI34" s="59"/>
      <c r="AJ34" s="64">
        <f t="shared" ref="AJ34" si="548">SUM(AI34*$D34)</f>
        <v>0</v>
      </c>
      <c r="AK34" s="59"/>
      <c r="AL34" s="64">
        <f t="shared" ref="AL34" si="549">SUM(AK34*$D34)</f>
        <v>0</v>
      </c>
      <c r="AM34" s="59"/>
      <c r="AN34" s="64">
        <f t="shared" ref="AN34" si="550">SUM(AM34*$D34)</f>
        <v>0</v>
      </c>
      <c r="AO34" s="59"/>
      <c r="AP34" s="64">
        <f t="shared" ref="AP34" si="551">SUM(AO34*$D34)</f>
        <v>0</v>
      </c>
      <c r="AQ34" s="59"/>
      <c r="AR34" s="64">
        <f t="shared" ref="AR34" si="552">SUM(AQ34*$D34)</f>
        <v>0</v>
      </c>
      <c r="AS34" s="59"/>
      <c r="AT34" s="64">
        <f t="shared" ref="AT34" si="553">SUM(AS34*$D34)</f>
        <v>0</v>
      </c>
      <c r="AU34" s="59"/>
      <c r="AV34" s="64">
        <f t="shared" ref="AV34" si="554">SUM(AU34*$D34)</f>
        <v>0</v>
      </c>
      <c r="AW34" s="59"/>
      <c r="AX34" s="64">
        <f t="shared" ref="AX34" si="555">SUM(AW34*$D34)</f>
        <v>0</v>
      </c>
      <c r="AY34" s="59">
        <v>3.5</v>
      </c>
      <c r="AZ34" s="64">
        <f t="shared" ref="AZ34" si="556">SUM(AY34*$D34)</f>
        <v>122.5</v>
      </c>
      <c r="BA34" s="59"/>
      <c r="BB34" s="64">
        <f t="shared" ref="BB34:BB36" si="557">SUM(BA34*$D34)</f>
        <v>0</v>
      </c>
      <c r="BC34" s="59"/>
      <c r="BD34" s="64">
        <f t="shared" ref="BD34:BD36" si="558">SUM(BC34*$D34)</f>
        <v>0</v>
      </c>
      <c r="BE34" s="59"/>
      <c r="BF34" s="64">
        <f t="shared" ref="BF34:BF36" si="559">SUM(BE34*$D34)</f>
        <v>0</v>
      </c>
      <c r="BG34" s="59"/>
      <c r="BH34" s="64">
        <f t="shared" ref="BH34:BH36" si="560">SUM(BG34*$D34)</f>
        <v>0</v>
      </c>
      <c r="BI34" s="59"/>
      <c r="BJ34" s="64">
        <f t="shared" ref="BJ34:BJ36" si="561">SUM(BI34*$D34)</f>
        <v>0</v>
      </c>
      <c r="BK34" s="59"/>
      <c r="BL34" s="64">
        <f t="shared" ref="BL34:BL36" si="562">SUM(BK34*$D34)</f>
        <v>0</v>
      </c>
      <c r="BM34" s="59"/>
      <c r="BN34" s="64">
        <f t="shared" ref="BN34:BN36" si="563">SUM(BM34*$D34)</f>
        <v>0</v>
      </c>
      <c r="BO34" s="59"/>
      <c r="BP34" s="64">
        <f t="shared" ref="BP34:BP36" si="564">SUM(BO34*$D34)</f>
        <v>0</v>
      </c>
      <c r="BQ34" s="59"/>
      <c r="BR34" s="64">
        <f t="shared" ref="BR34:BR36" si="565">SUM(BQ34*$D34)</f>
        <v>0</v>
      </c>
      <c r="BS34" s="59"/>
      <c r="BT34" s="64">
        <f t="shared" ref="BT34:BT36" si="566">SUM(BS34*$D34)</f>
        <v>0</v>
      </c>
      <c r="BU34" s="59"/>
      <c r="BV34" s="64">
        <f t="shared" ref="BV34:BV36" si="567">SUM(BU34*$D34)</f>
        <v>0</v>
      </c>
      <c r="BW34" s="59"/>
      <c r="BX34" s="64">
        <f t="shared" ref="BX34:BX36" si="568">SUM(BW34*$D34)</f>
        <v>0</v>
      </c>
      <c r="BY34" s="59"/>
      <c r="BZ34" s="64">
        <f t="shared" si="36"/>
        <v>0</v>
      </c>
      <c r="CA34" s="54"/>
      <c r="CB34" s="61">
        <f t="shared" si="37"/>
        <v>3.5</v>
      </c>
      <c r="CC34" s="61">
        <f t="shared" si="38"/>
        <v>122.5</v>
      </c>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row>
    <row r="35" spans="1:212" s="5" customFormat="1" x14ac:dyDescent="0.2">
      <c r="A35" s="57"/>
      <c r="B35" s="57"/>
      <c r="C35" s="57" t="s">
        <v>10</v>
      </c>
      <c r="D35" s="57">
        <v>35</v>
      </c>
      <c r="E35" s="6"/>
      <c r="F35" s="64">
        <f t="shared" si="0"/>
        <v>0</v>
      </c>
      <c r="G35" s="6"/>
      <c r="H35" s="64">
        <f t="shared" ref="H35" si="569">SUM(G35*$D35)</f>
        <v>0</v>
      </c>
      <c r="I35" s="6"/>
      <c r="J35" s="64">
        <f t="shared" ref="J35" si="570">SUM(I35*$D35)</f>
        <v>0</v>
      </c>
      <c r="K35" s="6"/>
      <c r="L35" s="64">
        <f t="shared" ref="L35" si="571">SUM(K35*$D35)</f>
        <v>0</v>
      </c>
      <c r="M35" s="6"/>
      <c r="N35" s="64">
        <f t="shared" ref="N35" si="572">SUM(M35*$D35)</f>
        <v>0</v>
      </c>
      <c r="O35" s="6"/>
      <c r="P35" s="64">
        <f t="shared" ref="P35" si="573">SUM(O35*$D35)</f>
        <v>0</v>
      </c>
      <c r="Q35" s="6"/>
      <c r="R35" s="64">
        <f t="shared" ref="R35" si="574">SUM(Q35*$D35)</f>
        <v>0</v>
      </c>
      <c r="S35" s="6"/>
      <c r="T35" s="64">
        <f t="shared" ref="T35" si="575">SUM(S35*$D35)</f>
        <v>0</v>
      </c>
      <c r="U35" s="6"/>
      <c r="V35" s="64">
        <f t="shared" ref="V35" si="576">SUM(U35*$D35)</f>
        <v>0</v>
      </c>
      <c r="W35" s="6"/>
      <c r="X35" s="64">
        <f t="shared" ref="X35" si="577">SUM(W35*$D35)</f>
        <v>0</v>
      </c>
      <c r="Y35" s="6"/>
      <c r="Z35" s="64">
        <f t="shared" ref="Z35" si="578">SUM(Y35*$D35)</f>
        <v>0</v>
      </c>
      <c r="AA35" s="6"/>
      <c r="AB35" s="64">
        <f t="shared" ref="AB35" si="579">SUM(AA35*$D35)</f>
        <v>0</v>
      </c>
      <c r="AC35" s="59"/>
      <c r="AD35" s="64">
        <f t="shared" ref="AD35" si="580">SUM(AC35*$D35)</f>
        <v>0</v>
      </c>
      <c r="AE35" s="59"/>
      <c r="AF35" s="64">
        <f t="shared" ref="AF35" si="581">SUM(AE35*$D35)</f>
        <v>0</v>
      </c>
      <c r="AG35" s="59"/>
      <c r="AH35" s="64">
        <f t="shared" ref="AH35" si="582">SUM(AG35*$D35)</f>
        <v>0</v>
      </c>
      <c r="AI35" s="59"/>
      <c r="AJ35" s="64">
        <f t="shared" ref="AJ35" si="583">SUM(AI35*$D35)</f>
        <v>0</v>
      </c>
      <c r="AK35" s="59"/>
      <c r="AL35" s="64">
        <f t="shared" ref="AL35" si="584">SUM(AK35*$D35)</f>
        <v>0</v>
      </c>
      <c r="AM35" s="59"/>
      <c r="AN35" s="64">
        <f t="shared" ref="AN35" si="585">SUM(AM35*$D35)</f>
        <v>0</v>
      </c>
      <c r="AO35" s="59"/>
      <c r="AP35" s="64">
        <f t="shared" ref="AP35" si="586">SUM(AO35*$D35)</f>
        <v>0</v>
      </c>
      <c r="AQ35" s="59"/>
      <c r="AR35" s="64">
        <f t="shared" ref="AR35" si="587">SUM(AQ35*$D35)</f>
        <v>0</v>
      </c>
      <c r="AS35" s="59"/>
      <c r="AT35" s="64">
        <f t="shared" ref="AT35" si="588">SUM(AS35*$D35)</f>
        <v>0</v>
      </c>
      <c r="AU35" s="59"/>
      <c r="AV35" s="64">
        <f t="shared" ref="AV35" si="589">SUM(AU35*$D35)</f>
        <v>0</v>
      </c>
      <c r="AW35" s="59"/>
      <c r="AX35" s="64">
        <f t="shared" ref="AX35" si="590">SUM(AW35*$D35)</f>
        <v>0</v>
      </c>
      <c r="AY35" s="59"/>
      <c r="AZ35" s="64">
        <f t="shared" ref="AZ35" si="591">SUM(AY35*$D35)</f>
        <v>0</v>
      </c>
      <c r="BA35" s="59"/>
      <c r="BB35" s="64">
        <f t="shared" si="557"/>
        <v>0</v>
      </c>
      <c r="BC35" s="59"/>
      <c r="BD35" s="64">
        <f t="shared" si="558"/>
        <v>0</v>
      </c>
      <c r="BE35" s="59"/>
      <c r="BF35" s="64">
        <f t="shared" si="559"/>
        <v>0</v>
      </c>
      <c r="BG35" s="59"/>
      <c r="BH35" s="64">
        <f t="shared" si="560"/>
        <v>0</v>
      </c>
      <c r="BI35" s="59"/>
      <c r="BJ35" s="64">
        <f t="shared" si="561"/>
        <v>0</v>
      </c>
      <c r="BK35" s="59"/>
      <c r="BL35" s="64">
        <f t="shared" si="562"/>
        <v>0</v>
      </c>
      <c r="BM35" s="59"/>
      <c r="BN35" s="64">
        <f t="shared" si="563"/>
        <v>0</v>
      </c>
      <c r="BO35" s="59"/>
      <c r="BP35" s="64">
        <f t="shared" si="564"/>
        <v>0</v>
      </c>
      <c r="BQ35" s="59"/>
      <c r="BR35" s="64">
        <f t="shared" si="565"/>
        <v>0</v>
      </c>
      <c r="BS35" s="59"/>
      <c r="BT35" s="64">
        <f t="shared" si="566"/>
        <v>0</v>
      </c>
      <c r="BU35" s="59"/>
      <c r="BV35" s="64">
        <f t="shared" si="567"/>
        <v>0</v>
      </c>
      <c r="BW35" s="59"/>
      <c r="BX35" s="64">
        <f t="shared" si="568"/>
        <v>0</v>
      </c>
      <c r="BY35" s="59"/>
      <c r="BZ35" s="64">
        <f t="shared" si="36"/>
        <v>0</v>
      </c>
      <c r="CA35" s="54"/>
      <c r="CB35" s="61">
        <f t="shared" si="37"/>
        <v>0</v>
      </c>
      <c r="CC35" s="61">
        <f t="shared" si="38"/>
        <v>0</v>
      </c>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row>
    <row r="36" spans="1:212" s="5" customFormat="1" x14ac:dyDescent="0.2">
      <c r="A36" s="57"/>
      <c r="B36" s="57"/>
      <c r="C36" s="57" t="s">
        <v>10</v>
      </c>
      <c r="D36" s="57">
        <v>35</v>
      </c>
      <c r="E36" s="6"/>
      <c r="F36" s="64">
        <f t="shared" si="0"/>
        <v>0</v>
      </c>
      <c r="G36" s="6"/>
      <c r="H36" s="64">
        <f t="shared" ref="H36" si="592">SUM(G36*$D36)</f>
        <v>0</v>
      </c>
      <c r="I36" s="6"/>
      <c r="J36" s="64">
        <f t="shared" ref="J36" si="593">SUM(I36*$D36)</f>
        <v>0</v>
      </c>
      <c r="K36" s="6"/>
      <c r="L36" s="64">
        <f t="shared" ref="L36" si="594">SUM(K36*$D36)</f>
        <v>0</v>
      </c>
      <c r="M36" s="6"/>
      <c r="N36" s="64">
        <f t="shared" ref="N36" si="595">SUM(M36*$D36)</f>
        <v>0</v>
      </c>
      <c r="O36" s="6"/>
      <c r="P36" s="64">
        <f t="shared" ref="P36" si="596">SUM(O36*$D36)</f>
        <v>0</v>
      </c>
      <c r="Q36" s="6"/>
      <c r="R36" s="64">
        <f t="shared" ref="R36" si="597">SUM(Q36*$D36)</f>
        <v>0</v>
      </c>
      <c r="S36" s="6"/>
      <c r="T36" s="64">
        <f t="shared" ref="T36" si="598">SUM(S36*$D36)</f>
        <v>0</v>
      </c>
      <c r="U36" s="6"/>
      <c r="V36" s="64">
        <f t="shared" ref="V36" si="599">SUM(U36*$D36)</f>
        <v>0</v>
      </c>
      <c r="W36" s="6"/>
      <c r="X36" s="64">
        <f t="shared" ref="X36" si="600">SUM(W36*$D36)</f>
        <v>0</v>
      </c>
      <c r="Y36" s="6"/>
      <c r="Z36" s="64">
        <f t="shared" ref="Z36" si="601">SUM(Y36*$D36)</f>
        <v>0</v>
      </c>
      <c r="AA36" s="6"/>
      <c r="AB36" s="64">
        <f t="shared" ref="AB36" si="602">SUM(AA36*$D36)</f>
        <v>0</v>
      </c>
      <c r="AC36" s="59"/>
      <c r="AD36" s="64">
        <f t="shared" ref="AD36" si="603">SUM(AC36*$D36)</f>
        <v>0</v>
      </c>
      <c r="AE36" s="59"/>
      <c r="AF36" s="64">
        <f t="shared" ref="AF36" si="604">SUM(AE36*$D36)</f>
        <v>0</v>
      </c>
      <c r="AG36" s="59"/>
      <c r="AH36" s="64">
        <f t="shared" ref="AH36" si="605">SUM(AG36*$D36)</f>
        <v>0</v>
      </c>
      <c r="AI36" s="59"/>
      <c r="AJ36" s="64">
        <f t="shared" ref="AJ36" si="606">SUM(AI36*$D36)</f>
        <v>0</v>
      </c>
      <c r="AK36" s="59"/>
      <c r="AL36" s="64">
        <f t="shared" ref="AL36" si="607">SUM(AK36*$D36)</f>
        <v>0</v>
      </c>
      <c r="AM36" s="59"/>
      <c r="AN36" s="64">
        <f t="shared" ref="AN36" si="608">SUM(AM36*$D36)</f>
        <v>0</v>
      </c>
      <c r="AO36" s="59"/>
      <c r="AP36" s="64">
        <f t="shared" ref="AP36" si="609">SUM(AO36*$D36)</f>
        <v>0</v>
      </c>
      <c r="AQ36" s="59"/>
      <c r="AR36" s="64">
        <f t="shared" ref="AR36" si="610">SUM(AQ36*$D36)</f>
        <v>0</v>
      </c>
      <c r="AS36" s="59"/>
      <c r="AT36" s="64">
        <f t="shared" ref="AT36" si="611">SUM(AS36*$D36)</f>
        <v>0</v>
      </c>
      <c r="AU36" s="59"/>
      <c r="AV36" s="64">
        <f t="shared" ref="AV36" si="612">SUM(AU36*$D36)</f>
        <v>0</v>
      </c>
      <c r="AW36" s="59"/>
      <c r="AX36" s="64">
        <f t="shared" ref="AX36" si="613">SUM(AW36*$D36)</f>
        <v>0</v>
      </c>
      <c r="AY36" s="59"/>
      <c r="AZ36" s="64">
        <f t="shared" ref="AZ36" si="614">SUM(AY36*$D36)</f>
        <v>0</v>
      </c>
      <c r="BA36" s="59"/>
      <c r="BB36" s="64">
        <f t="shared" si="557"/>
        <v>0</v>
      </c>
      <c r="BC36" s="59"/>
      <c r="BD36" s="64">
        <f t="shared" si="558"/>
        <v>0</v>
      </c>
      <c r="BE36" s="59"/>
      <c r="BF36" s="64">
        <f t="shared" si="559"/>
        <v>0</v>
      </c>
      <c r="BG36" s="59"/>
      <c r="BH36" s="64">
        <f t="shared" si="560"/>
        <v>0</v>
      </c>
      <c r="BI36" s="59"/>
      <c r="BJ36" s="64">
        <f t="shared" si="561"/>
        <v>0</v>
      </c>
      <c r="BK36" s="59"/>
      <c r="BL36" s="64">
        <f t="shared" si="562"/>
        <v>0</v>
      </c>
      <c r="BM36" s="59"/>
      <c r="BN36" s="64">
        <f t="shared" si="563"/>
        <v>0</v>
      </c>
      <c r="BO36" s="59"/>
      <c r="BP36" s="64">
        <f t="shared" si="564"/>
        <v>0</v>
      </c>
      <c r="BQ36" s="59"/>
      <c r="BR36" s="64">
        <f t="shared" si="565"/>
        <v>0</v>
      </c>
      <c r="BS36" s="59"/>
      <c r="BT36" s="64">
        <f t="shared" si="566"/>
        <v>0</v>
      </c>
      <c r="BU36" s="59"/>
      <c r="BV36" s="64">
        <f t="shared" si="567"/>
        <v>0</v>
      </c>
      <c r="BW36" s="59"/>
      <c r="BX36" s="64">
        <f t="shared" si="568"/>
        <v>0</v>
      </c>
      <c r="BY36" s="59"/>
      <c r="BZ36" s="64">
        <f t="shared" si="36"/>
        <v>0</v>
      </c>
      <c r="CA36" s="54"/>
      <c r="CB36" s="61">
        <f t="shared" si="37"/>
        <v>0</v>
      </c>
      <c r="CC36" s="61">
        <f t="shared" si="38"/>
        <v>0</v>
      </c>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row>
    <row r="37" spans="1:212" s="5" customFormat="1" x14ac:dyDescent="0.2">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55"/>
      <c r="BH37" s="19"/>
      <c r="BI37" s="19"/>
      <c r="BJ37" s="19"/>
      <c r="BK37" s="19"/>
      <c r="BL37" s="19"/>
      <c r="BM37" s="19"/>
      <c r="BN37" s="19"/>
      <c r="BO37" s="19"/>
      <c r="BP37" s="19"/>
      <c r="BQ37" s="19"/>
      <c r="BR37" s="19"/>
      <c r="BS37" s="19"/>
      <c r="BT37" s="19"/>
      <c r="BU37" s="19"/>
      <c r="BV37" s="19"/>
      <c r="BW37" s="19"/>
      <c r="BX37" s="19"/>
      <c r="BY37" s="19"/>
      <c r="BZ37" s="19"/>
      <c r="CA37" s="19"/>
      <c r="CB37" s="17"/>
      <c r="CC37" s="17"/>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row>
    <row r="38" spans="1:212"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56"/>
      <c r="BF38" s="19"/>
      <c r="BG38" s="56"/>
      <c r="BH38" s="19"/>
      <c r="BI38" s="56"/>
      <c r="BJ38" s="19"/>
      <c r="BK38" s="56"/>
      <c r="BL38" s="19"/>
      <c r="BM38" s="56"/>
      <c r="BN38" s="19"/>
      <c r="BO38" s="56"/>
      <c r="BP38" s="19"/>
      <c r="BQ38" s="56"/>
      <c r="BR38" s="19"/>
      <c r="BS38" s="56"/>
      <c r="BT38" s="19"/>
      <c r="BU38" s="56"/>
      <c r="BV38" s="19"/>
      <c r="BW38" s="56"/>
      <c r="BX38" s="19"/>
      <c r="BY38" s="56"/>
      <c r="BZ38" s="19"/>
      <c r="CA38" s="19"/>
      <c r="CB38" s="17"/>
      <c r="CC38" s="17"/>
      <c r="CD38" s="63"/>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row>
    <row r="39" spans="1:212" s="14" customFormat="1" ht="24" x14ac:dyDescent="0.2">
      <c r="A39" s="65"/>
      <c r="B39" s="65" t="s">
        <v>59</v>
      </c>
      <c r="C39" s="65"/>
      <c r="D39" s="65"/>
      <c r="E39" s="140">
        <f t="shared" ref="E39:AJ39" si="615">SUM(E6:E36)</f>
        <v>0</v>
      </c>
      <c r="F39" s="140">
        <f t="shared" si="615"/>
        <v>0</v>
      </c>
      <c r="G39" s="65">
        <f t="shared" si="615"/>
        <v>0</v>
      </c>
      <c r="H39" s="65">
        <f t="shared" si="615"/>
        <v>0</v>
      </c>
      <c r="I39" s="65">
        <f t="shared" si="615"/>
        <v>0</v>
      </c>
      <c r="J39" s="65">
        <f t="shared" si="615"/>
        <v>0</v>
      </c>
      <c r="K39" s="65">
        <f t="shared" si="615"/>
        <v>0</v>
      </c>
      <c r="L39" s="65">
        <f t="shared" si="615"/>
        <v>0</v>
      </c>
      <c r="M39" s="65">
        <f t="shared" si="615"/>
        <v>0</v>
      </c>
      <c r="N39" s="65">
        <f t="shared" si="615"/>
        <v>0</v>
      </c>
      <c r="O39" s="65">
        <f t="shared" si="615"/>
        <v>0</v>
      </c>
      <c r="P39" s="65">
        <f t="shared" si="615"/>
        <v>0</v>
      </c>
      <c r="Q39" s="65">
        <f t="shared" si="615"/>
        <v>0</v>
      </c>
      <c r="R39" s="65">
        <f t="shared" si="615"/>
        <v>0</v>
      </c>
      <c r="S39" s="65">
        <f t="shared" si="615"/>
        <v>0</v>
      </c>
      <c r="T39" s="65">
        <f t="shared" si="615"/>
        <v>0</v>
      </c>
      <c r="U39" s="65">
        <f t="shared" si="615"/>
        <v>0</v>
      </c>
      <c r="V39" s="140">
        <f t="shared" si="615"/>
        <v>0</v>
      </c>
      <c r="W39" s="65">
        <f t="shared" si="615"/>
        <v>0</v>
      </c>
      <c r="X39" s="140">
        <f t="shared" si="615"/>
        <v>0</v>
      </c>
      <c r="Y39" s="65">
        <f t="shared" si="615"/>
        <v>0</v>
      </c>
      <c r="Z39" s="65">
        <f t="shared" si="615"/>
        <v>0</v>
      </c>
      <c r="AA39" s="65">
        <f t="shared" si="615"/>
        <v>0</v>
      </c>
      <c r="AB39" s="65">
        <f t="shared" si="615"/>
        <v>0</v>
      </c>
      <c r="AC39" s="65">
        <f t="shared" si="615"/>
        <v>0</v>
      </c>
      <c r="AD39" s="65">
        <f t="shared" si="615"/>
        <v>0</v>
      </c>
      <c r="AE39" s="65">
        <f t="shared" si="615"/>
        <v>0</v>
      </c>
      <c r="AF39" s="65">
        <f t="shared" si="615"/>
        <v>0</v>
      </c>
      <c r="AG39" s="65">
        <f t="shared" si="615"/>
        <v>109.5</v>
      </c>
      <c r="AH39" s="65">
        <f>SUM(AH6:AH36)</f>
        <v>11771</v>
      </c>
      <c r="AI39" s="65">
        <f t="shared" si="615"/>
        <v>24.5</v>
      </c>
      <c r="AJ39" s="65">
        <f t="shared" si="615"/>
        <v>2693</v>
      </c>
      <c r="AK39" s="65">
        <f t="shared" ref="AK39:BP39" si="616">SUM(AK6:AK36)</f>
        <v>0</v>
      </c>
      <c r="AL39" s="65">
        <f t="shared" si="616"/>
        <v>0</v>
      </c>
      <c r="AM39" s="65">
        <f t="shared" si="616"/>
        <v>16</v>
      </c>
      <c r="AN39" s="65">
        <f t="shared" si="616"/>
        <v>1600</v>
      </c>
      <c r="AO39" s="65">
        <f t="shared" si="616"/>
        <v>63</v>
      </c>
      <c r="AP39" s="65">
        <f t="shared" si="616"/>
        <v>6390</v>
      </c>
      <c r="AQ39" s="65">
        <f t="shared" si="616"/>
        <v>30.5</v>
      </c>
      <c r="AR39" s="65">
        <f t="shared" si="616"/>
        <v>3122</v>
      </c>
      <c r="AS39" s="65">
        <f t="shared" si="616"/>
        <v>28.25</v>
      </c>
      <c r="AT39" s="65">
        <f t="shared" si="616"/>
        <v>2825</v>
      </c>
      <c r="AU39" s="65">
        <f t="shared" si="616"/>
        <v>42.75</v>
      </c>
      <c r="AV39" s="65">
        <f t="shared" si="616"/>
        <v>4275</v>
      </c>
      <c r="AW39" s="65">
        <f t="shared" si="616"/>
        <v>64</v>
      </c>
      <c r="AX39" s="65">
        <f t="shared" si="616"/>
        <v>6120</v>
      </c>
      <c r="AY39" s="65">
        <f t="shared" si="616"/>
        <v>29.5</v>
      </c>
      <c r="AZ39" s="65">
        <f t="shared" si="616"/>
        <v>2582.5</v>
      </c>
      <c r="BA39" s="65">
        <f t="shared" si="616"/>
        <v>32.5</v>
      </c>
      <c r="BB39" s="65">
        <f t="shared" si="616"/>
        <v>4420</v>
      </c>
      <c r="BC39" s="65">
        <f t="shared" si="616"/>
        <v>0</v>
      </c>
      <c r="BD39" s="65">
        <f t="shared" si="616"/>
        <v>0</v>
      </c>
      <c r="BE39" s="65">
        <f t="shared" si="616"/>
        <v>0</v>
      </c>
      <c r="BF39" s="65">
        <f t="shared" si="616"/>
        <v>0</v>
      </c>
      <c r="BG39" s="65">
        <f t="shared" si="616"/>
        <v>0</v>
      </c>
      <c r="BH39" s="65">
        <f t="shared" si="616"/>
        <v>0</v>
      </c>
      <c r="BI39" s="65">
        <f t="shared" si="616"/>
        <v>0</v>
      </c>
      <c r="BJ39" s="65">
        <f t="shared" si="616"/>
        <v>0</v>
      </c>
      <c r="BK39" s="65">
        <f t="shared" si="616"/>
        <v>0</v>
      </c>
      <c r="BL39" s="65">
        <f t="shared" si="616"/>
        <v>0</v>
      </c>
      <c r="BM39" s="65">
        <f t="shared" si="616"/>
        <v>0</v>
      </c>
      <c r="BN39" s="65">
        <f t="shared" si="616"/>
        <v>0</v>
      </c>
      <c r="BO39" s="65">
        <f t="shared" si="616"/>
        <v>0</v>
      </c>
      <c r="BP39" s="65">
        <f t="shared" si="616"/>
        <v>0</v>
      </c>
      <c r="BQ39" s="65">
        <f t="shared" ref="BQ39:BZ39" si="617">SUM(BQ6:BQ36)</f>
        <v>0</v>
      </c>
      <c r="BR39" s="65">
        <f t="shared" si="617"/>
        <v>0</v>
      </c>
      <c r="BS39" s="65">
        <f t="shared" si="617"/>
        <v>0</v>
      </c>
      <c r="BT39" s="65">
        <f t="shared" si="617"/>
        <v>0</v>
      </c>
      <c r="BU39" s="65">
        <f t="shared" si="617"/>
        <v>0</v>
      </c>
      <c r="BV39" s="65">
        <f t="shared" si="617"/>
        <v>0</v>
      </c>
      <c r="BW39" s="65">
        <f t="shared" si="617"/>
        <v>0</v>
      </c>
      <c r="BX39" s="65">
        <f t="shared" si="617"/>
        <v>0</v>
      </c>
      <c r="BY39" s="65">
        <f t="shared" si="617"/>
        <v>0</v>
      </c>
      <c r="BZ39" s="65">
        <f t="shared" si="617"/>
        <v>0</v>
      </c>
      <c r="CA39" s="65"/>
      <c r="CB39" s="66">
        <f>SUM(CB6:CB36)</f>
        <v>440.5</v>
      </c>
      <c r="CC39" s="66">
        <f>SUM(CC6:CC36)</f>
        <v>45798.5</v>
      </c>
      <c r="CD39" s="67" t="s">
        <v>59</v>
      </c>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row>
    <row r="40" spans="1:212" x14ac:dyDescent="0.2">
      <c r="A40" s="65"/>
      <c r="B40" s="65" t="s">
        <v>60</v>
      </c>
      <c r="C40" s="65"/>
      <c r="D40" s="65"/>
      <c r="E40" s="718" t="e">
        <f>F39/E39</f>
        <v>#DIV/0!</v>
      </c>
      <c r="F40" s="718"/>
      <c r="G40" s="718" t="e">
        <f>H39/G39</f>
        <v>#DIV/0!</v>
      </c>
      <c r="H40" s="718"/>
      <c r="I40" s="718" t="e">
        <f>J39/I39</f>
        <v>#DIV/0!</v>
      </c>
      <c r="J40" s="718"/>
      <c r="K40" s="718" t="e">
        <f>L39/K39</f>
        <v>#DIV/0!</v>
      </c>
      <c r="L40" s="718"/>
      <c r="M40" s="718" t="e">
        <f>N39/M39</f>
        <v>#DIV/0!</v>
      </c>
      <c r="N40" s="718"/>
      <c r="O40" s="718" t="e">
        <f>P39/O39</f>
        <v>#DIV/0!</v>
      </c>
      <c r="P40" s="718"/>
      <c r="Q40" s="718" t="e">
        <f>R39/Q39</f>
        <v>#DIV/0!</v>
      </c>
      <c r="R40" s="718"/>
      <c r="S40" s="718" t="e">
        <f>T39/S39</f>
        <v>#DIV/0!</v>
      </c>
      <c r="T40" s="718"/>
      <c r="U40" s="718" t="e">
        <f>V39/U39</f>
        <v>#DIV/0!</v>
      </c>
      <c r="V40" s="718"/>
      <c r="W40" s="718" t="e">
        <f>X39/W39</f>
        <v>#DIV/0!</v>
      </c>
      <c r="X40" s="718"/>
      <c r="Y40" s="718" t="e">
        <f>Z39/Y39</f>
        <v>#DIV/0!</v>
      </c>
      <c r="Z40" s="718"/>
      <c r="AA40" s="718" t="e">
        <f>AB39/AA39</f>
        <v>#DIV/0!</v>
      </c>
      <c r="AB40" s="718"/>
      <c r="AC40" s="718" t="e">
        <f>AD39/AC39</f>
        <v>#DIV/0!</v>
      </c>
      <c r="AD40" s="718"/>
      <c r="AE40" s="718" t="e">
        <f>AF39/AE39</f>
        <v>#DIV/0!</v>
      </c>
      <c r="AF40" s="718"/>
      <c r="AG40" s="718">
        <f>AH39/AG39</f>
        <v>107.49771689497717</v>
      </c>
      <c r="AH40" s="718"/>
      <c r="AI40" s="718">
        <f>AJ39/AI39</f>
        <v>109.91836734693878</v>
      </c>
      <c r="AJ40" s="718"/>
      <c r="AK40" s="718" t="e">
        <f>AL39/AK39</f>
        <v>#DIV/0!</v>
      </c>
      <c r="AL40" s="718"/>
      <c r="AM40" s="718">
        <f>AN39/AM39</f>
        <v>100</v>
      </c>
      <c r="AN40" s="718"/>
      <c r="AO40" s="718">
        <f>AP39/AO39</f>
        <v>101.42857142857143</v>
      </c>
      <c r="AP40" s="718"/>
      <c r="AQ40" s="718">
        <f>AR39/AQ39</f>
        <v>102.36065573770492</v>
      </c>
      <c r="AR40" s="718"/>
      <c r="AS40" s="718">
        <f>AT39/AS39</f>
        <v>100</v>
      </c>
      <c r="AT40" s="718"/>
      <c r="AU40" s="718">
        <f>AV39/AU39</f>
        <v>100</v>
      </c>
      <c r="AV40" s="718"/>
      <c r="AW40" s="718">
        <f>AX39/AW39</f>
        <v>95.625</v>
      </c>
      <c r="AX40" s="718"/>
      <c r="AY40" s="718">
        <f>AZ39/AY39</f>
        <v>87.542372881355931</v>
      </c>
      <c r="AZ40" s="718"/>
      <c r="BA40" s="718">
        <f>BB39/BA39</f>
        <v>136</v>
      </c>
      <c r="BB40" s="718"/>
      <c r="BC40" s="718" t="e">
        <f>BD39/BC39</f>
        <v>#DIV/0!</v>
      </c>
      <c r="BD40" s="718"/>
      <c r="BE40" s="718" t="e">
        <f>BF39/BE39</f>
        <v>#DIV/0!</v>
      </c>
      <c r="BF40" s="718"/>
      <c r="BG40" s="718" t="e">
        <f>BH39/BG39</f>
        <v>#DIV/0!</v>
      </c>
      <c r="BH40" s="718"/>
      <c r="BI40" s="718" t="e">
        <f>BJ39/BI39</f>
        <v>#DIV/0!</v>
      </c>
      <c r="BJ40" s="718"/>
      <c r="BK40" s="718" t="e">
        <f>BL39/BK39</f>
        <v>#DIV/0!</v>
      </c>
      <c r="BL40" s="718"/>
      <c r="BM40" s="718" t="e">
        <f>BN39/BM39</f>
        <v>#DIV/0!</v>
      </c>
      <c r="BN40" s="718"/>
      <c r="BO40" s="718" t="e">
        <f>BP39/BO39</f>
        <v>#DIV/0!</v>
      </c>
      <c r="BP40" s="718"/>
      <c r="BQ40" s="718" t="e">
        <f>BR39/BQ39</f>
        <v>#DIV/0!</v>
      </c>
      <c r="BR40" s="718"/>
      <c r="BS40" s="718" t="e">
        <f>BT39/BS39</f>
        <v>#DIV/0!</v>
      </c>
      <c r="BT40" s="718"/>
      <c r="BU40" s="718" t="e">
        <f>BV39/BU39</f>
        <v>#DIV/0!</v>
      </c>
      <c r="BV40" s="718"/>
      <c r="BW40" s="718" t="e">
        <f>BX39/BW39</f>
        <v>#DIV/0!</v>
      </c>
      <c r="BX40" s="718"/>
      <c r="BY40" s="718" t="e">
        <f>BZ39/BY39</f>
        <v>#DIV/0!</v>
      </c>
      <c r="BZ40" s="718"/>
      <c r="CA40" s="70"/>
      <c r="CB40" s="726">
        <f>CC39/CB39</f>
        <v>103.96935300794551</v>
      </c>
      <c r="CC40" s="726"/>
      <c r="CD40" s="68" t="s">
        <v>61</v>
      </c>
      <c r="HA40" s="4"/>
      <c r="HB40" s="4"/>
      <c r="HC40" s="4"/>
      <c r="HD40" s="4"/>
    </row>
    <row r="41" spans="1:212" x14ac:dyDescent="0.2">
      <c r="HA41" s="4"/>
      <c r="HB41" s="4"/>
      <c r="HC41" s="4"/>
      <c r="HD41" s="4"/>
    </row>
    <row r="42" spans="1:212" x14ac:dyDescent="0.2">
      <c r="HA42" s="4"/>
      <c r="HB42" s="4"/>
      <c r="HC42" s="4"/>
      <c r="HD42" s="4"/>
    </row>
    <row r="43" spans="1:212" s="4" customFormat="1" ht="12.75" customHeight="1" x14ac:dyDescent="0.2">
      <c r="A43" s="49"/>
      <c r="B43" s="49"/>
      <c r="C43" s="50"/>
      <c r="D43" s="50"/>
      <c r="E43" s="729" t="str">
        <f>$E$3</f>
        <v>vor 2021</v>
      </c>
      <c r="F43" s="730"/>
      <c r="G43" s="730"/>
      <c r="H43" s="730"/>
      <c r="I43" s="730"/>
      <c r="J43" s="730"/>
      <c r="K43" s="730"/>
      <c r="L43" s="730"/>
      <c r="M43" s="730"/>
      <c r="N43" s="730"/>
      <c r="O43" s="730"/>
      <c r="P43" s="730"/>
      <c r="Q43" s="730"/>
      <c r="R43" s="730"/>
      <c r="S43" s="730"/>
      <c r="T43" s="730"/>
      <c r="U43" s="730"/>
      <c r="V43" s="730"/>
      <c r="W43" s="730"/>
      <c r="X43" s="730"/>
      <c r="Y43" s="730"/>
      <c r="Z43" s="730"/>
      <c r="AA43" s="730"/>
      <c r="AB43" s="731"/>
      <c r="AC43" s="719">
        <v>2021</v>
      </c>
      <c r="AD43" s="720"/>
      <c r="AE43" s="720"/>
      <c r="AF43" s="720"/>
      <c r="AG43" s="720"/>
      <c r="AH43" s="720"/>
      <c r="AI43" s="720"/>
      <c r="AJ43" s="720"/>
      <c r="AK43" s="720"/>
      <c r="AL43" s="720"/>
      <c r="AM43" s="720"/>
      <c r="AN43" s="720"/>
      <c r="AO43" s="720"/>
      <c r="AP43" s="720"/>
      <c r="AQ43" s="720"/>
      <c r="AR43" s="720"/>
      <c r="AS43" s="720"/>
      <c r="AT43" s="720"/>
      <c r="AU43" s="720"/>
      <c r="AV43" s="720"/>
      <c r="AW43" s="720"/>
      <c r="AX43" s="720"/>
      <c r="AY43" s="720"/>
      <c r="AZ43" s="721"/>
      <c r="BA43" s="719">
        <f>BA3</f>
        <v>2022</v>
      </c>
      <c r="BB43" s="720"/>
      <c r="BC43" s="720"/>
      <c r="BD43" s="720"/>
      <c r="BE43" s="720"/>
      <c r="BF43" s="720"/>
      <c r="BG43" s="720"/>
      <c r="BH43" s="720"/>
      <c r="BI43" s="720"/>
      <c r="BJ43" s="720"/>
      <c r="BK43" s="720"/>
      <c r="BL43" s="720"/>
      <c r="BM43" s="720"/>
      <c r="BN43" s="720"/>
      <c r="BO43" s="720"/>
      <c r="BP43" s="720"/>
      <c r="BQ43" s="720"/>
      <c r="BR43" s="720"/>
      <c r="BS43" s="720"/>
      <c r="BT43" s="720"/>
      <c r="BU43" s="720"/>
      <c r="BV43" s="720"/>
      <c r="BW43" s="720"/>
      <c r="BX43" s="721"/>
      <c r="BY43" s="62"/>
      <c r="BZ43" s="62"/>
      <c r="CA43" s="62"/>
      <c r="CB43" s="17"/>
      <c r="CC43" s="17"/>
    </row>
    <row r="44" spans="1:212" s="5" customFormat="1" ht="15.75" x14ac:dyDescent="0.25">
      <c r="A44" s="69"/>
      <c r="B44" s="69" t="str">
        <f>Stundenverteilung!K5</f>
        <v>AeBo PL (100%)</v>
      </c>
      <c r="C44" s="735" t="str">
        <f>Stundenverteilung!K7</f>
        <v>PL</v>
      </c>
      <c r="D44" s="736"/>
      <c r="E44" s="732"/>
      <c r="F44" s="733"/>
      <c r="G44" s="733"/>
      <c r="H44" s="733"/>
      <c r="I44" s="733"/>
      <c r="J44" s="733"/>
      <c r="K44" s="733"/>
      <c r="L44" s="733"/>
      <c r="M44" s="733"/>
      <c r="N44" s="733"/>
      <c r="O44" s="733"/>
      <c r="P44" s="733"/>
      <c r="Q44" s="733"/>
      <c r="R44" s="733"/>
      <c r="S44" s="733"/>
      <c r="T44" s="733"/>
      <c r="U44" s="733"/>
      <c r="V44" s="733"/>
      <c r="W44" s="733"/>
      <c r="X44" s="733"/>
      <c r="Y44" s="733"/>
      <c r="Z44" s="733"/>
      <c r="AA44" s="733"/>
      <c r="AB44" s="734"/>
      <c r="AC44" s="722"/>
      <c r="AD44" s="723"/>
      <c r="AE44" s="723"/>
      <c r="AF44" s="723"/>
      <c r="AG44" s="723"/>
      <c r="AH44" s="723"/>
      <c r="AI44" s="723"/>
      <c r="AJ44" s="723"/>
      <c r="AK44" s="723"/>
      <c r="AL44" s="723"/>
      <c r="AM44" s="723"/>
      <c r="AN44" s="723"/>
      <c r="AO44" s="723"/>
      <c r="AP44" s="723"/>
      <c r="AQ44" s="723"/>
      <c r="AR44" s="723"/>
      <c r="AS44" s="723"/>
      <c r="AT44" s="723"/>
      <c r="AU44" s="723"/>
      <c r="AV44" s="723"/>
      <c r="AW44" s="723"/>
      <c r="AX44" s="723"/>
      <c r="AY44" s="723"/>
      <c r="AZ44" s="724"/>
      <c r="BA44" s="722"/>
      <c r="BB44" s="723"/>
      <c r="BC44" s="723"/>
      <c r="BD44" s="723"/>
      <c r="BE44" s="723"/>
      <c r="BF44" s="723"/>
      <c r="BG44" s="723"/>
      <c r="BH44" s="723"/>
      <c r="BI44" s="723"/>
      <c r="BJ44" s="723"/>
      <c r="BK44" s="723"/>
      <c r="BL44" s="723"/>
      <c r="BM44" s="723"/>
      <c r="BN44" s="723"/>
      <c r="BO44" s="723"/>
      <c r="BP44" s="723"/>
      <c r="BQ44" s="723"/>
      <c r="BR44" s="723"/>
      <c r="BS44" s="723"/>
      <c r="BT44" s="723"/>
      <c r="BU44" s="723"/>
      <c r="BV44" s="723"/>
      <c r="BW44" s="723"/>
      <c r="BX44" s="724"/>
      <c r="BY44" s="62"/>
      <c r="BZ44" s="62"/>
      <c r="CA44" s="62"/>
      <c r="CB44" s="16"/>
      <c r="CC44" s="16"/>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row>
    <row r="45" spans="1:212" s="5" customFormat="1" ht="48" x14ac:dyDescent="0.2">
      <c r="A45" s="51" t="s">
        <v>0</v>
      </c>
      <c r="B45" s="51" t="s">
        <v>80</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247</v>
      </c>
      <c r="X45" s="53" t="s">
        <v>32</v>
      </c>
      <c r="Y45" s="53" t="s">
        <v>248</v>
      </c>
      <c r="Z45" s="53" t="s">
        <v>36</v>
      </c>
      <c r="AA45" s="53" t="s">
        <v>249</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58" t="s">
        <v>13</v>
      </c>
      <c r="BB45" s="58" t="s">
        <v>14</v>
      </c>
      <c r="BC45" s="58" t="s">
        <v>15</v>
      </c>
      <c r="BD45" s="58" t="s">
        <v>16</v>
      </c>
      <c r="BE45" s="58" t="s">
        <v>17</v>
      </c>
      <c r="BF45" s="58" t="s">
        <v>18</v>
      </c>
      <c r="BG45" s="58" t="s">
        <v>19</v>
      </c>
      <c r="BH45" s="58" t="s">
        <v>20</v>
      </c>
      <c r="BI45" s="58" t="s">
        <v>21</v>
      </c>
      <c r="BJ45" s="58" t="s">
        <v>22</v>
      </c>
      <c r="BK45" s="58" t="s">
        <v>23</v>
      </c>
      <c r="BL45" s="58" t="s">
        <v>24</v>
      </c>
      <c r="BM45" s="58" t="s">
        <v>25</v>
      </c>
      <c r="BN45" s="58" t="s">
        <v>26</v>
      </c>
      <c r="BO45" s="58" t="s">
        <v>27</v>
      </c>
      <c r="BP45" s="58" t="s">
        <v>28</v>
      </c>
      <c r="BQ45" s="58" t="s">
        <v>29</v>
      </c>
      <c r="BR45" s="58" t="s">
        <v>30</v>
      </c>
      <c r="BS45" s="58" t="s">
        <v>31</v>
      </c>
      <c r="BT45" s="58" t="s">
        <v>32</v>
      </c>
      <c r="BU45" s="58" t="s">
        <v>33</v>
      </c>
      <c r="BV45" s="58" t="s">
        <v>36</v>
      </c>
      <c r="BW45" s="58" t="s">
        <v>34</v>
      </c>
      <c r="BX45" s="58" t="s">
        <v>35</v>
      </c>
      <c r="BY45" s="222" t="str">
        <f>BY5</f>
        <v>Leer
Std.</v>
      </c>
      <c r="BZ45" s="58" t="str">
        <f>BZ5</f>
        <v>Leer
CHF</v>
      </c>
      <c r="CA45" s="58"/>
      <c r="CB45" s="60" t="s">
        <v>4</v>
      </c>
      <c r="CC45" s="60" t="s">
        <v>5</v>
      </c>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row>
    <row r="46" spans="1:212" s="5" customFormat="1" x14ac:dyDescent="0.2">
      <c r="A46" s="57"/>
      <c r="B46" s="57"/>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9"/>
      <c r="BF46" s="64">
        <f>SUM(BE46*$D46)</f>
        <v>0</v>
      </c>
      <c r="BG46" s="59"/>
      <c r="BH46" s="64">
        <f>SUM(BG46*$D46)</f>
        <v>0</v>
      </c>
      <c r="BI46" s="59"/>
      <c r="BJ46" s="64">
        <f>SUM(BI46*$D46)</f>
        <v>0</v>
      </c>
      <c r="BK46" s="59"/>
      <c r="BL46" s="64">
        <f>SUM(BK46*$D46)</f>
        <v>0</v>
      </c>
      <c r="BM46" s="59"/>
      <c r="BN46" s="64">
        <f>SUM(BM46*$D46)</f>
        <v>0</v>
      </c>
      <c r="BO46" s="59"/>
      <c r="BP46" s="64">
        <f>SUM(BO46*$D46)</f>
        <v>0</v>
      </c>
      <c r="BQ46" s="59"/>
      <c r="BR46" s="64">
        <f>SUM(BQ46*$D46)</f>
        <v>0</v>
      </c>
      <c r="BS46" s="59"/>
      <c r="BT46" s="64">
        <f>SUM(BS46*$D46)</f>
        <v>0</v>
      </c>
      <c r="BU46" s="59"/>
      <c r="BV46" s="64">
        <f>SUM(BU46*$D46)</f>
        <v>0</v>
      </c>
      <c r="BW46" s="59"/>
      <c r="BX46" s="64">
        <f>SUM(BW46*$D46)</f>
        <v>0</v>
      </c>
      <c r="BY46" s="59"/>
      <c r="BZ46" s="64">
        <f t="shared" ref="BZ46:BZ76" si="618">SUM(BY46*$D46)</f>
        <v>0</v>
      </c>
      <c r="CA46" s="54"/>
      <c r="CB46" s="61">
        <f t="shared" ref="CB46:CB76" si="619">SUM(E46+G46+I46+K46+M46+O46+Q46+S46+U46+W46+Y46+AA46+AC46+AE46+AG46+AI46+AK46+AM46+AO46+AQ46+AS46+AU46+AW46+AY46+BA46+BC46+BE46+BG46+BI46+BK46+BM46+BO46+BQ46+BS46+BU46+BW46+BY46)</f>
        <v>0</v>
      </c>
      <c r="CC46" s="61">
        <f t="shared" ref="CC46:CC76" si="620">ROUND(CB46*D46*2,1)/2</f>
        <v>0</v>
      </c>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row>
    <row r="47" spans="1:212" s="5" customFormat="1" x14ac:dyDescent="0.2">
      <c r="A47" s="57"/>
      <c r="B47" s="57"/>
      <c r="C47" s="57" t="s">
        <v>2</v>
      </c>
      <c r="D47" s="57">
        <v>140</v>
      </c>
      <c r="E47" s="6"/>
      <c r="F47" s="64">
        <f t="shared" ref="F47:F76" si="621">SUM(E47*$D47)</f>
        <v>0</v>
      </c>
      <c r="G47" s="6"/>
      <c r="H47" s="64">
        <f t="shared" ref="H47:H59" si="622">SUM(G47*$D47)</f>
        <v>0</v>
      </c>
      <c r="I47" s="6"/>
      <c r="J47" s="64">
        <f t="shared" ref="J47" si="623">SUM(I47*$D47)</f>
        <v>0</v>
      </c>
      <c r="K47" s="6"/>
      <c r="L47" s="64">
        <f t="shared" ref="L47:L59" si="624">SUM(K47*$D47)</f>
        <v>0</v>
      </c>
      <c r="M47" s="6"/>
      <c r="N47" s="64">
        <f t="shared" ref="N47:N59" si="625">SUM(M47*$D47)</f>
        <v>0</v>
      </c>
      <c r="O47" s="6"/>
      <c r="P47" s="64">
        <f t="shared" ref="P47:P59" si="626">SUM(O47*$D47)</f>
        <v>0</v>
      </c>
      <c r="Q47" s="6"/>
      <c r="R47" s="64">
        <f t="shared" ref="R47:R59" si="627">SUM(Q47*$D47)</f>
        <v>0</v>
      </c>
      <c r="S47" s="6"/>
      <c r="T47" s="64">
        <f t="shared" ref="T47:T59" si="628">SUM(S47*$D47)</f>
        <v>0</v>
      </c>
      <c r="U47" s="6"/>
      <c r="V47" s="64">
        <f t="shared" ref="V47:V59" si="629">SUM(U47*$D47)</f>
        <v>0</v>
      </c>
      <c r="W47" s="6"/>
      <c r="X47" s="64">
        <f t="shared" ref="X47:X59" si="630">SUM(W47*$D47)</f>
        <v>0</v>
      </c>
      <c r="Y47" s="6"/>
      <c r="Z47" s="64">
        <f t="shared" ref="Z47:Z59" si="631">SUM(Y47*$D47)</f>
        <v>0</v>
      </c>
      <c r="AA47" s="6"/>
      <c r="AB47" s="64">
        <f t="shared" ref="AB47:AB59" si="632">SUM(AA47*$D47)</f>
        <v>0</v>
      </c>
      <c r="AC47" s="59"/>
      <c r="AD47" s="64">
        <f t="shared" ref="AD47:AD59" si="633">SUM(AC47*$D47)</f>
        <v>0</v>
      </c>
      <c r="AE47" s="59"/>
      <c r="AF47" s="64">
        <f t="shared" ref="AF47:AF59" si="634">SUM(AE47*$D47)</f>
        <v>0</v>
      </c>
      <c r="AG47" s="59"/>
      <c r="AH47" s="64">
        <f t="shared" ref="AH47:AH59" si="635">SUM(AG47*$D47)</f>
        <v>0</v>
      </c>
      <c r="AI47" s="59"/>
      <c r="AJ47" s="64">
        <f t="shared" ref="AJ47:AJ59" si="636">SUM(AI47*$D47)</f>
        <v>0</v>
      </c>
      <c r="AK47" s="59"/>
      <c r="AL47" s="64">
        <f t="shared" ref="AL47:AL59" si="637">SUM(AK47*$D47)</f>
        <v>0</v>
      </c>
      <c r="AM47" s="59"/>
      <c r="AN47" s="64">
        <f t="shared" ref="AN47:AN59" si="638">SUM(AM47*$D47)</f>
        <v>0</v>
      </c>
      <c r="AO47" s="59"/>
      <c r="AP47" s="64">
        <f t="shared" ref="AP47:AP59" si="639">SUM(AO47*$D47)</f>
        <v>0</v>
      </c>
      <c r="AQ47" s="59"/>
      <c r="AR47" s="64">
        <f t="shared" ref="AR47:AR59" si="640">SUM(AQ47*$D47)</f>
        <v>0</v>
      </c>
      <c r="AS47" s="59"/>
      <c r="AT47" s="64">
        <f t="shared" ref="AT47:AT59" si="641">SUM(AS47*$D47)</f>
        <v>0</v>
      </c>
      <c r="AU47" s="59"/>
      <c r="AV47" s="64">
        <f t="shared" ref="AV47:AV59" si="642">SUM(AU47*$D47)</f>
        <v>0</v>
      </c>
      <c r="AW47" s="59"/>
      <c r="AX47" s="64">
        <f t="shared" ref="AX47:AX59" si="643">SUM(AW47*$D47)</f>
        <v>0</v>
      </c>
      <c r="AY47" s="59"/>
      <c r="AZ47" s="64">
        <f t="shared" ref="AZ47:AZ59" si="644">SUM(AY47*$D47)</f>
        <v>0</v>
      </c>
      <c r="BA47" s="59"/>
      <c r="BB47" s="64">
        <f t="shared" ref="BB47:BB59" si="645">SUM(BA47*$D47)</f>
        <v>0</v>
      </c>
      <c r="BC47" s="59"/>
      <c r="BD47" s="64">
        <f t="shared" ref="BD47:BD59" si="646">SUM(BC47*$D47)</f>
        <v>0</v>
      </c>
      <c r="BE47" s="59"/>
      <c r="BF47" s="64">
        <f t="shared" ref="BF47:BF59" si="647">SUM(BE47*$D47)</f>
        <v>0</v>
      </c>
      <c r="BG47" s="59"/>
      <c r="BH47" s="64">
        <f t="shared" ref="BH47:BH59" si="648">SUM(BG47*$D47)</f>
        <v>0</v>
      </c>
      <c r="BI47" s="59"/>
      <c r="BJ47" s="64">
        <f t="shared" ref="BJ47:BJ59" si="649">SUM(BI47*$D47)</f>
        <v>0</v>
      </c>
      <c r="BK47" s="59"/>
      <c r="BL47" s="64">
        <f t="shared" ref="BL47:BL59" si="650">SUM(BK47*$D47)</f>
        <v>0</v>
      </c>
      <c r="BM47" s="59"/>
      <c r="BN47" s="64">
        <f t="shared" ref="BN47:BN59" si="651">SUM(BM47*$D47)</f>
        <v>0</v>
      </c>
      <c r="BO47" s="59"/>
      <c r="BP47" s="64">
        <f t="shared" ref="BP47:BP59" si="652">SUM(BO47*$D47)</f>
        <v>0</v>
      </c>
      <c r="BQ47" s="59"/>
      <c r="BR47" s="64">
        <f t="shared" ref="BR47:BR59" si="653">SUM(BQ47*$D47)</f>
        <v>0</v>
      </c>
      <c r="BS47" s="59"/>
      <c r="BT47" s="64">
        <f t="shared" ref="BT47:BT59" si="654">SUM(BS47*$D47)</f>
        <v>0</v>
      </c>
      <c r="BU47" s="59"/>
      <c r="BV47" s="64">
        <f t="shared" ref="BV47:BV59" si="655">SUM(BU47*$D47)</f>
        <v>0</v>
      </c>
      <c r="BW47" s="59"/>
      <c r="BX47" s="64">
        <f t="shared" ref="BX47:BX59" si="656">SUM(BW47*$D47)</f>
        <v>0</v>
      </c>
      <c r="BY47" s="59"/>
      <c r="BZ47" s="64">
        <f t="shared" si="618"/>
        <v>0</v>
      </c>
      <c r="CA47" s="54"/>
      <c r="CB47" s="61">
        <f t="shared" si="619"/>
        <v>0</v>
      </c>
      <c r="CC47" s="61">
        <f t="shared" si="620"/>
        <v>0</v>
      </c>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row>
    <row r="48" spans="1:212" s="5" customFormat="1" x14ac:dyDescent="0.2">
      <c r="A48" s="57" t="s">
        <v>107</v>
      </c>
      <c r="B48" s="57" t="s">
        <v>108</v>
      </c>
      <c r="C48" s="57" t="s">
        <v>2</v>
      </c>
      <c r="D48" s="57">
        <v>140</v>
      </c>
      <c r="E48" s="6"/>
      <c r="F48" s="64">
        <f t="shared" si="621"/>
        <v>0</v>
      </c>
      <c r="G48" s="6"/>
      <c r="H48" s="64">
        <f t="shared" si="622"/>
        <v>0</v>
      </c>
      <c r="I48" s="6"/>
      <c r="J48" s="64">
        <f t="shared" ref="J48" si="657">SUM(I48*$D48)</f>
        <v>0</v>
      </c>
      <c r="K48" s="6"/>
      <c r="L48" s="64">
        <f t="shared" si="624"/>
        <v>0</v>
      </c>
      <c r="M48" s="6"/>
      <c r="N48" s="64">
        <f t="shared" si="625"/>
        <v>0</v>
      </c>
      <c r="O48" s="6"/>
      <c r="P48" s="64">
        <f t="shared" si="626"/>
        <v>0</v>
      </c>
      <c r="Q48" s="6"/>
      <c r="R48" s="64">
        <f t="shared" si="627"/>
        <v>0</v>
      </c>
      <c r="S48" s="6"/>
      <c r="T48" s="64">
        <f t="shared" si="628"/>
        <v>0</v>
      </c>
      <c r="U48" s="6"/>
      <c r="V48" s="64">
        <f t="shared" si="629"/>
        <v>0</v>
      </c>
      <c r="W48" s="6"/>
      <c r="X48" s="64">
        <f t="shared" si="630"/>
        <v>0</v>
      </c>
      <c r="Y48" s="6"/>
      <c r="Z48" s="64">
        <f t="shared" si="631"/>
        <v>0</v>
      </c>
      <c r="AA48" s="208"/>
      <c r="AB48" s="64">
        <f t="shared" si="632"/>
        <v>0</v>
      </c>
      <c r="AC48" s="59"/>
      <c r="AD48" s="64">
        <f t="shared" si="633"/>
        <v>0</v>
      </c>
      <c r="AE48" s="59"/>
      <c r="AF48" s="64">
        <f t="shared" si="634"/>
        <v>0</v>
      </c>
      <c r="AG48" s="59"/>
      <c r="AH48" s="64">
        <f t="shared" si="635"/>
        <v>0</v>
      </c>
      <c r="AI48" s="59">
        <v>16.75</v>
      </c>
      <c r="AJ48" s="64">
        <f t="shared" si="636"/>
        <v>2345</v>
      </c>
      <c r="AK48" s="59"/>
      <c r="AL48" s="64">
        <f t="shared" si="637"/>
        <v>0</v>
      </c>
      <c r="AM48" s="59"/>
      <c r="AN48" s="64">
        <f t="shared" si="638"/>
        <v>0</v>
      </c>
      <c r="AO48" s="59">
        <v>7.5</v>
      </c>
      <c r="AP48" s="64">
        <f t="shared" si="639"/>
        <v>1050</v>
      </c>
      <c r="AQ48" s="59">
        <v>7.5</v>
      </c>
      <c r="AR48" s="64">
        <f t="shared" si="640"/>
        <v>1050</v>
      </c>
      <c r="AS48" s="59">
        <v>7</v>
      </c>
      <c r="AT48" s="64">
        <f t="shared" si="641"/>
        <v>980</v>
      </c>
      <c r="AU48" s="59">
        <v>16</v>
      </c>
      <c r="AV48" s="64">
        <f t="shared" si="642"/>
        <v>2240</v>
      </c>
      <c r="AW48" s="59">
        <v>8</v>
      </c>
      <c r="AX48" s="64">
        <f t="shared" si="643"/>
        <v>1120</v>
      </c>
      <c r="AY48" s="59">
        <v>6.5</v>
      </c>
      <c r="AZ48" s="64">
        <f t="shared" si="644"/>
        <v>910</v>
      </c>
      <c r="BA48" s="59">
        <v>2.5</v>
      </c>
      <c r="BB48" s="64">
        <f t="shared" si="645"/>
        <v>350</v>
      </c>
      <c r="BC48" s="59"/>
      <c r="BD48" s="64">
        <f t="shared" si="646"/>
        <v>0</v>
      </c>
      <c r="BE48" s="59"/>
      <c r="BF48" s="64">
        <f t="shared" si="647"/>
        <v>0</v>
      </c>
      <c r="BG48" s="59"/>
      <c r="BH48" s="64">
        <f t="shared" si="648"/>
        <v>0</v>
      </c>
      <c r="BI48" s="59"/>
      <c r="BJ48" s="64">
        <f t="shared" si="649"/>
        <v>0</v>
      </c>
      <c r="BK48" s="59"/>
      <c r="BL48" s="64">
        <f t="shared" si="650"/>
        <v>0</v>
      </c>
      <c r="BM48" s="59"/>
      <c r="BN48" s="64">
        <f t="shared" si="651"/>
        <v>0</v>
      </c>
      <c r="BO48" s="59"/>
      <c r="BP48" s="64">
        <f t="shared" si="652"/>
        <v>0</v>
      </c>
      <c r="BQ48" s="59"/>
      <c r="BR48" s="64">
        <f t="shared" si="653"/>
        <v>0</v>
      </c>
      <c r="BS48" s="59"/>
      <c r="BT48" s="64">
        <f t="shared" si="654"/>
        <v>0</v>
      </c>
      <c r="BU48" s="59"/>
      <c r="BV48" s="64">
        <f t="shared" si="655"/>
        <v>0</v>
      </c>
      <c r="BW48" s="59"/>
      <c r="BX48" s="64">
        <f t="shared" si="656"/>
        <v>0</v>
      </c>
      <c r="BY48" s="59"/>
      <c r="BZ48" s="64">
        <f t="shared" si="618"/>
        <v>0</v>
      </c>
      <c r="CA48" s="54"/>
      <c r="CB48" s="61">
        <f t="shared" si="619"/>
        <v>71.75</v>
      </c>
      <c r="CC48" s="61">
        <f t="shared" si="620"/>
        <v>10045</v>
      </c>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row>
    <row r="49" spans="1:212" s="5" customFormat="1" x14ac:dyDescent="0.2">
      <c r="A49" s="57" t="s">
        <v>169</v>
      </c>
      <c r="B49" s="57" t="s">
        <v>170</v>
      </c>
      <c r="C49" s="57" t="s">
        <v>2</v>
      </c>
      <c r="D49" s="57">
        <v>140</v>
      </c>
      <c r="E49" s="6"/>
      <c r="F49" s="64">
        <f t="shared" si="621"/>
        <v>0</v>
      </c>
      <c r="G49" s="6"/>
      <c r="H49" s="64">
        <f t="shared" si="622"/>
        <v>0</v>
      </c>
      <c r="I49" s="6"/>
      <c r="J49" s="64">
        <f t="shared" ref="J49" si="658">SUM(I49*$D49)</f>
        <v>0</v>
      </c>
      <c r="K49" s="6"/>
      <c r="L49" s="64">
        <f t="shared" si="624"/>
        <v>0</v>
      </c>
      <c r="M49" s="6"/>
      <c r="N49" s="64">
        <f t="shared" si="625"/>
        <v>0</v>
      </c>
      <c r="O49" s="6"/>
      <c r="P49" s="64">
        <f t="shared" si="626"/>
        <v>0</v>
      </c>
      <c r="Q49" s="6"/>
      <c r="R49" s="64">
        <f t="shared" si="627"/>
        <v>0</v>
      </c>
      <c r="S49" s="6"/>
      <c r="T49" s="160">
        <f t="shared" si="628"/>
        <v>0</v>
      </c>
      <c r="U49" s="6"/>
      <c r="V49" s="64">
        <f t="shared" si="629"/>
        <v>0</v>
      </c>
      <c r="W49" s="6"/>
      <c r="X49" s="64">
        <f t="shared" si="630"/>
        <v>0</v>
      </c>
      <c r="Y49" s="6"/>
      <c r="Z49" s="64">
        <f t="shared" si="631"/>
        <v>0</v>
      </c>
      <c r="AA49" s="6"/>
      <c r="AB49" s="64">
        <f t="shared" si="632"/>
        <v>0</v>
      </c>
      <c r="AC49" s="59"/>
      <c r="AD49" s="64">
        <f t="shared" si="633"/>
        <v>0</v>
      </c>
      <c r="AE49" s="59"/>
      <c r="AF49" s="64">
        <f t="shared" si="634"/>
        <v>0</v>
      </c>
      <c r="AG49" s="59"/>
      <c r="AH49" s="64">
        <f t="shared" si="635"/>
        <v>0</v>
      </c>
      <c r="AI49" s="59"/>
      <c r="AJ49" s="64">
        <f t="shared" si="636"/>
        <v>0</v>
      </c>
      <c r="AK49" s="59"/>
      <c r="AL49" s="64">
        <f t="shared" si="637"/>
        <v>0</v>
      </c>
      <c r="AM49" s="59"/>
      <c r="AN49" s="64">
        <f t="shared" si="638"/>
        <v>0</v>
      </c>
      <c r="AO49" s="59"/>
      <c r="AP49" s="64">
        <f t="shared" si="639"/>
        <v>0</v>
      </c>
      <c r="AQ49" s="59"/>
      <c r="AR49" s="64">
        <f t="shared" si="640"/>
        <v>0</v>
      </c>
      <c r="AS49" s="59"/>
      <c r="AT49" s="64">
        <f t="shared" si="641"/>
        <v>0</v>
      </c>
      <c r="AU49" s="59"/>
      <c r="AV49" s="64">
        <f t="shared" si="642"/>
        <v>0</v>
      </c>
      <c r="AW49" s="59"/>
      <c r="AX49" s="64">
        <f t="shared" si="643"/>
        <v>0</v>
      </c>
      <c r="AY49" s="59"/>
      <c r="AZ49" s="64">
        <f t="shared" si="644"/>
        <v>0</v>
      </c>
      <c r="BA49" s="59">
        <v>5.25</v>
      </c>
      <c r="BB49" s="64">
        <f t="shared" si="645"/>
        <v>735</v>
      </c>
      <c r="BC49" s="59"/>
      <c r="BD49" s="64">
        <f t="shared" si="646"/>
        <v>0</v>
      </c>
      <c r="BE49" s="59"/>
      <c r="BF49" s="64">
        <f t="shared" si="647"/>
        <v>0</v>
      </c>
      <c r="BG49" s="59"/>
      <c r="BH49" s="64">
        <f t="shared" si="648"/>
        <v>0</v>
      </c>
      <c r="BI49" s="59"/>
      <c r="BJ49" s="64">
        <f t="shared" si="649"/>
        <v>0</v>
      </c>
      <c r="BK49" s="59"/>
      <c r="BL49" s="64">
        <f t="shared" si="650"/>
        <v>0</v>
      </c>
      <c r="BM49" s="59"/>
      <c r="BN49" s="64">
        <f t="shared" si="651"/>
        <v>0</v>
      </c>
      <c r="BO49" s="59"/>
      <c r="BP49" s="64">
        <f t="shared" si="652"/>
        <v>0</v>
      </c>
      <c r="BQ49" s="59"/>
      <c r="BR49" s="64">
        <f t="shared" si="653"/>
        <v>0</v>
      </c>
      <c r="BS49" s="59"/>
      <c r="BT49" s="64">
        <f t="shared" si="654"/>
        <v>0</v>
      </c>
      <c r="BU49" s="59"/>
      <c r="BV49" s="64">
        <f t="shared" si="655"/>
        <v>0</v>
      </c>
      <c r="BW49" s="59"/>
      <c r="BX49" s="64">
        <f t="shared" si="656"/>
        <v>0</v>
      </c>
      <c r="BY49" s="59"/>
      <c r="BZ49" s="64">
        <f t="shared" si="618"/>
        <v>0</v>
      </c>
      <c r="CA49" s="54"/>
      <c r="CB49" s="61">
        <f t="shared" si="619"/>
        <v>5.25</v>
      </c>
      <c r="CC49" s="61">
        <f t="shared" si="620"/>
        <v>735</v>
      </c>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row>
    <row r="50" spans="1:212" s="5" customFormat="1" x14ac:dyDescent="0.2">
      <c r="A50" s="57"/>
      <c r="B50" s="57"/>
      <c r="C50" s="57" t="s">
        <v>2</v>
      </c>
      <c r="D50" s="57">
        <v>140</v>
      </c>
      <c r="E50" s="6"/>
      <c r="F50" s="64">
        <f t="shared" si="621"/>
        <v>0</v>
      </c>
      <c r="G50" s="6"/>
      <c r="H50" s="64">
        <f t="shared" si="622"/>
        <v>0</v>
      </c>
      <c r="I50" s="6"/>
      <c r="J50" s="64">
        <f t="shared" ref="J50" si="659">SUM(I50*$D50)</f>
        <v>0</v>
      </c>
      <c r="K50" s="6"/>
      <c r="L50" s="64">
        <f t="shared" si="624"/>
        <v>0</v>
      </c>
      <c r="M50" s="6"/>
      <c r="N50" s="64">
        <f t="shared" si="625"/>
        <v>0</v>
      </c>
      <c r="O50" s="6"/>
      <c r="P50" s="64">
        <f t="shared" si="626"/>
        <v>0</v>
      </c>
      <c r="Q50" s="6"/>
      <c r="R50" s="64">
        <f t="shared" si="627"/>
        <v>0</v>
      </c>
      <c r="S50" s="6"/>
      <c r="T50" s="64">
        <f>SUM(J50:S50)</f>
        <v>0</v>
      </c>
      <c r="U50" s="159"/>
      <c r="V50" s="64">
        <f t="shared" si="629"/>
        <v>0</v>
      </c>
      <c r="W50" s="6"/>
      <c r="X50" s="64">
        <f t="shared" si="630"/>
        <v>0</v>
      </c>
      <c r="Y50" s="6"/>
      <c r="Z50" s="64">
        <f t="shared" si="631"/>
        <v>0</v>
      </c>
      <c r="AA50" s="6"/>
      <c r="AB50" s="64">
        <f t="shared" si="632"/>
        <v>0</v>
      </c>
      <c r="AC50" s="59"/>
      <c r="AD50" s="64">
        <f t="shared" si="633"/>
        <v>0</v>
      </c>
      <c r="AE50" s="59"/>
      <c r="AF50" s="64">
        <f t="shared" si="634"/>
        <v>0</v>
      </c>
      <c r="AG50" s="59"/>
      <c r="AH50" s="64">
        <f t="shared" si="635"/>
        <v>0</v>
      </c>
      <c r="AI50" s="59"/>
      <c r="AJ50" s="64">
        <f t="shared" si="636"/>
        <v>0</v>
      </c>
      <c r="AK50" s="59"/>
      <c r="AL50" s="64">
        <f t="shared" si="637"/>
        <v>0</v>
      </c>
      <c r="AM50" s="59"/>
      <c r="AN50" s="64">
        <f t="shared" si="638"/>
        <v>0</v>
      </c>
      <c r="AO50" s="59"/>
      <c r="AP50" s="64">
        <f t="shared" si="639"/>
        <v>0</v>
      </c>
      <c r="AQ50" s="59"/>
      <c r="AR50" s="64">
        <f t="shared" si="640"/>
        <v>0</v>
      </c>
      <c r="AS50" s="59"/>
      <c r="AT50" s="64">
        <f t="shared" si="641"/>
        <v>0</v>
      </c>
      <c r="AU50" s="59"/>
      <c r="AV50" s="64">
        <f t="shared" si="642"/>
        <v>0</v>
      </c>
      <c r="AW50" s="59"/>
      <c r="AX50" s="64">
        <f t="shared" si="643"/>
        <v>0</v>
      </c>
      <c r="AY50" s="59"/>
      <c r="AZ50" s="64">
        <f t="shared" si="644"/>
        <v>0</v>
      </c>
      <c r="BA50" s="59"/>
      <c r="BB50" s="64">
        <f t="shared" si="645"/>
        <v>0</v>
      </c>
      <c r="BC50" s="59"/>
      <c r="BD50" s="64">
        <f t="shared" si="646"/>
        <v>0</v>
      </c>
      <c r="BE50" s="59"/>
      <c r="BF50" s="64">
        <f t="shared" si="647"/>
        <v>0</v>
      </c>
      <c r="BG50" s="59"/>
      <c r="BH50" s="64">
        <f t="shared" si="648"/>
        <v>0</v>
      </c>
      <c r="BI50" s="59"/>
      <c r="BJ50" s="64">
        <f t="shared" si="649"/>
        <v>0</v>
      </c>
      <c r="BK50" s="59"/>
      <c r="BL50" s="64">
        <f t="shared" si="650"/>
        <v>0</v>
      </c>
      <c r="BM50" s="59"/>
      <c r="BN50" s="64">
        <f t="shared" si="651"/>
        <v>0</v>
      </c>
      <c r="BO50" s="59"/>
      <c r="BP50" s="64">
        <f t="shared" si="652"/>
        <v>0</v>
      </c>
      <c r="BQ50" s="59"/>
      <c r="BR50" s="64">
        <f t="shared" si="653"/>
        <v>0</v>
      </c>
      <c r="BS50" s="59"/>
      <c r="BT50" s="64">
        <f t="shared" si="654"/>
        <v>0</v>
      </c>
      <c r="BU50" s="59"/>
      <c r="BV50" s="64">
        <f t="shared" si="655"/>
        <v>0</v>
      </c>
      <c r="BW50" s="59"/>
      <c r="BX50" s="64">
        <f t="shared" si="656"/>
        <v>0</v>
      </c>
      <c r="BY50" s="59"/>
      <c r="BZ50" s="64">
        <f t="shared" si="618"/>
        <v>0</v>
      </c>
      <c r="CA50" s="54"/>
      <c r="CB50" s="61">
        <f t="shared" si="619"/>
        <v>0</v>
      </c>
      <c r="CC50" s="61">
        <f t="shared" si="620"/>
        <v>0</v>
      </c>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row>
    <row r="51" spans="1:212" s="5" customFormat="1" x14ac:dyDescent="0.2">
      <c r="A51" s="57"/>
      <c r="B51" s="57"/>
      <c r="C51" s="57" t="s">
        <v>7</v>
      </c>
      <c r="D51" s="57">
        <v>118</v>
      </c>
      <c r="E51" s="6"/>
      <c r="F51" s="64">
        <f t="shared" si="621"/>
        <v>0</v>
      </c>
      <c r="G51" s="6"/>
      <c r="H51" s="64">
        <f t="shared" si="622"/>
        <v>0</v>
      </c>
      <c r="I51" s="6"/>
      <c r="J51" s="64">
        <f t="shared" ref="J51" si="660">SUM(I51*$D51)</f>
        <v>0</v>
      </c>
      <c r="K51" s="6"/>
      <c r="L51" s="64">
        <f t="shared" si="624"/>
        <v>0</v>
      </c>
      <c r="M51" s="6"/>
      <c r="N51" s="64">
        <f t="shared" si="625"/>
        <v>0</v>
      </c>
      <c r="O51" s="6"/>
      <c r="P51" s="64">
        <f t="shared" si="626"/>
        <v>0</v>
      </c>
      <c r="Q51" s="6"/>
      <c r="R51" s="64">
        <f t="shared" si="627"/>
        <v>0</v>
      </c>
      <c r="S51" s="6"/>
      <c r="T51" s="161">
        <f t="shared" si="628"/>
        <v>0</v>
      </c>
      <c r="U51" s="6"/>
      <c r="V51" s="64">
        <f t="shared" si="629"/>
        <v>0</v>
      </c>
      <c r="W51" s="6"/>
      <c r="X51" s="64">
        <f t="shared" si="630"/>
        <v>0</v>
      </c>
      <c r="Y51" s="6"/>
      <c r="Z51" s="64">
        <f t="shared" si="631"/>
        <v>0</v>
      </c>
      <c r="AA51" s="6"/>
      <c r="AB51" s="64">
        <f t="shared" si="632"/>
        <v>0</v>
      </c>
      <c r="AC51" s="59"/>
      <c r="AD51" s="64">
        <f t="shared" si="633"/>
        <v>0</v>
      </c>
      <c r="AE51" s="59"/>
      <c r="AF51" s="64">
        <f t="shared" si="634"/>
        <v>0</v>
      </c>
      <c r="AG51" s="59"/>
      <c r="AH51" s="64">
        <f t="shared" si="635"/>
        <v>0</v>
      </c>
      <c r="AI51" s="59"/>
      <c r="AJ51" s="64">
        <f t="shared" si="636"/>
        <v>0</v>
      </c>
      <c r="AK51" s="59"/>
      <c r="AL51" s="64">
        <f t="shared" si="637"/>
        <v>0</v>
      </c>
      <c r="AM51" s="59"/>
      <c r="AN51" s="64">
        <f t="shared" si="638"/>
        <v>0</v>
      </c>
      <c r="AO51" s="59"/>
      <c r="AP51" s="64">
        <f t="shared" si="639"/>
        <v>0</v>
      </c>
      <c r="AQ51" s="59"/>
      <c r="AR51" s="64">
        <f t="shared" si="640"/>
        <v>0</v>
      </c>
      <c r="AS51" s="59"/>
      <c r="AT51" s="64">
        <f t="shared" si="641"/>
        <v>0</v>
      </c>
      <c r="AU51" s="59"/>
      <c r="AV51" s="64">
        <f t="shared" si="642"/>
        <v>0</v>
      </c>
      <c r="AW51" s="59"/>
      <c r="AX51" s="64">
        <f t="shared" si="643"/>
        <v>0</v>
      </c>
      <c r="AY51" s="59"/>
      <c r="AZ51" s="64">
        <f t="shared" si="644"/>
        <v>0</v>
      </c>
      <c r="BA51" s="59"/>
      <c r="BB51" s="64">
        <f t="shared" si="645"/>
        <v>0</v>
      </c>
      <c r="BC51" s="59"/>
      <c r="BD51" s="64">
        <f t="shared" si="646"/>
        <v>0</v>
      </c>
      <c r="BE51" s="59"/>
      <c r="BF51" s="64">
        <f t="shared" si="647"/>
        <v>0</v>
      </c>
      <c r="BG51" s="59"/>
      <c r="BH51" s="64">
        <f t="shared" si="648"/>
        <v>0</v>
      </c>
      <c r="BI51" s="59"/>
      <c r="BJ51" s="64">
        <f t="shared" si="649"/>
        <v>0</v>
      </c>
      <c r="BK51" s="59"/>
      <c r="BL51" s="64">
        <f t="shared" si="650"/>
        <v>0</v>
      </c>
      <c r="BM51" s="59"/>
      <c r="BN51" s="64">
        <f t="shared" si="651"/>
        <v>0</v>
      </c>
      <c r="BO51" s="59"/>
      <c r="BP51" s="64">
        <f t="shared" si="652"/>
        <v>0</v>
      </c>
      <c r="BQ51" s="59"/>
      <c r="BR51" s="64">
        <f t="shared" si="653"/>
        <v>0</v>
      </c>
      <c r="BS51" s="59"/>
      <c r="BT51" s="64">
        <f t="shared" si="654"/>
        <v>0</v>
      </c>
      <c r="BU51" s="59"/>
      <c r="BV51" s="64">
        <f t="shared" si="655"/>
        <v>0</v>
      </c>
      <c r="BW51" s="59"/>
      <c r="BX51" s="64">
        <f t="shared" si="656"/>
        <v>0</v>
      </c>
      <c r="BY51" s="59"/>
      <c r="BZ51" s="64">
        <f t="shared" si="618"/>
        <v>0</v>
      </c>
      <c r="CA51" s="54"/>
      <c r="CB51" s="61">
        <f t="shared" si="619"/>
        <v>0</v>
      </c>
      <c r="CC51" s="61">
        <f t="shared" si="620"/>
        <v>0</v>
      </c>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row>
    <row r="52" spans="1:212" s="5" customFormat="1" x14ac:dyDescent="0.2">
      <c r="A52" s="57"/>
      <c r="B52" s="57"/>
      <c r="C52" s="57" t="s">
        <v>7</v>
      </c>
      <c r="D52" s="57">
        <v>118</v>
      </c>
      <c r="E52" s="6"/>
      <c r="F52" s="64">
        <f t="shared" si="621"/>
        <v>0</v>
      </c>
      <c r="G52" s="6"/>
      <c r="H52" s="64">
        <f t="shared" si="622"/>
        <v>0</v>
      </c>
      <c r="I52" s="6"/>
      <c r="J52" s="64">
        <f t="shared" ref="J52" si="661">SUM(I52*$D52)</f>
        <v>0</v>
      </c>
      <c r="K52" s="6"/>
      <c r="L52" s="64">
        <f t="shared" si="624"/>
        <v>0</v>
      </c>
      <c r="M52" s="6"/>
      <c r="N52" s="64">
        <f t="shared" si="625"/>
        <v>0</v>
      </c>
      <c r="O52" s="6"/>
      <c r="P52" s="64">
        <f t="shared" si="626"/>
        <v>0</v>
      </c>
      <c r="Q52" s="6"/>
      <c r="R52" s="64">
        <f t="shared" si="627"/>
        <v>0</v>
      </c>
      <c r="S52" s="6"/>
      <c r="T52" s="64">
        <f>J52+K52+M52+N52+O52+P52+Q52+R52</f>
        <v>0</v>
      </c>
      <c r="U52" s="159"/>
      <c r="V52" s="64">
        <f t="shared" si="629"/>
        <v>0</v>
      </c>
      <c r="W52" s="6"/>
      <c r="X52" s="64">
        <f t="shared" si="630"/>
        <v>0</v>
      </c>
      <c r="Y52" s="6"/>
      <c r="Z52" s="64">
        <f t="shared" si="631"/>
        <v>0</v>
      </c>
      <c r="AA52" s="6"/>
      <c r="AB52" s="64">
        <f t="shared" si="632"/>
        <v>0</v>
      </c>
      <c r="AC52" s="59"/>
      <c r="AD52" s="64">
        <f t="shared" si="633"/>
        <v>0</v>
      </c>
      <c r="AE52" s="59"/>
      <c r="AF52" s="64">
        <f t="shared" si="634"/>
        <v>0</v>
      </c>
      <c r="AG52" s="59"/>
      <c r="AH52" s="64">
        <f t="shared" si="635"/>
        <v>0</v>
      </c>
      <c r="AI52" s="59"/>
      <c r="AJ52" s="64">
        <f t="shared" si="636"/>
        <v>0</v>
      </c>
      <c r="AK52" s="59"/>
      <c r="AL52" s="64">
        <f t="shared" si="637"/>
        <v>0</v>
      </c>
      <c r="AM52" s="59"/>
      <c r="AN52" s="64">
        <f t="shared" si="638"/>
        <v>0</v>
      </c>
      <c r="AO52" s="59"/>
      <c r="AP52" s="64">
        <f t="shared" si="639"/>
        <v>0</v>
      </c>
      <c r="AQ52" s="59"/>
      <c r="AR52" s="64">
        <f t="shared" si="640"/>
        <v>0</v>
      </c>
      <c r="AS52" s="59"/>
      <c r="AT52" s="64">
        <f t="shared" si="641"/>
        <v>0</v>
      </c>
      <c r="AU52" s="59"/>
      <c r="AV52" s="64">
        <f t="shared" si="642"/>
        <v>0</v>
      </c>
      <c r="AW52" s="59"/>
      <c r="AX52" s="64">
        <f t="shared" si="643"/>
        <v>0</v>
      </c>
      <c r="AY52" s="59"/>
      <c r="AZ52" s="64">
        <f t="shared" si="644"/>
        <v>0</v>
      </c>
      <c r="BA52" s="59"/>
      <c r="BB52" s="64">
        <f t="shared" si="645"/>
        <v>0</v>
      </c>
      <c r="BC52" s="59"/>
      <c r="BD52" s="64">
        <f t="shared" si="646"/>
        <v>0</v>
      </c>
      <c r="BE52" s="59"/>
      <c r="BF52" s="64">
        <f t="shared" si="647"/>
        <v>0</v>
      </c>
      <c r="BG52" s="59"/>
      <c r="BH52" s="64">
        <f t="shared" si="648"/>
        <v>0</v>
      </c>
      <c r="BI52" s="59"/>
      <c r="BJ52" s="64">
        <f t="shared" si="649"/>
        <v>0</v>
      </c>
      <c r="BK52" s="59"/>
      <c r="BL52" s="64">
        <f t="shared" si="650"/>
        <v>0</v>
      </c>
      <c r="BM52" s="59"/>
      <c r="BN52" s="64">
        <f t="shared" si="651"/>
        <v>0</v>
      </c>
      <c r="BO52" s="59"/>
      <c r="BP52" s="64">
        <f t="shared" si="652"/>
        <v>0</v>
      </c>
      <c r="BQ52" s="59"/>
      <c r="BR52" s="64">
        <f t="shared" si="653"/>
        <v>0</v>
      </c>
      <c r="BS52" s="59"/>
      <c r="BT52" s="64">
        <f t="shared" si="654"/>
        <v>0</v>
      </c>
      <c r="BU52" s="59"/>
      <c r="BV52" s="64">
        <f t="shared" si="655"/>
        <v>0</v>
      </c>
      <c r="BW52" s="59"/>
      <c r="BX52" s="64">
        <f t="shared" si="656"/>
        <v>0</v>
      </c>
      <c r="BY52" s="59"/>
      <c r="BZ52" s="64">
        <f t="shared" si="618"/>
        <v>0</v>
      </c>
      <c r="CA52" s="54"/>
      <c r="CB52" s="61">
        <f t="shared" si="619"/>
        <v>0</v>
      </c>
      <c r="CC52" s="61">
        <f t="shared" si="620"/>
        <v>0</v>
      </c>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row>
    <row r="53" spans="1:212" s="5" customFormat="1" x14ac:dyDescent="0.2">
      <c r="A53" s="57"/>
      <c r="B53" s="57"/>
      <c r="C53" s="57" t="s">
        <v>7</v>
      </c>
      <c r="D53" s="57">
        <v>118</v>
      </c>
      <c r="E53" s="6"/>
      <c r="F53" s="64">
        <f t="shared" si="621"/>
        <v>0</v>
      </c>
      <c r="G53" s="6"/>
      <c r="H53" s="64">
        <f t="shared" si="622"/>
        <v>0</v>
      </c>
      <c r="I53" s="6"/>
      <c r="J53" s="64">
        <f t="shared" ref="J53" si="662">SUM(I53*$D53)</f>
        <v>0</v>
      </c>
      <c r="K53" s="6"/>
      <c r="L53" s="64">
        <f t="shared" si="624"/>
        <v>0</v>
      </c>
      <c r="M53" s="6"/>
      <c r="N53" s="64">
        <f t="shared" si="625"/>
        <v>0</v>
      </c>
      <c r="O53" s="6"/>
      <c r="P53" s="64">
        <f t="shared" si="626"/>
        <v>0</v>
      </c>
      <c r="Q53" s="6"/>
      <c r="R53" s="64">
        <f t="shared" si="627"/>
        <v>0</v>
      </c>
      <c r="S53" s="6"/>
      <c r="T53" s="64">
        <f>SUM(J53:S53)</f>
        <v>0</v>
      </c>
      <c r="U53" s="6"/>
      <c r="V53" s="64">
        <f t="shared" si="629"/>
        <v>0</v>
      </c>
      <c r="W53" s="6"/>
      <c r="X53" s="64">
        <f t="shared" si="630"/>
        <v>0</v>
      </c>
      <c r="Y53" s="6"/>
      <c r="Z53" s="64">
        <f t="shared" si="631"/>
        <v>0</v>
      </c>
      <c r="AA53" s="6"/>
      <c r="AB53" s="64">
        <f t="shared" si="632"/>
        <v>0</v>
      </c>
      <c r="AC53" s="59"/>
      <c r="AD53" s="64">
        <f t="shared" si="633"/>
        <v>0</v>
      </c>
      <c r="AE53" s="59"/>
      <c r="AF53" s="64">
        <f t="shared" si="634"/>
        <v>0</v>
      </c>
      <c r="AG53" s="59"/>
      <c r="AH53" s="64">
        <f t="shared" si="635"/>
        <v>0</v>
      </c>
      <c r="AI53" s="59"/>
      <c r="AJ53" s="64">
        <f t="shared" si="636"/>
        <v>0</v>
      </c>
      <c r="AK53" s="59"/>
      <c r="AL53" s="64">
        <f t="shared" si="637"/>
        <v>0</v>
      </c>
      <c r="AM53" s="59"/>
      <c r="AN53" s="64">
        <f t="shared" si="638"/>
        <v>0</v>
      </c>
      <c r="AO53" s="59"/>
      <c r="AP53" s="64">
        <f t="shared" si="639"/>
        <v>0</v>
      </c>
      <c r="AQ53" s="59"/>
      <c r="AR53" s="64">
        <f t="shared" si="640"/>
        <v>0</v>
      </c>
      <c r="AS53" s="59"/>
      <c r="AT53" s="64">
        <f t="shared" si="641"/>
        <v>0</v>
      </c>
      <c r="AU53" s="59"/>
      <c r="AV53" s="64">
        <f t="shared" si="642"/>
        <v>0</v>
      </c>
      <c r="AW53" s="59"/>
      <c r="AX53" s="64">
        <f t="shared" si="643"/>
        <v>0</v>
      </c>
      <c r="AY53" s="59"/>
      <c r="AZ53" s="64">
        <f t="shared" si="644"/>
        <v>0</v>
      </c>
      <c r="BA53" s="59"/>
      <c r="BB53" s="64">
        <f t="shared" si="645"/>
        <v>0</v>
      </c>
      <c r="BC53" s="59"/>
      <c r="BD53" s="64">
        <f t="shared" si="646"/>
        <v>0</v>
      </c>
      <c r="BE53" s="59"/>
      <c r="BF53" s="64">
        <f t="shared" si="647"/>
        <v>0</v>
      </c>
      <c r="BG53" s="59"/>
      <c r="BH53" s="64">
        <f t="shared" si="648"/>
        <v>0</v>
      </c>
      <c r="BI53" s="59"/>
      <c r="BJ53" s="64">
        <f t="shared" si="649"/>
        <v>0</v>
      </c>
      <c r="BK53" s="59"/>
      <c r="BL53" s="64">
        <f t="shared" si="650"/>
        <v>0</v>
      </c>
      <c r="BM53" s="59"/>
      <c r="BN53" s="64">
        <f t="shared" si="651"/>
        <v>0</v>
      </c>
      <c r="BO53" s="59"/>
      <c r="BP53" s="64">
        <f t="shared" si="652"/>
        <v>0</v>
      </c>
      <c r="BQ53" s="59"/>
      <c r="BR53" s="64">
        <f t="shared" si="653"/>
        <v>0</v>
      </c>
      <c r="BS53" s="59"/>
      <c r="BT53" s="64">
        <f t="shared" si="654"/>
        <v>0</v>
      </c>
      <c r="BU53" s="59"/>
      <c r="BV53" s="64">
        <f t="shared" si="655"/>
        <v>0</v>
      </c>
      <c r="BW53" s="59"/>
      <c r="BX53" s="64">
        <f t="shared" si="656"/>
        <v>0</v>
      </c>
      <c r="BY53" s="59"/>
      <c r="BZ53" s="64">
        <f t="shared" si="618"/>
        <v>0</v>
      </c>
      <c r="CA53" s="54"/>
      <c r="CB53" s="61">
        <f t="shared" si="619"/>
        <v>0</v>
      </c>
      <c r="CC53" s="61">
        <f t="shared" si="620"/>
        <v>0</v>
      </c>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row>
    <row r="54" spans="1:212" s="5" customFormat="1" x14ac:dyDescent="0.2">
      <c r="A54" s="57"/>
      <c r="B54" s="57"/>
      <c r="C54" s="57" t="s">
        <v>7</v>
      </c>
      <c r="D54" s="57">
        <v>118</v>
      </c>
      <c r="E54" s="6"/>
      <c r="F54" s="64">
        <f t="shared" si="621"/>
        <v>0</v>
      </c>
      <c r="G54" s="6"/>
      <c r="H54" s="64">
        <f t="shared" si="622"/>
        <v>0</v>
      </c>
      <c r="I54" s="6"/>
      <c r="J54" s="64">
        <f t="shared" ref="J54" si="663">SUM(I54*$D54)</f>
        <v>0</v>
      </c>
      <c r="K54" s="6"/>
      <c r="L54" s="64">
        <f t="shared" si="624"/>
        <v>0</v>
      </c>
      <c r="M54" s="6"/>
      <c r="N54" s="64">
        <f t="shared" si="625"/>
        <v>0</v>
      </c>
      <c r="O54" s="6"/>
      <c r="P54" s="64">
        <f t="shared" si="626"/>
        <v>0</v>
      </c>
      <c r="Q54" s="6"/>
      <c r="R54" s="64">
        <f t="shared" si="627"/>
        <v>0</v>
      </c>
      <c r="S54" s="6"/>
      <c r="T54" s="64">
        <f>T52-T53</f>
        <v>0</v>
      </c>
      <c r="U54" s="159"/>
      <c r="V54" s="64">
        <f t="shared" si="629"/>
        <v>0</v>
      </c>
      <c r="W54" s="6"/>
      <c r="X54" s="64">
        <f t="shared" si="630"/>
        <v>0</v>
      </c>
      <c r="Y54" s="6"/>
      <c r="Z54" s="64">
        <f t="shared" si="631"/>
        <v>0</v>
      </c>
      <c r="AA54" s="6"/>
      <c r="AB54" s="64">
        <f t="shared" si="632"/>
        <v>0</v>
      </c>
      <c r="AC54" s="59"/>
      <c r="AD54" s="64">
        <f t="shared" si="633"/>
        <v>0</v>
      </c>
      <c r="AE54" s="59"/>
      <c r="AF54" s="64">
        <f t="shared" si="634"/>
        <v>0</v>
      </c>
      <c r="AG54" s="59"/>
      <c r="AH54" s="64">
        <f t="shared" si="635"/>
        <v>0</v>
      </c>
      <c r="AI54" s="59"/>
      <c r="AJ54" s="64">
        <f t="shared" si="636"/>
        <v>0</v>
      </c>
      <c r="AK54" s="59"/>
      <c r="AL54" s="64">
        <f t="shared" si="637"/>
        <v>0</v>
      </c>
      <c r="AM54" s="59"/>
      <c r="AN54" s="64">
        <f t="shared" si="638"/>
        <v>0</v>
      </c>
      <c r="AO54" s="59"/>
      <c r="AP54" s="64">
        <f t="shared" si="639"/>
        <v>0</v>
      </c>
      <c r="AQ54" s="59"/>
      <c r="AR54" s="64">
        <f t="shared" si="640"/>
        <v>0</v>
      </c>
      <c r="AS54" s="59"/>
      <c r="AT54" s="64">
        <f t="shared" si="641"/>
        <v>0</v>
      </c>
      <c r="AU54" s="59"/>
      <c r="AV54" s="64">
        <f t="shared" si="642"/>
        <v>0</v>
      </c>
      <c r="AW54" s="59"/>
      <c r="AX54" s="64">
        <f t="shared" si="643"/>
        <v>0</v>
      </c>
      <c r="AY54" s="59"/>
      <c r="AZ54" s="64">
        <f t="shared" si="644"/>
        <v>0</v>
      </c>
      <c r="BA54" s="59"/>
      <c r="BB54" s="64">
        <f t="shared" si="645"/>
        <v>0</v>
      </c>
      <c r="BC54" s="59"/>
      <c r="BD54" s="64">
        <f t="shared" si="646"/>
        <v>0</v>
      </c>
      <c r="BE54" s="59"/>
      <c r="BF54" s="64">
        <f t="shared" si="647"/>
        <v>0</v>
      </c>
      <c r="BG54" s="59"/>
      <c r="BH54" s="64">
        <f t="shared" si="648"/>
        <v>0</v>
      </c>
      <c r="BI54" s="59"/>
      <c r="BJ54" s="64">
        <f t="shared" si="649"/>
        <v>0</v>
      </c>
      <c r="BK54" s="59"/>
      <c r="BL54" s="64">
        <f t="shared" si="650"/>
        <v>0</v>
      </c>
      <c r="BM54" s="59"/>
      <c r="BN54" s="64">
        <f t="shared" si="651"/>
        <v>0</v>
      </c>
      <c r="BO54" s="59"/>
      <c r="BP54" s="64">
        <f t="shared" si="652"/>
        <v>0</v>
      </c>
      <c r="BQ54" s="59"/>
      <c r="BR54" s="64">
        <f t="shared" si="653"/>
        <v>0</v>
      </c>
      <c r="BS54" s="59"/>
      <c r="BT54" s="64">
        <f t="shared" si="654"/>
        <v>0</v>
      </c>
      <c r="BU54" s="59"/>
      <c r="BV54" s="64">
        <f t="shared" si="655"/>
        <v>0</v>
      </c>
      <c r="BW54" s="59"/>
      <c r="BX54" s="64">
        <f t="shared" si="656"/>
        <v>0</v>
      </c>
      <c r="BY54" s="59"/>
      <c r="BZ54" s="64">
        <f t="shared" si="618"/>
        <v>0</v>
      </c>
      <c r="CA54" s="54"/>
      <c r="CB54" s="61">
        <f t="shared" si="619"/>
        <v>0</v>
      </c>
      <c r="CC54" s="61">
        <f t="shared" si="620"/>
        <v>0</v>
      </c>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row>
    <row r="55" spans="1:212" s="5" customFormat="1" x14ac:dyDescent="0.2">
      <c r="A55" s="57" t="s">
        <v>89</v>
      </c>
      <c r="B55" s="57" t="s">
        <v>90</v>
      </c>
      <c r="C55" s="57" t="s">
        <v>3</v>
      </c>
      <c r="D55" s="57">
        <v>100</v>
      </c>
      <c r="E55" s="6"/>
      <c r="F55" s="64">
        <f t="shared" si="621"/>
        <v>0</v>
      </c>
      <c r="G55" s="6"/>
      <c r="H55" s="64">
        <f t="shared" si="622"/>
        <v>0</v>
      </c>
      <c r="I55" s="6"/>
      <c r="J55" s="64">
        <f t="shared" ref="J55" si="664">SUM(I55*$D55)</f>
        <v>0</v>
      </c>
      <c r="K55" s="6"/>
      <c r="L55" s="64">
        <f t="shared" si="624"/>
        <v>0</v>
      </c>
      <c r="M55" s="6"/>
      <c r="N55" s="64">
        <f t="shared" si="625"/>
        <v>0</v>
      </c>
      <c r="O55" s="6"/>
      <c r="P55" s="64">
        <f t="shared" si="626"/>
        <v>0</v>
      </c>
      <c r="Q55" s="6"/>
      <c r="R55" s="64">
        <f t="shared" si="627"/>
        <v>0</v>
      </c>
      <c r="S55" s="6"/>
      <c r="T55" s="162">
        <f t="shared" si="628"/>
        <v>0</v>
      </c>
      <c r="U55" s="6"/>
      <c r="V55" s="64">
        <f t="shared" si="629"/>
        <v>0</v>
      </c>
      <c r="W55" s="6"/>
      <c r="X55" s="64">
        <f t="shared" si="630"/>
        <v>0</v>
      </c>
      <c r="Y55" s="6"/>
      <c r="Z55" s="64">
        <f t="shared" si="631"/>
        <v>0</v>
      </c>
      <c r="AA55" s="6"/>
      <c r="AB55" s="64">
        <f t="shared" si="632"/>
        <v>0</v>
      </c>
      <c r="AC55" s="59"/>
      <c r="AD55" s="64">
        <f t="shared" si="633"/>
        <v>0</v>
      </c>
      <c r="AE55" s="59"/>
      <c r="AF55" s="64">
        <f t="shared" si="634"/>
        <v>0</v>
      </c>
      <c r="AG55" s="59"/>
      <c r="AH55" s="64">
        <f t="shared" si="635"/>
        <v>0</v>
      </c>
      <c r="AI55" s="59"/>
      <c r="AJ55" s="64">
        <f t="shared" si="636"/>
        <v>0</v>
      </c>
      <c r="AK55" s="59"/>
      <c r="AL55" s="64">
        <f t="shared" si="637"/>
        <v>0</v>
      </c>
      <c r="AM55" s="59"/>
      <c r="AN55" s="64">
        <f t="shared" si="638"/>
        <v>0</v>
      </c>
      <c r="AO55" s="59">
        <v>3</v>
      </c>
      <c r="AP55" s="64">
        <f t="shared" si="639"/>
        <v>300</v>
      </c>
      <c r="AQ55" s="59">
        <v>2.5</v>
      </c>
      <c r="AR55" s="64">
        <f t="shared" si="640"/>
        <v>250</v>
      </c>
      <c r="AS55" s="59">
        <v>1</v>
      </c>
      <c r="AT55" s="64">
        <f t="shared" si="641"/>
        <v>100</v>
      </c>
      <c r="AU55" s="59"/>
      <c r="AV55" s="64">
        <f t="shared" si="642"/>
        <v>0</v>
      </c>
      <c r="AW55" s="59"/>
      <c r="AX55" s="64">
        <f t="shared" si="643"/>
        <v>0</v>
      </c>
      <c r="AY55" s="59"/>
      <c r="AZ55" s="64">
        <f t="shared" si="644"/>
        <v>0</v>
      </c>
      <c r="BA55" s="59"/>
      <c r="BB55" s="64">
        <f t="shared" si="645"/>
        <v>0</v>
      </c>
      <c r="BC55" s="59"/>
      <c r="BD55" s="64">
        <f t="shared" si="646"/>
        <v>0</v>
      </c>
      <c r="BE55" s="59"/>
      <c r="BF55" s="64">
        <f t="shared" si="647"/>
        <v>0</v>
      </c>
      <c r="BG55" s="59"/>
      <c r="BH55" s="64">
        <f t="shared" si="648"/>
        <v>0</v>
      </c>
      <c r="BI55" s="59"/>
      <c r="BJ55" s="64">
        <f t="shared" si="649"/>
        <v>0</v>
      </c>
      <c r="BK55" s="59"/>
      <c r="BL55" s="64">
        <f t="shared" si="650"/>
        <v>0</v>
      </c>
      <c r="BM55" s="59"/>
      <c r="BN55" s="64">
        <f t="shared" si="651"/>
        <v>0</v>
      </c>
      <c r="BO55" s="59"/>
      <c r="BP55" s="64">
        <f t="shared" si="652"/>
        <v>0</v>
      </c>
      <c r="BQ55" s="59"/>
      <c r="BR55" s="64">
        <f t="shared" si="653"/>
        <v>0</v>
      </c>
      <c r="BS55" s="59"/>
      <c r="BT55" s="64">
        <f t="shared" si="654"/>
        <v>0</v>
      </c>
      <c r="BU55" s="59"/>
      <c r="BV55" s="64">
        <f t="shared" si="655"/>
        <v>0</v>
      </c>
      <c r="BW55" s="59"/>
      <c r="BX55" s="64">
        <f t="shared" si="656"/>
        <v>0</v>
      </c>
      <c r="BY55" s="59"/>
      <c r="BZ55" s="64">
        <f t="shared" si="618"/>
        <v>0</v>
      </c>
      <c r="CA55" s="54"/>
      <c r="CB55" s="61">
        <f t="shared" si="619"/>
        <v>6.5</v>
      </c>
      <c r="CC55" s="61">
        <f t="shared" si="620"/>
        <v>650</v>
      </c>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row>
    <row r="56" spans="1:212" s="5" customFormat="1" x14ac:dyDescent="0.2">
      <c r="A56" s="57" t="s">
        <v>151</v>
      </c>
      <c r="B56" s="57" t="s">
        <v>152</v>
      </c>
      <c r="C56" s="57" t="s">
        <v>3</v>
      </c>
      <c r="D56" s="57">
        <v>100</v>
      </c>
      <c r="E56" s="6"/>
      <c r="F56" s="64">
        <f t="shared" si="621"/>
        <v>0</v>
      </c>
      <c r="G56" s="6"/>
      <c r="H56" s="64">
        <f t="shared" si="622"/>
        <v>0</v>
      </c>
      <c r="I56" s="6"/>
      <c r="J56" s="64">
        <f t="shared" ref="J56" si="665">SUM(I56*$D56)</f>
        <v>0</v>
      </c>
      <c r="K56" s="6"/>
      <c r="L56" s="64">
        <f t="shared" si="624"/>
        <v>0</v>
      </c>
      <c r="M56" s="6"/>
      <c r="N56" s="64">
        <f t="shared" si="625"/>
        <v>0</v>
      </c>
      <c r="O56" s="6"/>
      <c r="P56" s="64">
        <f t="shared" si="626"/>
        <v>0</v>
      </c>
      <c r="Q56" s="6"/>
      <c r="R56" s="64">
        <f t="shared" si="627"/>
        <v>0</v>
      </c>
      <c r="S56" s="6"/>
      <c r="T56" s="64">
        <f t="shared" si="628"/>
        <v>0</v>
      </c>
      <c r="U56" s="6"/>
      <c r="V56" s="64">
        <f t="shared" si="629"/>
        <v>0</v>
      </c>
      <c r="W56" s="6"/>
      <c r="X56" s="64">
        <f t="shared" si="630"/>
        <v>0</v>
      </c>
      <c r="Y56" s="6"/>
      <c r="Z56" s="64">
        <f t="shared" si="631"/>
        <v>0</v>
      </c>
      <c r="AA56" s="6"/>
      <c r="AB56" s="64">
        <f t="shared" si="632"/>
        <v>0</v>
      </c>
      <c r="AC56" s="59"/>
      <c r="AD56" s="64">
        <f t="shared" si="633"/>
        <v>0</v>
      </c>
      <c r="AE56" s="59"/>
      <c r="AF56" s="64">
        <f t="shared" si="634"/>
        <v>0</v>
      </c>
      <c r="AG56" s="59"/>
      <c r="AH56" s="64">
        <f t="shared" si="635"/>
        <v>0</v>
      </c>
      <c r="AI56" s="59"/>
      <c r="AJ56" s="64">
        <f t="shared" si="636"/>
        <v>0</v>
      </c>
      <c r="AK56" s="59"/>
      <c r="AL56" s="64">
        <f t="shared" si="637"/>
        <v>0</v>
      </c>
      <c r="AM56" s="59"/>
      <c r="AN56" s="64">
        <f t="shared" si="638"/>
        <v>0</v>
      </c>
      <c r="AO56" s="59"/>
      <c r="AP56" s="64">
        <f t="shared" si="639"/>
        <v>0</v>
      </c>
      <c r="AQ56" s="59"/>
      <c r="AR56" s="64">
        <f t="shared" si="640"/>
        <v>0</v>
      </c>
      <c r="AS56" s="59"/>
      <c r="AT56" s="64">
        <f t="shared" si="641"/>
        <v>0</v>
      </c>
      <c r="AU56" s="59"/>
      <c r="AV56" s="64">
        <f t="shared" si="642"/>
        <v>0</v>
      </c>
      <c r="AW56" s="59"/>
      <c r="AX56" s="64">
        <f t="shared" si="643"/>
        <v>0</v>
      </c>
      <c r="AY56" s="59"/>
      <c r="AZ56" s="64">
        <f t="shared" si="644"/>
        <v>0</v>
      </c>
      <c r="BA56" s="59"/>
      <c r="BB56" s="64">
        <f t="shared" si="645"/>
        <v>0</v>
      </c>
      <c r="BC56" s="59"/>
      <c r="BD56" s="64">
        <f t="shared" si="646"/>
        <v>0</v>
      </c>
      <c r="BE56" s="59"/>
      <c r="BF56" s="64">
        <f t="shared" si="647"/>
        <v>0</v>
      </c>
      <c r="BG56" s="59"/>
      <c r="BH56" s="64">
        <f t="shared" si="648"/>
        <v>0</v>
      </c>
      <c r="BI56" s="59"/>
      <c r="BJ56" s="64">
        <f t="shared" si="649"/>
        <v>0</v>
      </c>
      <c r="BK56" s="59"/>
      <c r="BL56" s="64">
        <f t="shared" si="650"/>
        <v>0</v>
      </c>
      <c r="BM56" s="59"/>
      <c r="BN56" s="64">
        <f t="shared" si="651"/>
        <v>0</v>
      </c>
      <c r="BO56" s="59"/>
      <c r="BP56" s="64">
        <f t="shared" si="652"/>
        <v>0</v>
      </c>
      <c r="BQ56" s="59"/>
      <c r="BR56" s="64">
        <f t="shared" si="653"/>
        <v>0</v>
      </c>
      <c r="BS56" s="59"/>
      <c r="BT56" s="64">
        <f t="shared" si="654"/>
        <v>0</v>
      </c>
      <c r="BU56" s="59"/>
      <c r="BV56" s="64">
        <f t="shared" si="655"/>
        <v>0</v>
      </c>
      <c r="BW56" s="59"/>
      <c r="BX56" s="64">
        <f t="shared" si="656"/>
        <v>0</v>
      </c>
      <c r="BY56" s="59"/>
      <c r="BZ56" s="64">
        <f t="shared" si="618"/>
        <v>0</v>
      </c>
      <c r="CA56" s="54"/>
      <c r="CB56" s="61">
        <f t="shared" si="619"/>
        <v>0</v>
      </c>
      <c r="CC56" s="61">
        <f t="shared" si="620"/>
        <v>0</v>
      </c>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row>
    <row r="57" spans="1:212" s="5" customFormat="1" x14ac:dyDescent="0.2">
      <c r="A57" s="57"/>
      <c r="B57" s="57"/>
      <c r="C57" s="57" t="s">
        <v>3</v>
      </c>
      <c r="D57" s="57">
        <v>100</v>
      </c>
      <c r="E57" s="6"/>
      <c r="F57" s="64">
        <f t="shared" si="621"/>
        <v>0</v>
      </c>
      <c r="G57" s="6"/>
      <c r="H57" s="64">
        <f t="shared" si="622"/>
        <v>0</v>
      </c>
      <c r="I57" s="6"/>
      <c r="J57" s="64"/>
      <c r="K57" s="6"/>
      <c r="L57" s="64">
        <f t="shared" si="624"/>
        <v>0</v>
      </c>
      <c r="M57" s="6"/>
      <c r="N57" s="64">
        <f t="shared" si="625"/>
        <v>0</v>
      </c>
      <c r="O57" s="6"/>
      <c r="P57" s="64">
        <f t="shared" si="626"/>
        <v>0</v>
      </c>
      <c r="Q57" s="6"/>
      <c r="R57" s="64">
        <f t="shared" si="627"/>
        <v>0</v>
      </c>
      <c r="S57" s="6"/>
      <c r="T57" s="64">
        <f t="shared" si="628"/>
        <v>0</v>
      </c>
      <c r="U57" s="6"/>
      <c r="V57" s="64">
        <f t="shared" si="629"/>
        <v>0</v>
      </c>
      <c r="W57" s="6"/>
      <c r="X57" s="64">
        <f t="shared" si="630"/>
        <v>0</v>
      </c>
      <c r="Y57" s="6"/>
      <c r="Z57" s="64">
        <f t="shared" si="631"/>
        <v>0</v>
      </c>
      <c r="AA57" s="6"/>
      <c r="AB57" s="64">
        <f t="shared" si="632"/>
        <v>0</v>
      </c>
      <c r="AC57" s="59"/>
      <c r="AD57" s="64">
        <f t="shared" si="633"/>
        <v>0</v>
      </c>
      <c r="AE57" s="59"/>
      <c r="AF57" s="64">
        <f t="shared" si="634"/>
        <v>0</v>
      </c>
      <c r="AG57" s="59"/>
      <c r="AH57" s="64">
        <f t="shared" si="635"/>
        <v>0</v>
      </c>
      <c r="AI57" s="59"/>
      <c r="AJ57" s="64">
        <f t="shared" si="636"/>
        <v>0</v>
      </c>
      <c r="AK57" s="59"/>
      <c r="AL57" s="64">
        <f t="shared" si="637"/>
        <v>0</v>
      </c>
      <c r="AM57" s="59"/>
      <c r="AN57" s="64">
        <f t="shared" si="638"/>
        <v>0</v>
      </c>
      <c r="AO57" s="59"/>
      <c r="AP57" s="64">
        <f t="shared" si="639"/>
        <v>0</v>
      </c>
      <c r="AQ57" s="59"/>
      <c r="AR57" s="64">
        <f t="shared" si="640"/>
        <v>0</v>
      </c>
      <c r="AS57" s="59"/>
      <c r="AT57" s="64">
        <f t="shared" si="641"/>
        <v>0</v>
      </c>
      <c r="AU57" s="59"/>
      <c r="AV57" s="64">
        <f t="shared" si="642"/>
        <v>0</v>
      </c>
      <c r="AW57" s="59"/>
      <c r="AX57" s="64">
        <f t="shared" si="643"/>
        <v>0</v>
      </c>
      <c r="AY57" s="59"/>
      <c r="AZ57" s="64">
        <f t="shared" si="644"/>
        <v>0</v>
      </c>
      <c r="BA57" s="59"/>
      <c r="BB57" s="64">
        <f t="shared" si="645"/>
        <v>0</v>
      </c>
      <c r="BC57" s="59"/>
      <c r="BD57" s="64">
        <f t="shared" si="646"/>
        <v>0</v>
      </c>
      <c r="BE57" s="59"/>
      <c r="BF57" s="64">
        <f t="shared" si="647"/>
        <v>0</v>
      </c>
      <c r="BG57" s="59"/>
      <c r="BH57" s="64">
        <f t="shared" si="648"/>
        <v>0</v>
      </c>
      <c r="BI57" s="59"/>
      <c r="BJ57" s="64">
        <f t="shared" si="649"/>
        <v>0</v>
      </c>
      <c r="BK57" s="59"/>
      <c r="BL57" s="64">
        <f t="shared" si="650"/>
        <v>0</v>
      </c>
      <c r="BM57" s="59"/>
      <c r="BN57" s="64">
        <f t="shared" si="651"/>
        <v>0</v>
      </c>
      <c r="BO57" s="59"/>
      <c r="BP57" s="64">
        <f t="shared" si="652"/>
        <v>0</v>
      </c>
      <c r="BQ57" s="59"/>
      <c r="BR57" s="64">
        <f t="shared" si="653"/>
        <v>0</v>
      </c>
      <c r="BS57" s="59"/>
      <c r="BT57" s="64">
        <f t="shared" si="654"/>
        <v>0</v>
      </c>
      <c r="BU57" s="59"/>
      <c r="BV57" s="64">
        <f t="shared" si="655"/>
        <v>0</v>
      </c>
      <c r="BW57" s="59"/>
      <c r="BX57" s="64">
        <f t="shared" si="656"/>
        <v>0</v>
      </c>
      <c r="BY57" s="59"/>
      <c r="BZ57" s="64">
        <f t="shared" si="618"/>
        <v>0</v>
      </c>
      <c r="CA57" s="54"/>
      <c r="CB57" s="61">
        <f t="shared" si="619"/>
        <v>0</v>
      </c>
      <c r="CC57" s="61">
        <f t="shared" si="620"/>
        <v>0</v>
      </c>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row>
    <row r="58" spans="1:212" s="5" customFormat="1" x14ac:dyDescent="0.2">
      <c r="A58" s="57"/>
      <c r="B58" s="57"/>
      <c r="C58" s="57" t="s">
        <v>3</v>
      </c>
      <c r="D58" s="57">
        <v>100</v>
      </c>
      <c r="E58" s="6"/>
      <c r="F58" s="64">
        <f t="shared" si="621"/>
        <v>0</v>
      </c>
      <c r="G58" s="6"/>
      <c r="H58" s="64">
        <f t="shared" si="622"/>
        <v>0</v>
      </c>
      <c r="I58" s="6"/>
      <c r="J58" s="64">
        <f t="shared" ref="J58" si="666">SUM(I58*$D58)</f>
        <v>0</v>
      </c>
      <c r="K58" s="6"/>
      <c r="L58" s="64">
        <f t="shared" si="624"/>
        <v>0</v>
      </c>
      <c r="M58" s="6"/>
      <c r="N58" s="64">
        <f t="shared" si="625"/>
        <v>0</v>
      </c>
      <c r="O58" s="6"/>
      <c r="P58" s="64">
        <f t="shared" si="626"/>
        <v>0</v>
      </c>
      <c r="Q58" s="6"/>
      <c r="R58" s="64">
        <f t="shared" si="627"/>
        <v>0</v>
      </c>
      <c r="S58" s="6"/>
      <c r="T58" s="64">
        <f t="shared" si="628"/>
        <v>0</v>
      </c>
      <c r="U58" s="6"/>
      <c r="V58" s="64">
        <f t="shared" si="629"/>
        <v>0</v>
      </c>
      <c r="W58" s="6"/>
      <c r="X58" s="64">
        <f t="shared" si="630"/>
        <v>0</v>
      </c>
      <c r="Y58" s="6"/>
      <c r="Z58" s="64">
        <f t="shared" si="631"/>
        <v>0</v>
      </c>
      <c r="AA58" s="6"/>
      <c r="AB58" s="64">
        <f t="shared" si="632"/>
        <v>0</v>
      </c>
      <c r="AC58" s="59"/>
      <c r="AD58" s="64">
        <f t="shared" si="633"/>
        <v>0</v>
      </c>
      <c r="AE58" s="59"/>
      <c r="AF58" s="64">
        <f t="shared" si="634"/>
        <v>0</v>
      </c>
      <c r="AG58" s="59"/>
      <c r="AH58" s="64">
        <f t="shared" si="635"/>
        <v>0</v>
      </c>
      <c r="AI58" s="59"/>
      <c r="AJ58" s="64">
        <f t="shared" si="636"/>
        <v>0</v>
      </c>
      <c r="AK58" s="59"/>
      <c r="AL58" s="64">
        <f t="shared" si="637"/>
        <v>0</v>
      </c>
      <c r="AM58" s="59"/>
      <c r="AN58" s="64">
        <f t="shared" si="638"/>
        <v>0</v>
      </c>
      <c r="AO58" s="59"/>
      <c r="AP58" s="64">
        <f t="shared" si="639"/>
        <v>0</v>
      </c>
      <c r="AQ58" s="59"/>
      <c r="AR58" s="64">
        <f t="shared" si="640"/>
        <v>0</v>
      </c>
      <c r="AS58" s="59"/>
      <c r="AT58" s="64">
        <f t="shared" si="641"/>
        <v>0</v>
      </c>
      <c r="AU58" s="59"/>
      <c r="AV58" s="64">
        <f t="shared" si="642"/>
        <v>0</v>
      </c>
      <c r="AW58" s="59"/>
      <c r="AX58" s="64">
        <f t="shared" si="643"/>
        <v>0</v>
      </c>
      <c r="AY58" s="59"/>
      <c r="AZ58" s="64">
        <f t="shared" si="644"/>
        <v>0</v>
      </c>
      <c r="BA58" s="59"/>
      <c r="BB58" s="64">
        <f t="shared" si="645"/>
        <v>0</v>
      </c>
      <c r="BC58" s="59"/>
      <c r="BD58" s="64">
        <f t="shared" si="646"/>
        <v>0</v>
      </c>
      <c r="BE58" s="59"/>
      <c r="BF58" s="64">
        <f t="shared" si="647"/>
        <v>0</v>
      </c>
      <c r="BG58" s="59"/>
      <c r="BH58" s="64">
        <f t="shared" si="648"/>
        <v>0</v>
      </c>
      <c r="BI58" s="59"/>
      <c r="BJ58" s="64">
        <f t="shared" si="649"/>
        <v>0</v>
      </c>
      <c r="BK58" s="59"/>
      <c r="BL58" s="64">
        <f t="shared" si="650"/>
        <v>0</v>
      </c>
      <c r="BM58" s="59"/>
      <c r="BN58" s="64">
        <f t="shared" si="651"/>
        <v>0</v>
      </c>
      <c r="BO58" s="59"/>
      <c r="BP58" s="64">
        <f t="shared" si="652"/>
        <v>0</v>
      </c>
      <c r="BQ58" s="59"/>
      <c r="BR58" s="64">
        <f t="shared" si="653"/>
        <v>0</v>
      </c>
      <c r="BS58" s="59"/>
      <c r="BT58" s="64">
        <f t="shared" si="654"/>
        <v>0</v>
      </c>
      <c r="BU58" s="59"/>
      <c r="BV58" s="64">
        <f t="shared" si="655"/>
        <v>0</v>
      </c>
      <c r="BW58" s="59"/>
      <c r="BX58" s="64">
        <f t="shared" si="656"/>
        <v>0</v>
      </c>
      <c r="BY58" s="59"/>
      <c r="BZ58" s="64">
        <f t="shared" si="618"/>
        <v>0</v>
      </c>
      <c r="CA58" s="54"/>
      <c r="CB58" s="61">
        <f t="shared" si="619"/>
        <v>0</v>
      </c>
      <c r="CC58" s="61">
        <f t="shared" si="620"/>
        <v>0</v>
      </c>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row>
    <row r="59" spans="1:212" s="5" customFormat="1" x14ac:dyDescent="0.2">
      <c r="A59" s="57"/>
      <c r="B59" s="57"/>
      <c r="C59" s="57" t="s">
        <v>3</v>
      </c>
      <c r="D59" s="57">
        <v>100</v>
      </c>
      <c r="E59" s="6"/>
      <c r="F59" s="64">
        <f t="shared" si="621"/>
        <v>0</v>
      </c>
      <c r="G59" s="6"/>
      <c r="H59" s="64">
        <f t="shared" si="622"/>
        <v>0</v>
      </c>
      <c r="I59" s="6"/>
      <c r="J59" s="64">
        <f t="shared" ref="J59" si="667">SUM(I59*$D59)</f>
        <v>0</v>
      </c>
      <c r="K59" s="6"/>
      <c r="L59" s="64">
        <f t="shared" si="624"/>
        <v>0</v>
      </c>
      <c r="M59" s="6"/>
      <c r="N59" s="64">
        <f t="shared" si="625"/>
        <v>0</v>
      </c>
      <c r="O59" s="6"/>
      <c r="P59" s="64">
        <f t="shared" si="626"/>
        <v>0</v>
      </c>
      <c r="Q59" s="6"/>
      <c r="R59" s="64">
        <f t="shared" si="627"/>
        <v>0</v>
      </c>
      <c r="S59" s="6"/>
      <c r="T59" s="64">
        <f t="shared" si="628"/>
        <v>0</v>
      </c>
      <c r="U59" s="6"/>
      <c r="V59" s="64">
        <f t="shared" si="629"/>
        <v>0</v>
      </c>
      <c r="W59" s="6"/>
      <c r="X59" s="64">
        <f t="shared" si="630"/>
        <v>0</v>
      </c>
      <c r="Y59" s="6"/>
      <c r="Z59" s="64">
        <f t="shared" si="631"/>
        <v>0</v>
      </c>
      <c r="AA59" s="6"/>
      <c r="AB59" s="64">
        <f t="shared" si="632"/>
        <v>0</v>
      </c>
      <c r="AC59" s="59"/>
      <c r="AD59" s="64">
        <f t="shared" si="633"/>
        <v>0</v>
      </c>
      <c r="AE59" s="59"/>
      <c r="AF59" s="64">
        <f t="shared" si="634"/>
        <v>0</v>
      </c>
      <c r="AG59" s="59"/>
      <c r="AH59" s="64">
        <f t="shared" si="635"/>
        <v>0</v>
      </c>
      <c r="AI59" s="59"/>
      <c r="AJ59" s="64">
        <f t="shared" si="636"/>
        <v>0</v>
      </c>
      <c r="AK59" s="59"/>
      <c r="AL59" s="64">
        <f t="shared" si="637"/>
        <v>0</v>
      </c>
      <c r="AM59" s="59"/>
      <c r="AN59" s="64">
        <f t="shared" si="638"/>
        <v>0</v>
      </c>
      <c r="AO59" s="59"/>
      <c r="AP59" s="64">
        <f t="shared" si="639"/>
        <v>0</v>
      </c>
      <c r="AQ59" s="59"/>
      <c r="AR59" s="64">
        <f t="shared" si="640"/>
        <v>0</v>
      </c>
      <c r="AS59" s="59"/>
      <c r="AT59" s="64">
        <f t="shared" si="641"/>
        <v>0</v>
      </c>
      <c r="AU59" s="59"/>
      <c r="AV59" s="64">
        <f t="shared" si="642"/>
        <v>0</v>
      </c>
      <c r="AW59" s="59"/>
      <c r="AX59" s="64">
        <f t="shared" si="643"/>
        <v>0</v>
      </c>
      <c r="AY59" s="59"/>
      <c r="AZ59" s="64">
        <f t="shared" si="644"/>
        <v>0</v>
      </c>
      <c r="BA59" s="59"/>
      <c r="BB59" s="64">
        <f t="shared" si="645"/>
        <v>0</v>
      </c>
      <c r="BC59" s="59"/>
      <c r="BD59" s="64">
        <f t="shared" si="646"/>
        <v>0</v>
      </c>
      <c r="BE59" s="59"/>
      <c r="BF59" s="64">
        <f t="shared" si="647"/>
        <v>0</v>
      </c>
      <c r="BG59" s="59"/>
      <c r="BH59" s="64">
        <f t="shared" si="648"/>
        <v>0</v>
      </c>
      <c r="BI59" s="59"/>
      <c r="BJ59" s="64">
        <f t="shared" si="649"/>
        <v>0</v>
      </c>
      <c r="BK59" s="59"/>
      <c r="BL59" s="64">
        <f t="shared" si="650"/>
        <v>0</v>
      </c>
      <c r="BM59" s="59"/>
      <c r="BN59" s="64">
        <f t="shared" si="651"/>
        <v>0</v>
      </c>
      <c r="BO59" s="59"/>
      <c r="BP59" s="64">
        <f t="shared" si="652"/>
        <v>0</v>
      </c>
      <c r="BQ59" s="59"/>
      <c r="BR59" s="64">
        <f t="shared" si="653"/>
        <v>0</v>
      </c>
      <c r="BS59" s="59"/>
      <c r="BT59" s="64">
        <f t="shared" si="654"/>
        <v>0</v>
      </c>
      <c r="BU59" s="59"/>
      <c r="BV59" s="64">
        <f t="shared" si="655"/>
        <v>0</v>
      </c>
      <c r="BW59" s="59"/>
      <c r="BX59" s="64">
        <f t="shared" si="656"/>
        <v>0</v>
      </c>
      <c r="BY59" s="59"/>
      <c r="BZ59" s="64">
        <f t="shared" si="618"/>
        <v>0</v>
      </c>
      <c r="CA59" s="54"/>
      <c r="CB59" s="61">
        <f t="shared" si="619"/>
        <v>0</v>
      </c>
      <c r="CC59" s="61">
        <f t="shared" si="620"/>
        <v>0</v>
      </c>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row>
    <row r="60" spans="1:212" s="5" customFormat="1" x14ac:dyDescent="0.2">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9"/>
      <c r="BF60" s="64">
        <f>SUM(BE60*$D60)</f>
        <v>0</v>
      </c>
      <c r="BG60" s="59"/>
      <c r="BH60" s="64">
        <f>SUM(BG60*$D60)</f>
        <v>0</v>
      </c>
      <c r="BI60" s="59"/>
      <c r="BJ60" s="64">
        <f>SUM(BI60*$D60)</f>
        <v>0</v>
      </c>
      <c r="BK60" s="59"/>
      <c r="BL60" s="64">
        <f>SUM(BK60*$D60)</f>
        <v>0</v>
      </c>
      <c r="BM60" s="59"/>
      <c r="BN60" s="64">
        <f>SUM(BM60*$D60)</f>
        <v>0</v>
      </c>
      <c r="BO60" s="59"/>
      <c r="BP60" s="64">
        <f>SUM(BO60*$D60)</f>
        <v>0</v>
      </c>
      <c r="BQ60" s="59"/>
      <c r="BR60" s="64">
        <f>SUM(BQ60*$D60)</f>
        <v>0</v>
      </c>
      <c r="BS60" s="59"/>
      <c r="BT60" s="64">
        <f>SUM(BS60*$D60)</f>
        <v>0</v>
      </c>
      <c r="BU60" s="59"/>
      <c r="BV60" s="64">
        <f>SUM(BU60*$D60)</f>
        <v>0</v>
      </c>
      <c r="BW60" s="59"/>
      <c r="BX60" s="64">
        <f>SUM(BW60*$D60)</f>
        <v>0</v>
      </c>
      <c r="BY60" s="59"/>
      <c r="BZ60" s="64">
        <f t="shared" si="618"/>
        <v>0</v>
      </c>
      <c r="CA60" s="54"/>
      <c r="CB60" s="61">
        <f t="shared" si="619"/>
        <v>0</v>
      </c>
      <c r="CC60" s="61">
        <f t="shared" si="620"/>
        <v>0</v>
      </c>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row>
    <row r="61" spans="1:212" s="5" customFormat="1" x14ac:dyDescent="0.2">
      <c r="A61" s="57"/>
      <c r="B61" s="57"/>
      <c r="C61" s="57" t="s">
        <v>3</v>
      </c>
      <c r="D61" s="57">
        <v>100</v>
      </c>
      <c r="E61" s="6"/>
      <c r="F61" s="64">
        <f t="shared" si="621"/>
        <v>0</v>
      </c>
      <c r="G61" s="6"/>
      <c r="H61" s="64">
        <f t="shared" ref="H61:H76" si="668">SUM(G61*$D61)</f>
        <v>0</v>
      </c>
      <c r="I61" s="6"/>
      <c r="J61" s="64">
        <f t="shared" ref="J61:J62" si="669">SUM(I61*$D61)</f>
        <v>0</v>
      </c>
      <c r="K61" s="6"/>
      <c r="L61" s="64">
        <f t="shared" ref="L61:L76" si="670">SUM(K61*$D61)</f>
        <v>0</v>
      </c>
      <c r="M61" s="6"/>
      <c r="N61" s="64">
        <f t="shared" ref="N61:N76" si="671">SUM(M61*$D61)</f>
        <v>0</v>
      </c>
      <c r="O61" s="6"/>
      <c r="P61" s="64">
        <f t="shared" ref="P61:P76" si="672">SUM(O61*$D61)</f>
        <v>0</v>
      </c>
      <c r="Q61" s="6"/>
      <c r="R61" s="64">
        <f t="shared" ref="R61:R76" si="673">SUM(Q61*$D61)</f>
        <v>0</v>
      </c>
      <c r="S61" s="6"/>
      <c r="T61" s="64">
        <f t="shared" ref="T61:T76" si="674">SUM(S61*$D61)</f>
        <v>0</v>
      </c>
      <c r="U61" s="6"/>
      <c r="V61" s="64">
        <f t="shared" ref="V61:V76" si="675">SUM(U61*$D61)</f>
        <v>0</v>
      </c>
      <c r="W61" s="6"/>
      <c r="X61" s="64">
        <f t="shared" ref="X61:X76" si="676">SUM(W61*$D61)</f>
        <v>0</v>
      </c>
      <c r="Y61" s="6"/>
      <c r="Z61" s="64">
        <f t="shared" ref="Z61:Z76" si="677">SUM(Y61*$D61)</f>
        <v>0</v>
      </c>
      <c r="AA61" s="6"/>
      <c r="AB61" s="64">
        <f t="shared" ref="AB61:AB76" si="678">SUM(AA61*$D61)</f>
        <v>0</v>
      </c>
      <c r="AC61" s="59"/>
      <c r="AD61" s="64">
        <f t="shared" ref="AD61:AD76" si="679">SUM(AC61*$D61)</f>
        <v>0</v>
      </c>
      <c r="AE61" s="59"/>
      <c r="AF61" s="64">
        <f t="shared" ref="AF61:AF76" si="680">SUM(AE61*$D61)</f>
        <v>0</v>
      </c>
      <c r="AG61" s="59"/>
      <c r="AH61" s="64">
        <f t="shared" ref="AH61:AH76" si="681">SUM(AG61*$D61)</f>
        <v>0</v>
      </c>
      <c r="AI61" s="59"/>
      <c r="AJ61" s="64">
        <f t="shared" ref="AJ61:AJ76" si="682">SUM(AI61*$D61)</f>
        <v>0</v>
      </c>
      <c r="AK61" s="59"/>
      <c r="AL61" s="64">
        <f t="shared" ref="AL61:AL76" si="683">SUM(AK61*$D61)</f>
        <v>0</v>
      </c>
      <c r="AM61" s="59"/>
      <c r="AN61" s="64">
        <f t="shared" ref="AN61:AN76" si="684">SUM(AM61*$D61)</f>
        <v>0</v>
      </c>
      <c r="AO61" s="59"/>
      <c r="AP61" s="64">
        <f t="shared" ref="AP61:AP76" si="685">SUM(AO61*$D61)</f>
        <v>0</v>
      </c>
      <c r="AQ61" s="59"/>
      <c r="AR61" s="64">
        <f t="shared" ref="AR61:AR76" si="686">SUM(AQ61*$D61)</f>
        <v>0</v>
      </c>
      <c r="AS61" s="59"/>
      <c r="AT61" s="64">
        <f t="shared" ref="AT61:AT76" si="687">SUM(AS61*$D61)</f>
        <v>0</v>
      </c>
      <c r="AU61" s="59"/>
      <c r="AV61" s="64">
        <f t="shared" ref="AV61:AV76" si="688">SUM(AU61*$D61)</f>
        <v>0</v>
      </c>
      <c r="AW61" s="59"/>
      <c r="AX61" s="64">
        <f t="shared" ref="AX61:AX76" si="689">SUM(AW61*$D61)</f>
        <v>0</v>
      </c>
      <c r="AY61" s="59"/>
      <c r="AZ61" s="64">
        <f t="shared" ref="AZ61:AZ76" si="690">SUM(AY61*$D61)</f>
        <v>0</v>
      </c>
      <c r="BA61" s="59"/>
      <c r="BB61" s="64">
        <f t="shared" ref="BB61:BB76" si="691">SUM(BA61*$D61)</f>
        <v>0</v>
      </c>
      <c r="BC61" s="59"/>
      <c r="BD61" s="64">
        <f t="shared" ref="BD61:BD76" si="692">SUM(BC61*$D61)</f>
        <v>0</v>
      </c>
      <c r="BE61" s="59"/>
      <c r="BF61" s="64">
        <f t="shared" ref="BF61:BF76" si="693">SUM(BE61*$D61)</f>
        <v>0</v>
      </c>
      <c r="BG61" s="59"/>
      <c r="BH61" s="64">
        <f t="shared" ref="BH61:BH76" si="694">SUM(BG61*$D61)</f>
        <v>0</v>
      </c>
      <c r="BI61" s="59"/>
      <c r="BJ61" s="64">
        <f t="shared" ref="BJ61:BJ76" si="695">SUM(BI61*$D61)</f>
        <v>0</v>
      </c>
      <c r="BK61" s="59"/>
      <c r="BL61" s="64">
        <f t="shared" ref="BL61:BL76" si="696">SUM(BK61*$D61)</f>
        <v>0</v>
      </c>
      <c r="BM61" s="59"/>
      <c r="BN61" s="64">
        <f t="shared" ref="BN61:BN76" si="697">SUM(BM61*$D61)</f>
        <v>0</v>
      </c>
      <c r="BO61" s="59"/>
      <c r="BP61" s="64">
        <f t="shared" ref="BP61:BP76" si="698">SUM(BO61*$D61)</f>
        <v>0</v>
      </c>
      <c r="BQ61" s="59"/>
      <c r="BR61" s="64">
        <f t="shared" ref="BR61:BR76" si="699">SUM(BQ61*$D61)</f>
        <v>0</v>
      </c>
      <c r="BS61" s="59"/>
      <c r="BT61" s="64">
        <f t="shared" ref="BT61:BT76" si="700">SUM(BS61*$D61)</f>
        <v>0</v>
      </c>
      <c r="BU61" s="59"/>
      <c r="BV61" s="64">
        <f t="shared" ref="BV61:BV76" si="701">SUM(BU61*$D61)</f>
        <v>0</v>
      </c>
      <c r="BW61" s="59"/>
      <c r="BX61" s="64">
        <f t="shared" ref="BX61:BX76" si="702">SUM(BW61*$D61)</f>
        <v>0</v>
      </c>
      <c r="BY61" s="59"/>
      <c r="BZ61" s="64">
        <f t="shared" si="618"/>
        <v>0</v>
      </c>
      <c r="CA61" s="54"/>
      <c r="CB61" s="61">
        <f t="shared" si="619"/>
        <v>0</v>
      </c>
      <c r="CC61" s="61">
        <f t="shared" si="620"/>
        <v>0</v>
      </c>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row>
    <row r="62" spans="1:212" s="5" customFormat="1" x14ac:dyDescent="0.2">
      <c r="A62" s="57"/>
      <c r="B62" s="57"/>
      <c r="C62" s="57" t="s">
        <v>3</v>
      </c>
      <c r="D62" s="57">
        <v>100</v>
      </c>
      <c r="E62" s="6"/>
      <c r="F62" s="64">
        <f t="shared" si="621"/>
        <v>0</v>
      </c>
      <c r="G62" s="6"/>
      <c r="H62" s="64">
        <f t="shared" si="668"/>
        <v>0</v>
      </c>
      <c r="I62" s="6"/>
      <c r="J62" s="64">
        <f t="shared" si="669"/>
        <v>0</v>
      </c>
      <c r="K62" s="6"/>
      <c r="L62" s="64">
        <f t="shared" si="670"/>
        <v>0</v>
      </c>
      <c r="M62" s="6"/>
      <c r="N62" s="64">
        <f t="shared" si="671"/>
        <v>0</v>
      </c>
      <c r="O62" s="6"/>
      <c r="P62" s="64">
        <f t="shared" si="672"/>
        <v>0</v>
      </c>
      <c r="Q62" s="6"/>
      <c r="R62" s="64">
        <f t="shared" si="673"/>
        <v>0</v>
      </c>
      <c r="S62" s="6"/>
      <c r="T62" s="64">
        <f t="shared" si="674"/>
        <v>0</v>
      </c>
      <c r="U62" s="6"/>
      <c r="V62" s="64">
        <f t="shared" si="675"/>
        <v>0</v>
      </c>
      <c r="W62" s="6"/>
      <c r="X62" s="64">
        <f t="shared" si="676"/>
        <v>0</v>
      </c>
      <c r="Y62" s="6"/>
      <c r="Z62" s="64">
        <f t="shared" si="677"/>
        <v>0</v>
      </c>
      <c r="AA62" s="6"/>
      <c r="AB62" s="64">
        <f t="shared" si="678"/>
        <v>0</v>
      </c>
      <c r="AC62" s="59"/>
      <c r="AD62" s="64">
        <f t="shared" si="679"/>
        <v>0</v>
      </c>
      <c r="AE62" s="59"/>
      <c r="AF62" s="64">
        <f t="shared" si="680"/>
        <v>0</v>
      </c>
      <c r="AG62" s="59"/>
      <c r="AH62" s="64">
        <f t="shared" si="681"/>
        <v>0</v>
      </c>
      <c r="AI62" s="59"/>
      <c r="AJ62" s="64">
        <f t="shared" si="682"/>
        <v>0</v>
      </c>
      <c r="AK62" s="59"/>
      <c r="AL62" s="64">
        <f t="shared" si="683"/>
        <v>0</v>
      </c>
      <c r="AM62" s="59"/>
      <c r="AN62" s="64">
        <f t="shared" si="684"/>
        <v>0</v>
      </c>
      <c r="AO62" s="59"/>
      <c r="AP62" s="64">
        <f t="shared" si="685"/>
        <v>0</v>
      </c>
      <c r="AQ62" s="59"/>
      <c r="AR62" s="64">
        <f t="shared" si="686"/>
        <v>0</v>
      </c>
      <c r="AS62" s="59"/>
      <c r="AT62" s="64">
        <f t="shared" si="687"/>
        <v>0</v>
      </c>
      <c r="AU62" s="59"/>
      <c r="AV62" s="64">
        <f t="shared" si="688"/>
        <v>0</v>
      </c>
      <c r="AW62" s="59"/>
      <c r="AX62" s="64">
        <f t="shared" si="689"/>
        <v>0</v>
      </c>
      <c r="AY62" s="59"/>
      <c r="AZ62" s="64">
        <f t="shared" si="690"/>
        <v>0</v>
      </c>
      <c r="BA62" s="59"/>
      <c r="BB62" s="64">
        <f t="shared" si="691"/>
        <v>0</v>
      </c>
      <c r="BC62" s="59"/>
      <c r="BD62" s="64">
        <f t="shared" si="692"/>
        <v>0</v>
      </c>
      <c r="BE62" s="59"/>
      <c r="BF62" s="64">
        <f t="shared" si="693"/>
        <v>0</v>
      </c>
      <c r="BG62" s="59"/>
      <c r="BH62" s="64">
        <f t="shared" si="694"/>
        <v>0</v>
      </c>
      <c r="BI62" s="59"/>
      <c r="BJ62" s="64">
        <f t="shared" si="695"/>
        <v>0</v>
      </c>
      <c r="BK62" s="59"/>
      <c r="BL62" s="64">
        <f t="shared" si="696"/>
        <v>0</v>
      </c>
      <c r="BM62" s="59"/>
      <c r="BN62" s="64">
        <f t="shared" si="697"/>
        <v>0</v>
      </c>
      <c r="BO62" s="59"/>
      <c r="BP62" s="64">
        <f t="shared" si="698"/>
        <v>0</v>
      </c>
      <c r="BQ62" s="59"/>
      <c r="BR62" s="64">
        <f t="shared" si="699"/>
        <v>0</v>
      </c>
      <c r="BS62" s="59"/>
      <c r="BT62" s="64">
        <f t="shared" si="700"/>
        <v>0</v>
      </c>
      <c r="BU62" s="59"/>
      <c r="BV62" s="64">
        <f t="shared" si="701"/>
        <v>0</v>
      </c>
      <c r="BW62" s="59"/>
      <c r="BX62" s="64">
        <f t="shared" si="702"/>
        <v>0</v>
      </c>
      <c r="BY62" s="59"/>
      <c r="BZ62" s="64">
        <f t="shared" si="618"/>
        <v>0</v>
      </c>
      <c r="CA62" s="54"/>
      <c r="CB62" s="61">
        <f t="shared" si="619"/>
        <v>0</v>
      </c>
      <c r="CC62" s="61">
        <f t="shared" si="620"/>
        <v>0</v>
      </c>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row>
    <row r="63" spans="1:212" s="5" customFormat="1" x14ac:dyDescent="0.2">
      <c r="A63" s="57"/>
      <c r="B63" s="57"/>
      <c r="C63" s="57" t="s">
        <v>3</v>
      </c>
      <c r="D63" s="57">
        <v>100</v>
      </c>
      <c r="E63" s="6"/>
      <c r="F63" s="64">
        <f t="shared" si="621"/>
        <v>0</v>
      </c>
      <c r="G63" s="6"/>
      <c r="H63" s="64">
        <f t="shared" si="668"/>
        <v>0</v>
      </c>
      <c r="I63" s="6"/>
      <c r="J63" s="64">
        <f t="shared" ref="J63" si="703">SUM(I63*$D63)</f>
        <v>0</v>
      </c>
      <c r="K63" s="6"/>
      <c r="L63" s="64">
        <f t="shared" si="670"/>
        <v>0</v>
      </c>
      <c r="M63" s="6"/>
      <c r="N63" s="64">
        <f t="shared" si="671"/>
        <v>0</v>
      </c>
      <c r="O63" s="6"/>
      <c r="P63" s="64">
        <f t="shared" si="672"/>
        <v>0</v>
      </c>
      <c r="Q63" s="6"/>
      <c r="R63" s="64">
        <f t="shared" si="673"/>
        <v>0</v>
      </c>
      <c r="S63" s="6"/>
      <c r="T63" s="64">
        <f t="shared" si="674"/>
        <v>0</v>
      </c>
      <c r="U63" s="6"/>
      <c r="V63" s="64">
        <f t="shared" si="675"/>
        <v>0</v>
      </c>
      <c r="W63" s="6"/>
      <c r="X63" s="64">
        <f t="shared" si="676"/>
        <v>0</v>
      </c>
      <c r="Y63" s="6"/>
      <c r="Z63" s="64">
        <f t="shared" si="677"/>
        <v>0</v>
      </c>
      <c r="AA63" s="6"/>
      <c r="AB63" s="64">
        <f t="shared" si="678"/>
        <v>0</v>
      </c>
      <c r="AC63" s="59"/>
      <c r="AD63" s="64">
        <f t="shared" si="679"/>
        <v>0</v>
      </c>
      <c r="AE63" s="59"/>
      <c r="AF63" s="64">
        <f t="shared" si="680"/>
        <v>0</v>
      </c>
      <c r="AG63" s="59"/>
      <c r="AH63" s="64">
        <f t="shared" si="681"/>
        <v>0</v>
      </c>
      <c r="AI63" s="59"/>
      <c r="AJ63" s="64">
        <f t="shared" si="682"/>
        <v>0</v>
      </c>
      <c r="AK63" s="59"/>
      <c r="AL63" s="64">
        <f t="shared" si="683"/>
        <v>0</v>
      </c>
      <c r="AM63" s="59"/>
      <c r="AN63" s="64">
        <f t="shared" si="684"/>
        <v>0</v>
      </c>
      <c r="AO63" s="59"/>
      <c r="AP63" s="64">
        <f t="shared" si="685"/>
        <v>0</v>
      </c>
      <c r="AQ63" s="59"/>
      <c r="AR63" s="64">
        <f t="shared" si="686"/>
        <v>0</v>
      </c>
      <c r="AS63" s="59"/>
      <c r="AT63" s="64">
        <f t="shared" si="687"/>
        <v>0</v>
      </c>
      <c r="AU63" s="59"/>
      <c r="AV63" s="64">
        <f t="shared" si="688"/>
        <v>0</v>
      </c>
      <c r="AW63" s="59"/>
      <c r="AX63" s="64">
        <f t="shared" si="689"/>
        <v>0</v>
      </c>
      <c r="AY63" s="59"/>
      <c r="AZ63" s="64">
        <f t="shared" si="690"/>
        <v>0</v>
      </c>
      <c r="BA63" s="59"/>
      <c r="BB63" s="64">
        <f t="shared" si="691"/>
        <v>0</v>
      </c>
      <c r="BC63" s="59"/>
      <c r="BD63" s="64">
        <f t="shared" si="692"/>
        <v>0</v>
      </c>
      <c r="BE63" s="59"/>
      <c r="BF63" s="64">
        <f t="shared" si="693"/>
        <v>0</v>
      </c>
      <c r="BG63" s="59"/>
      <c r="BH63" s="64">
        <f t="shared" si="694"/>
        <v>0</v>
      </c>
      <c r="BI63" s="59"/>
      <c r="BJ63" s="64">
        <f t="shared" si="695"/>
        <v>0</v>
      </c>
      <c r="BK63" s="59"/>
      <c r="BL63" s="64">
        <f t="shared" si="696"/>
        <v>0</v>
      </c>
      <c r="BM63" s="59"/>
      <c r="BN63" s="64">
        <f t="shared" si="697"/>
        <v>0</v>
      </c>
      <c r="BO63" s="59"/>
      <c r="BP63" s="64">
        <f t="shared" si="698"/>
        <v>0</v>
      </c>
      <c r="BQ63" s="59"/>
      <c r="BR63" s="64">
        <f t="shared" si="699"/>
        <v>0</v>
      </c>
      <c r="BS63" s="59"/>
      <c r="BT63" s="64">
        <f t="shared" si="700"/>
        <v>0</v>
      </c>
      <c r="BU63" s="59"/>
      <c r="BV63" s="64">
        <f t="shared" si="701"/>
        <v>0</v>
      </c>
      <c r="BW63" s="59"/>
      <c r="BX63" s="64">
        <f t="shared" si="702"/>
        <v>0</v>
      </c>
      <c r="BY63" s="59"/>
      <c r="BZ63" s="64">
        <f t="shared" si="618"/>
        <v>0</v>
      </c>
      <c r="CA63" s="54"/>
      <c r="CB63" s="61">
        <f t="shared" si="619"/>
        <v>0</v>
      </c>
      <c r="CC63" s="61">
        <f t="shared" si="620"/>
        <v>0</v>
      </c>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row>
    <row r="64" spans="1:212" s="5" customFormat="1" x14ac:dyDescent="0.2">
      <c r="A64" s="57"/>
      <c r="B64" s="57"/>
      <c r="C64" s="57" t="s">
        <v>3</v>
      </c>
      <c r="D64" s="57">
        <v>100</v>
      </c>
      <c r="E64" s="6"/>
      <c r="F64" s="64">
        <f t="shared" si="621"/>
        <v>0</v>
      </c>
      <c r="G64" s="6"/>
      <c r="H64" s="64">
        <f t="shared" si="668"/>
        <v>0</v>
      </c>
      <c r="I64" s="6"/>
      <c r="J64" s="64">
        <f t="shared" ref="J64" si="704">SUM(I64*$D64)</f>
        <v>0</v>
      </c>
      <c r="K64" s="6"/>
      <c r="L64" s="64">
        <f t="shared" si="670"/>
        <v>0</v>
      </c>
      <c r="M64" s="6"/>
      <c r="N64" s="64">
        <f t="shared" si="671"/>
        <v>0</v>
      </c>
      <c r="O64" s="6"/>
      <c r="P64" s="64">
        <f t="shared" si="672"/>
        <v>0</v>
      </c>
      <c r="Q64" s="6"/>
      <c r="R64" s="64">
        <f t="shared" si="673"/>
        <v>0</v>
      </c>
      <c r="S64" s="6"/>
      <c r="T64" s="64">
        <f t="shared" si="674"/>
        <v>0</v>
      </c>
      <c r="U64" s="6"/>
      <c r="V64" s="64">
        <f t="shared" si="675"/>
        <v>0</v>
      </c>
      <c r="W64" s="6"/>
      <c r="X64" s="64">
        <f t="shared" si="676"/>
        <v>0</v>
      </c>
      <c r="Y64" s="6"/>
      <c r="Z64" s="64">
        <f t="shared" si="677"/>
        <v>0</v>
      </c>
      <c r="AA64" s="6"/>
      <c r="AB64" s="64">
        <f t="shared" si="678"/>
        <v>0</v>
      </c>
      <c r="AC64" s="59"/>
      <c r="AD64" s="64">
        <f t="shared" si="679"/>
        <v>0</v>
      </c>
      <c r="AE64" s="59"/>
      <c r="AF64" s="64">
        <f t="shared" si="680"/>
        <v>0</v>
      </c>
      <c r="AG64" s="59"/>
      <c r="AH64" s="64">
        <f t="shared" si="681"/>
        <v>0</v>
      </c>
      <c r="AI64" s="59"/>
      <c r="AJ64" s="64">
        <f t="shared" si="682"/>
        <v>0</v>
      </c>
      <c r="AK64" s="59"/>
      <c r="AL64" s="64">
        <f t="shared" si="683"/>
        <v>0</v>
      </c>
      <c r="AM64" s="59"/>
      <c r="AN64" s="64">
        <f t="shared" si="684"/>
        <v>0</v>
      </c>
      <c r="AO64" s="59"/>
      <c r="AP64" s="64">
        <f t="shared" si="685"/>
        <v>0</v>
      </c>
      <c r="AQ64" s="59"/>
      <c r="AR64" s="64">
        <f t="shared" si="686"/>
        <v>0</v>
      </c>
      <c r="AS64" s="59"/>
      <c r="AT64" s="64">
        <f t="shared" si="687"/>
        <v>0</v>
      </c>
      <c r="AU64" s="59"/>
      <c r="AV64" s="64">
        <f t="shared" si="688"/>
        <v>0</v>
      </c>
      <c r="AW64" s="59"/>
      <c r="AX64" s="64">
        <f t="shared" si="689"/>
        <v>0</v>
      </c>
      <c r="AY64" s="59"/>
      <c r="AZ64" s="64">
        <f t="shared" si="690"/>
        <v>0</v>
      </c>
      <c r="BA64" s="59"/>
      <c r="BB64" s="64">
        <f t="shared" si="691"/>
        <v>0</v>
      </c>
      <c r="BC64" s="59"/>
      <c r="BD64" s="64">
        <f t="shared" si="692"/>
        <v>0</v>
      </c>
      <c r="BE64" s="59"/>
      <c r="BF64" s="64">
        <f t="shared" si="693"/>
        <v>0</v>
      </c>
      <c r="BG64" s="59"/>
      <c r="BH64" s="64">
        <f t="shared" si="694"/>
        <v>0</v>
      </c>
      <c r="BI64" s="59"/>
      <c r="BJ64" s="64">
        <f t="shared" si="695"/>
        <v>0</v>
      </c>
      <c r="BK64" s="59"/>
      <c r="BL64" s="64">
        <f t="shared" si="696"/>
        <v>0</v>
      </c>
      <c r="BM64" s="59"/>
      <c r="BN64" s="64">
        <f t="shared" si="697"/>
        <v>0</v>
      </c>
      <c r="BO64" s="59"/>
      <c r="BP64" s="64">
        <f t="shared" si="698"/>
        <v>0</v>
      </c>
      <c r="BQ64" s="59"/>
      <c r="BR64" s="64">
        <f t="shared" si="699"/>
        <v>0</v>
      </c>
      <c r="BS64" s="59"/>
      <c r="BT64" s="64">
        <f t="shared" si="700"/>
        <v>0</v>
      </c>
      <c r="BU64" s="59"/>
      <c r="BV64" s="64">
        <f t="shared" si="701"/>
        <v>0</v>
      </c>
      <c r="BW64" s="59"/>
      <c r="BX64" s="64">
        <f t="shared" si="702"/>
        <v>0</v>
      </c>
      <c r="BY64" s="59"/>
      <c r="BZ64" s="64">
        <f t="shared" si="618"/>
        <v>0</v>
      </c>
      <c r="CA64" s="54"/>
      <c r="CB64" s="61">
        <f t="shared" si="619"/>
        <v>0</v>
      </c>
      <c r="CC64" s="61">
        <f t="shared" si="620"/>
        <v>0</v>
      </c>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row>
    <row r="65" spans="1:212" s="5" customFormat="1" x14ac:dyDescent="0.2">
      <c r="A65" s="57"/>
      <c r="B65" s="57"/>
      <c r="C65" s="57" t="s">
        <v>8</v>
      </c>
      <c r="D65" s="57">
        <v>75</v>
      </c>
      <c r="E65" s="6"/>
      <c r="F65" s="64">
        <f t="shared" si="621"/>
        <v>0</v>
      </c>
      <c r="G65" s="6"/>
      <c r="H65" s="64">
        <f t="shared" si="668"/>
        <v>0</v>
      </c>
      <c r="I65" s="6"/>
      <c r="J65" s="64">
        <f t="shared" ref="J65" si="705">SUM(I65*$D65)</f>
        <v>0</v>
      </c>
      <c r="K65" s="6"/>
      <c r="L65" s="64">
        <f t="shared" si="670"/>
        <v>0</v>
      </c>
      <c r="M65" s="6"/>
      <c r="N65" s="64">
        <f t="shared" si="671"/>
        <v>0</v>
      </c>
      <c r="O65" s="6"/>
      <c r="P65" s="64">
        <f t="shared" si="672"/>
        <v>0</v>
      </c>
      <c r="Q65" s="6"/>
      <c r="R65" s="64">
        <f t="shared" si="673"/>
        <v>0</v>
      </c>
      <c r="S65" s="6"/>
      <c r="T65" s="64">
        <f t="shared" si="674"/>
        <v>0</v>
      </c>
      <c r="U65" s="6"/>
      <c r="V65" s="64">
        <f t="shared" si="675"/>
        <v>0</v>
      </c>
      <c r="W65" s="6"/>
      <c r="X65" s="64">
        <f t="shared" si="676"/>
        <v>0</v>
      </c>
      <c r="Y65" s="6"/>
      <c r="Z65" s="64">
        <f t="shared" si="677"/>
        <v>0</v>
      </c>
      <c r="AA65" s="6"/>
      <c r="AB65" s="64">
        <f t="shared" si="678"/>
        <v>0</v>
      </c>
      <c r="AC65" s="59"/>
      <c r="AD65" s="64">
        <f t="shared" si="679"/>
        <v>0</v>
      </c>
      <c r="AE65" s="59"/>
      <c r="AF65" s="64">
        <f t="shared" si="680"/>
        <v>0</v>
      </c>
      <c r="AG65" s="59"/>
      <c r="AH65" s="64">
        <f t="shared" si="681"/>
        <v>0</v>
      </c>
      <c r="AI65" s="59"/>
      <c r="AJ65" s="64">
        <f t="shared" si="682"/>
        <v>0</v>
      </c>
      <c r="AK65" s="59"/>
      <c r="AL65" s="64">
        <f t="shared" si="683"/>
        <v>0</v>
      </c>
      <c r="AM65" s="59"/>
      <c r="AN65" s="64">
        <f t="shared" si="684"/>
        <v>0</v>
      </c>
      <c r="AO65" s="59"/>
      <c r="AP65" s="64">
        <f t="shared" si="685"/>
        <v>0</v>
      </c>
      <c r="AQ65" s="59"/>
      <c r="AR65" s="64">
        <f t="shared" si="686"/>
        <v>0</v>
      </c>
      <c r="AS65" s="59"/>
      <c r="AT65" s="64">
        <f t="shared" si="687"/>
        <v>0</v>
      </c>
      <c r="AU65" s="59"/>
      <c r="AV65" s="64">
        <f t="shared" si="688"/>
        <v>0</v>
      </c>
      <c r="AW65" s="59"/>
      <c r="AX65" s="64">
        <f t="shared" si="689"/>
        <v>0</v>
      </c>
      <c r="AY65" s="59"/>
      <c r="AZ65" s="64">
        <f t="shared" si="690"/>
        <v>0</v>
      </c>
      <c r="BA65" s="59"/>
      <c r="BB65" s="64">
        <f t="shared" si="691"/>
        <v>0</v>
      </c>
      <c r="BC65" s="59"/>
      <c r="BD65" s="64">
        <f t="shared" si="692"/>
        <v>0</v>
      </c>
      <c r="BE65" s="59"/>
      <c r="BF65" s="64">
        <f t="shared" si="693"/>
        <v>0</v>
      </c>
      <c r="BG65" s="59"/>
      <c r="BH65" s="64">
        <f t="shared" si="694"/>
        <v>0</v>
      </c>
      <c r="BI65" s="59"/>
      <c r="BJ65" s="64">
        <f t="shared" si="695"/>
        <v>0</v>
      </c>
      <c r="BK65" s="59"/>
      <c r="BL65" s="64">
        <f t="shared" si="696"/>
        <v>0</v>
      </c>
      <c r="BM65" s="59"/>
      <c r="BN65" s="64">
        <f t="shared" si="697"/>
        <v>0</v>
      </c>
      <c r="BO65" s="59"/>
      <c r="BP65" s="64">
        <f t="shared" si="698"/>
        <v>0</v>
      </c>
      <c r="BQ65" s="59"/>
      <c r="BR65" s="64">
        <f t="shared" si="699"/>
        <v>0</v>
      </c>
      <c r="BS65" s="59"/>
      <c r="BT65" s="64">
        <f t="shared" si="700"/>
        <v>0</v>
      </c>
      <c r="BU65" s="59"/>
      <c r="BV65" s="64">
        <f t="shared" si="701"/>
        <v>0</v>
      </c>
      <c r="BW65" s="59"/>
      <c r="BX65" s="64">
        <f t="shared" si="702"/>
        <v>0</v>
      </c>
      <c r="BY65" s="59"/>
      <c r="BZ65" s="64">
        <f t="shared" si="618"/>
        <v>0</v>
      </c>
      <c r="CA65" s="54"/>
      <c r="CB65" s="61">
        <f t="shared" si="619"/>
        <v>0</v>
      </c>
      <c r="CC65" s="61">
        <f t="shared" si="620"/>
        <v>0</v>
      </c>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row>
    <row r="66" spans="1:212" s="5" customFormat="1" x14ac:dyDescent="0.2">
      <c r="A66" s="57"/>
      <c r="B66" s="57"/>
      <c r="C66" s="57" t="s">
        <v>8</v>
      </c>
      <c r="D66" s="57">
        <v>75</v>
      </c>
      <c r="E66" s="6"/>
      <c r="F66" s="64">
        <f t="shared" si="621"/>
        <v>0</v>
      </c>
      <c r="G66" s="6"/>
      <c r="H66" s="64">
        <f t="shared" si="668"/>
        <v>0</v>
      </c>
      <c r="I66" s="6"/>
      <c r="J66" s="64">
        <f t="shared" ref="J66" si="706">SUM(I66*$D66)</f>
        <v>0</v>
      </c>
      <c r="K66" s="6"/>
      <c r="L66" s="64">
        <f t="shared" si="670"/>
        <v>0</v>
      </c>
      <c r="M66" s="6"/>
      <c r="N66" s="64">
        <f t="shared" si="671"/>
        <v>0</v>
      </c>
      <c r="O66" s="6"/>
      <c r="P66" s="64">
        <f t="shared" si="672"/>
        <v>0</v>
      </c>
      <c r="Q66" s="6"/>
      <c r="R66" s="64">
        <f t="shared" si="673"/>
        <v>0</v>
      </c>
      <c r="S66" s="6"/>
      <c r="T66" s="64">
        <f t="shared" si="674"/>
        <v>0</v>
      </c>
      <c r="U66" s="6"/>
      <c r="V66" s="64">
        <f t="shared" si="675"/>
        <v>0</v>
      </c>
      <c r="W66" s="6"/>
      <c r="X66" s="64">
        <f t="shared" si="676"/>
        <v>0</v>
      </c>
      <c r="Y66" s="6"/>
      <c r="Z66" s="64">
        <f t="shared" si="677"/>
        <v>0</v>
      </c>
      <c r="AA66" s="6"/>
      <c r="AB66" s="64">
        <f t="shared" si="678"/>
        <v>0</v>
      </c>
      <c r="AC66" s="59"/>
      <c r="AD66" s="64">
        <f t="shared" si="679"/>
        <v>0</v>
      </c>
      <c r="AE66" s="59"/>
      <c r="AF66" s="64">
        <f t="shared" si="680"/>
        <v>0</v>
      </c>
      <c r="AG66" s="59"/>
      <c r="AH66" s="64">
        <f t="shared" si="681"/>
        <v>0</v>
      </c>
      <c r="AI66" s="59"/>
      <c r="AJ66" s="64">
        <f t="shared" si="682"/>
        <v>0</v>
      </c>
      <c r="AK66" s="59"/>
      <c r="AL66" s="64">
        <f t="shared" si="683"/>
        <v>0</v>
      </c>
      <c r="AM66" s="59"/>
      <c r="AN66" s="64">
        <f t="shared" si="684"/>
        <v>0</v>
      </c>
      <c r="AO66" s="59"/>
      <c r="AP66" s="64">
        <f t="shared" si="685"/>
        <v>0</v>
      </c>
      <c r="AQ66" s="59"/>
      <c r="AR66" s="64">
        <f t="shared" si="686"/>
        <v>0</v>
      </c>
      <c r="AS66" s="59"/>
      <c r="AT66" s="64">
        <f t="shared" si="687"/>
        <v>0</v>
      </c>
      <c r="AU66" s="59"/>
      <c r="AV66" s="64">
        <f t="shared" si="688"/>
        <v>0</v>
      </c>
      <c r="AW66" s="59"/>
      <c r="AX66" s="64">
        <f t="shared" si="689"/>
        <v>0</v>
      </c>
      <c r="AY66" s="59"/>
      <c r="AZ66" s="64">
        <f t="shared" si="690"/>
        <v>0</v>
      </c>
      <c r="BA66" s="59"/>
      <c r="BB66" s="64">
        <f t="shared" si="691"/>
        <v>0</v>
      </c>
      <c r="BC66" s="59"/>
      <c r="BD66" s="64">
        <f t="shared" si="692"/>
        <v>0</v>
      </c>
      <c r="BE66" s="59"/>
      <c r="BF66" s="64">
        <f t="shared" si="693"/>
        <v>0</v>
      </c>
      <c r="BG66" s="59"/>
      <c r="BH66" s="64">
        <f t="shared" si="694"/>
        <v>0</v>
      </c>
      <c r="BI66" s="59"/>
      <c r="BJ66" s="64">
        <f t="shared" si="695"/>
        <v>0</v>
      </c>
      <c r="BK66" s="59"/>
      <c r="BL66" s="64">
        <f t="shared" si="696"/>
        <v>0</v>
      </c>
      <c r="BM66" s="59"/>
      <c r="BN66" s="64">
        <f t="shared" si="697"/>
        <v>0</v>
      </c>
      <c r="BO66" s="59"/>
      <c r="BP66" s="64">
        <f t="shared" si="698"/>
        <v>0</v>
      </c>
      <c r="BQ66" s="59"/>
      <c r="BR66" s="64">
        <f t="shared" si="699"/>
        <v>0</v>
      </c>
      <c r="BS66" s="59"/>
      <c r="BT66" s="64">
        <f t="shared" si="700"/>
        <v>0</v>
      </c>
      <c r="BU66" s="59"/>
      <c r="BV66" s="64">
        <f t="shared" si="701"/>
        <v>0</v>
      </c>
      <c r="BW66" s="59"/>
      <c r="BX66" s="64">
        <f t="shared" si="702"/>
        <v>0</v>
      </c>
      <c r="BY66" s="59"/>
      <c r="BZ66" s="64">
        <f t="shared" si="618"/>
        <v>0</v>
      </c>
      <c r="CA66" s="54"/>
      <c r="CB66" s="61">
        <f t="shared" si="619"/>
        <v>0</v>
      </c>
      <c r="CC66" s="61">
        <f t="shared" si="620"/>
        <v>0</v>
      </c>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row>
    <row r="67" spans="1:212" s="5" customFormat="1" x14ac:dyDescent="0.2">
      <c r="A67" s="57"/>
      <c r="B67" s="57"/>
      <c r="C67" s="57" t="s">
        <v>8</v>
      </c>
      <c r="D67" s="57">
        <v>75</v>
      </c>
      <c r="E67" s="6"/>
      <c r="F67" s="64">
        <f t="shared" si="621"/>
        <v>0</v>
      </c>
      <c r="G67" s="6"/>
      <c r="H67" s="64">
        <f t="shared" si="668"/>
        <v>0</v>
      </c>
      <c r="I67" s="6"/>
      <c r="J67" s="64">
        <f t="shared" ref="J67" si="707">SUM(I67*$D67)</f>
        <v>0</v>
      </c>
      <c r="K67" s="6"/>
      <c r="L67" s="64">
        <f t="shared" si="670"/>
        <v>0</v>
      </c>
      <c r="M67" s="6"/>
      <c r="N67" s="64">
        <f t="shared" si="671"/>
        <v>0</v>
      </c>
      <c r="O67" s="6"/>
      <c r="P67" s="64">
        <f t="shared" si="672"/>
        <v>0</v>
      </c>
      <c r="Q67" s="6"/>
      <c r="R67" s="64">
        <f t="shared" si="673"/>
        <v>0</v>
      </c>
      <c r="S67" s="6"/>
      <c r="T67" s="64">
        <f t="shared" si="674"/>
        <v>0</v>
      </c>
      <c r="U67" s="6"/>
      <c r="V67" s="64">
        <f t="shared" si="675"/>
        <v>0</v>
      </c>
      <c r="W67" s="6"/>
      <c r="X67" s="64">
        <f t="shared" si="676"/>
        <v>0</v>
      </c>
      <c r="Y67" s="6"/>
      <c r="Z67" s="64">
        <f t="shared" si="677"/>
        <v>0</v>
      </c>
      <c r="AA67" s="6"/>
      <c r="AB67" s="64">
        <f t="shared" si="678"/>
        <v>0</v>
      </c>
      <c r="AC67" s="59"/>
      <c r="AD67" s="64">
        <f t="shared" si="679"/>
        <v>0</v>
      </c>
      <c r="AE67" s="59"/>
      <c r="AF67" s="64">
        <f t="shared" si="680"/>
        <v>0</v>
      </c>
      <c r="AG67" s="59"/>
      <c r="AH67" s="64">
        <f t="shared" si="681"/>
        <v>0</v>
      </c>
      <c r="AI67" s="59"/>
      <c r="AJ67" s="64">
        <f t="shared" si="682"/>
        <v>0</v>
      </c>
      <c r="AK67" s="59"/>
      <c r="AL67" s="64">
        <f t="shared" si="683"/>
        <v>0</v>
      </c>
      <c r="AM67" s="59"/>
      <c r="AN67" s="64">
        <f t="shared" si="684"/>
        <v>0</v>
      </c>
      <c r="AO67" s="59"/>
      <c r="AP67" s="64">
        <f t="shared" si="685"/>
        <v>0</v>
      </c>
      <c r="AQ67" s="59"/>
      <c r="AR67" s="64">
        <f t="shared" si="686"/>
        <v>0</v>
      </c>
      <c r="AS67" s="59"/>
      <c r="AT67" s="64">
        <f t="shared" si="687"/>
        <v>0</v>
      </c>
      <c r="AU67" s="59"/>
      <c r="AV67" s="64">
        <f t="shared" si="688"/>
        <v>0</v>
      </c>
      <c r="AW67" s="59"/>
      <c r="AX67" s="64">
        <f t="shared" si="689"/>
        <v>0</v>
      </c>
      <c r="AY67" s="59"/>
      <c r="AZ67" s="64">
        <f t="shared" si="690"/>
        <v>0</v>
      </c>
      <c r="BA67" s="59"/>
      <c r="BB67" s="64">
        <f t="shared" si="691"/>
        <v>0</v>
      </c>
      <c r="BC67" s="59"/>
      <c r="BD67" s="64">
        <f t="shared" si="692"/>
        <v>0</v>
      </c>
      <c r="BE67" s="59"/>
      <c r="BF67" s="64">
        <f t="shared" si="693"/>
        <v>0</v>
      </c>
      <c r="BG67" s="59"/>
      <c r="BH67" s="64">
        <f t="shared" si="694"/>
        <v>0</v>
      </c>
      <c r="BI67" s="59"/>
      <c r="BJ67" s="64">
        <f t="shared" si="695"/>
        <v>0</v>
      </c>
      <c r="BK67" s="59"/>
      <c r="BL67" s="64">
        <f t="shared" si="696"/>
        <v>0</v>
      </c>
      <c r="BM67" s="59"/>
      <c r="BN67" s="64">
        <f t="shared" si="697"/>
        <v>0</v>
      </c>
      <c r="BO67" s="59"/>
      <c r="BP67" s="64">
        <f t="shared" si="698"/>
        <v>0</v>
      </c>
      <c r="BQ67" s="59"/>
      <c r="BR67" s="64">
        <f t="shared" si="699"/>
        <v>0</v>
      </c>
      <c r="BS67" s="59"/>
      <c r="BT67" s="64">
        <f t="shared" si="700"/>
        <v>0</v>
      </c>
      <c r="BU67" s="59"/>
      <c r="BV67" s="64">
        <f t="shared" si="701"/>
        <v>0</v>
      </c>
      <c r="BW67" s="59"/>
      <c r="BX67" s="64">
        <f t="shared" si="702"/>
        <v>0</v>
      </c>
      <c r="BY67" s="59"/>
      <c r="BZ67" s="64">
        <f t="shared" si="618"/>
        <v>0</v>
      </c>
      <c r="CA67" s="54"/>
      <c r="CB67" s="61">
        <f t="shared" si="619"/>
        <v>0</v>
      </c>
      <c r="CC67" s="61">
        <f t="shared" si="620"/>
        <v>0</v>
      </c>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row>
    <row r="68" spans="1:212" s="5" customFormat="1" x14ac:dyDescent="0.2">
      <c r="A68" s="57"/>
      <c r="B68" s="57"/>
      <c r="C68" s="57" t="s">
        <v>8</v>
      </c>
      <c r="D68" s="57">
        <v>75</v>
      </c>
      <c r="E68" s="6"/>
      <c r="F68" s="64">
        <f t="shared" si="621"/>
        <v>0</v>
      </c>
      <c r="G68" s="6"/>
      <c r="H68" s="64">
        <f t="shared" si="668"/>
        <v>0</v>
      </c>
      <c r="I68" s="6"/>
      <c r="J68" s="64">
        <f t="shared" ref="J68" si="708">SUM(I68*$D68)</f>
        <v>0</v>
      </c>
      <c r="K68" s="6"/>
      <c r="L68" s="64">
        <f t="shared" si="670"/>
        <v>0</v>
      </c>
      <c r="M68" s="6"/>
      <c r="N68" s="64">
        <f t="shared" si="671"/>
        <v>0</v>
      </c>
      <c r="O68" s="6"/>
      <c r="P68" s="64">
        <f t="shared" si="672"/>
        <v>0</v>
      </c>
      <c r="Q68" s="6"/>
      <c r="R68" s="64">
        <f t="shared" si="673"/>
        <v>0</v>
      </c>
      <c r="S68" s="6"/>
      <c r="T68" s="64">
        <f t="shared" si="674"/>
        <v>0</v>
      </c>
      <c r="U68" s="6"/>
      <c r="V68" s="64">
        <f t="shared" si="675"/>
        <v>0</v>
      </c>
      <c r="W68" s="6"/>
      <c r="X68" s="64">
        <f t="shared" si="676"/>
        <v>0</v>
      </c>
      <c r="Y68" s="6"/>
      <c r="Z68" s="64">
        <f t="shared" si="677"/>
        <v>0</v>
      </c>
      <c r="AA68" s="6"/>
      <c r="AB68" s="64">
        <f t="shared" si="678"/>
        <v>0</v>
      </c>
      <c r="AC68" s="59"/>
      <c r="AD68" s="64">
        <f t="shared" si="679"/>
        <v>0</v>
      </c>
      <c r="AE68" s="59"/>
      <c r="AF68" s="64">
        <f t="shared" si="680"/>
        <v>0</v>
      </c>
      <c r="AG68" s="59"/>
      <c r="AH68" s="64">
        <f t="shared" si="681"/>
        <v>0</v>
      </c>
      <c r="AI68" s="59"/>
      <c r="AJ68" s="64">
        <f t="shared" si="682"/>
        <v>0</v>
      </c>
      <c r="AK68" s="59"/>
      <c r="AL68" s="64">
        <f t="shared" si="683"/>
        <v>0</v>
      </c>
      <c r="AM68" s="59"/>
      <c r="AN68" s="64">
        <f t="shared" si="684"/>
        <v>0</v>
      </c>
      <c r="AO68" s="59"/>
      <c r="AP68" s="64">
        <f t="shared" si="685"/>
        <v>0</v>
      </c>
      <c r="AQ68" s="59"/>
      <c r="AR68" s="64">
        <f t="shared" si="686"/>
        <v>0</v>
      </c>
      <c r="AS68" s="59"/>
      <c r="AT68" s="64">
        <f t="shared" si="687"/>
        <v>0</v>
      </c>
      <c r="AU68" s="59"/>
      <c r="AV68" s="64">
        <f t="shared" si="688"/>
        <v>0</v>
      </c>
      <c r="AW68" s="59"/>
      <c r="AX68" s="64">
        <f t="shared" si="689"/>
        <v>0</v>
      </c>
      <c r="AY68" s="59"/>
      <c r="AZ68" s="64">
        <f t="shared" si="690"/>
        <v>0</v>
      </c>
      <c r="BA68" s="59"/>
      <c r="BB68" s="64">
        <f t="shared" si="691"/>
        <v>0</v>
      </c>
      <c r="BC68" s="59"/>
      <c r="BD68" s="64">
        <f t="shared" si="692"/>
        <v>0</v>
      </c>
      <c r="BE68" s="59"/>
      <c r="BF68" s="64">
        <f t="shared" si="693"/>
        <v>0</v>
      </c>
      <c r="BG68" s="59"/>
      <c r="BH68" s="64">
        <f t="shared" si="694"/>
        <v>0</v>
      </c>
      <c r="BI68" s="59"/>
      <c r="BJ68" s="64">
        <f t="shared" si="695"/>
        <v>0</v>
      </c>
      <c r="BK68" s="59"/>
      <c r="BL68" s="64">
        <f t="shared" si="696"/>
        <v>0</v>
      </c>
      <c r="BM68" s="59"/>
      <c r="BN68" s="64">
        <f t="shared" si="697"/>
        <v>0</v>
      </c>
      <c r="BO68" s="59"/>
      <c r="BP68" s="64">
        <f t="shared" si="698"/>
        <v>0</v>
      </c>
      <c r="BQ68" s="59"/>
      <c r="BR68" s="64">
        <f t="shared" si="699"/>
        <v>0</v>
      </c>
      <c r="BS68" s="59"/>
      <c r="BT68" s="64">
        <f t="shared" si="700"/>
        <v>0</v>
      </c>
      <c r="BU68" s="59"/>
      <c r="BV68" s="64">
        <f t="shared" si="701"/>
        <v>0</v>
      </c>
      <c r="BW68" s="59"/>
      <c r="BX68" s="64">
        <f t="shared" si="702"/>
        <v>0</v>
      </c>
      <c r="BY68" s="59"/>
      <c r="BZ68" s="64">
        <f t="shared" si="618"/>
        <v>0</v>
      </c>
      <c r="CA68" s="54"/>
      <c r="CB68" s="61">
        <f t="shared" si="619"/>
        <v>0</v>
      </c>
      <c r="CC68" s="61">
        <f t="shared" si="620"/>
        <v>0</v>
      </c>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row>
    <row r="69" spans="1:212" s="5" customFormat="1" x14ac:dyDescent="0.2">
      <c r="A69" s="57"/>
      <c r="B69" s="57"/>
      <c r="C69" s="57" t="s">
        <v>8</v>
      </c>
      <c r="D69" s="57">
        <v>75</v>
      </c>
      <c r="E69" s="6"/>
      <c r="F69" s="64">
        <f t="shared" si="621"/>
        <v>0</v>
      </c>
      <c r="G69" s="6"/>
      <c r="H69" s="64">
        <f t="shared" si="668"/>
        <v>0</v>
      </c>
      <c r="I69" s="6"/>
      <c r="J69" s="64">
        <f t="shared" ref="J69" si="709">SUM(I69*$D69)</f>
        <v>0</v>
      </c>
      <c r="K69" s="6"/>
      <c r="L69" s="64">
        <f t="shared" si="670"/>
        <v>0</v>
      </c>
      <c r="M69" s="6"/>
      <c r="N69" s="64">
        <f t="shared" si="671"/>
        <v>0</v>
      </c>
      <c r="O69" s="6"/>
      <c r="P69" s="64">
        <f t="shared" si="672"/>
        <v>0</v>
      </c>
      <c r="Q69" s="6"/>
      <c r="R69" s="64">
        <f t="shared" si="673"/>
        <v>0</v>
      </c>
      <c r="S69" s="6"/>
      <c r="T69" s="64">
        <f t="shared" si="674"/>
        <v>0</v>
      </c>
      <c r="U69" s="6"/>
      <c r="V69" s="64">
        <f t="shared" si="675"/>
        <v>0</v>
      </c>
      <c r="W69" s="6"/>
      <c r="X69" s="64">
        <f t="shared" si="676"/>
        <v>0</v>
      </c>
      <c r="Y69" s="6"/>
      <c r="Z69" s="64">
        <f t="shared" si="677"/>
        <v>0</v>
      </c>
      <c r="AA69" s="6"/>
      <c r="AB69" s="64">
        <f t="shared" si="678"/>
        <v>0</v>
      </c>
      <c r="AC69" s="59"/>
      <c r="AD69" s="64">
        <f t="shared" si="679"/>
        <v>0</v>
      </c>
      <c r="AE69" s="59"/>
      <c r="AF69" s="64">
        <f t="shared" si="680"/>
        <v>0</v>
      </c>
      <c r="AG69" s="59"/>
      <c r="AH69" s="64">
        <f t="shared" si="681"/>
        <v>0</v>
      </c>
      <c r="AI69" s="59"/>
      <c r="AJ69" s="64">
        <f t="shared" si="682"/>
        <v>0</v>
      </c>
      <c r="AK69" s="59"/>
      <c r="AL69" s="64">
        <f t="shared" si="683"/>
        <v>0</v>
      </c>
      <c r="AM69" s="59"/>
      <c r="AN69" s="64">
        <f t="shared" si="684"/>
        <v>0</v>
      </c>
      <c r="AO69" s="59"/>
      <c r="AP69" s="64">
        <f t="shared" si="685"/>
        <v>0</v>
      </c>
      <c r="AQ69" s="59"/>
      <c r="AR69" s="64">
        <f t="shared" si="686"/>
        <v>0</v>
      </c>
      <c r="AS69" s="59"/>
      <c r="AT69" s="64">
        <f t="shared" si="687"/>
        <v>0</v>
      </c>
      <c r="AU69" s="59"/>
      <c r="AV69" s="64">
        <f t="shared" si="688"/>
        <v>0</v>
      </c>
      <c r="AW69" s="59"/>
      <c r="AX69" s="64">
        <f t="shared" si="689"/>
        <v>0</v>
      </c>
      <c r="AY69" s="59"/>
      <c r="AZ69" s="64">
        <f t="shared" si="690"/>
        <v>0</v>
      </c>
      <c r="BA69" s="59"/>
      <c r="BB69" s="64">
        <f t="shared" si="691"/>
        <v>0</v>
      </c>
      <c r="BC69" s="59"/>
      <c r="BD69" s="64">
        <f t="shared" si="692"/>
        <v>0</v>
      </c>
      <c r="BE69" s="59"/>
      <c r="BF69" s="64">
        <f t="shared" si="693"/>
        <v>0</v>
      </c>
      <c r="BG69" s="59"/>
      <c r="BH69" s="64">
        <f t="shared" si="694"/>
        <v>0</v>
      </c>
      <c r="BI69" s="59"/>
      <c r="BJ69" s="64">
        <f t="shared" si="695"/>
        <v>0</v>
      </c>
      <c r="BK69" s="59"/>
      <c r="BL69" s="64">
        <f t="shared" si="696"/>
        <v>0</v>
      </c>
      <c r="BM69" s="59"/>
      <c r="BN69" s="64">
        <f t="shared" si="697"/>
        <v>0</v>
      </c>
      <c r="BO69" s="59"/>
      <c r="BP69" s="64">
        <f t="shared" si="698"/>
        <v>0</v>
      </c>
      <c r="BQ69" s="59"/>
      <c r="BR69" s="64">
        <f t="shared" si="699"/>
        <v>0</v>
      </c>
      <c r="BS69" s="59"/>
      <c r="BT69" s="64">
        <f t="shared" si="700"/>
        <v>0</v>
      </c>
      <c r="BU69" s="59"/>
      <c r="BV69" s="64">
        <f t="shared" si="701"/>
        <v>0</v>
      </c>
      <c r="BW69" s="59"/>
      <c r="BX69" s="64">
        <f t="shared" si="702"/>
        <v>0</v>
      </c>
      <c r="BY69" s="59"/>
      <c r="BZ69" s="64">
        <f t="shared" si="618"/>
        <v>0</v>
      </c>
      <c r="CA69" s="54"/>
      <c r="CB69" s="61">
        <f t="shared" si="619"/>
        <v>0</v>
      </c>
      <c r="CC69" s="61">
        <f t="shared" si="620"/>
        <v>0</v>
      </c>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row>
    <row r="70" spans="1:212" s="5" customFormat="1" x14ac:dyDescent="0.2">
      <c r="A70" s="57"/>
      <c r="B70" s="57"/>
      <c r="C70" s="57" t="s">
        <v>9</v>
      </c>
      <c r="D70" s="57">
        <v>60</v>
      </c>
      <c r="E70" s="6"/>
      <c r="F70" s="64">
        <f t="shared" si="621"/>
        <v>0</v>
      </c>
      <c r="G70" s="6"/>
      <c r="H70" s="64">
        <f t="shared" si="668"/>
        <v>0</v>
      </c>
      <c r="I70" s="6"/>
      <c r="J70" s="64">
        <f t="shared" ref="J70" si="710">SUM(I70*$D70)</f>
        <v>0</v>
      </c>
      <c r="K70" s="6"/>
      <c r="L70" s="64">
        <f t="shared" si="670"/>
        <v>0</v>
      </c>
      <c r="M70" s="6"/>
      <c r="N70" s="64">
        <f t="shared" si="671"/>
        <v>0</v>
      </c>
      <c r="O70" s="6"/>
      <c r="P70" s="64">
        <f t="shared" si="672"/>
        <v>0</v>
      </c>
      <c r="Q70" s="6"/>
      <c r="R70" s="64">
        <f t="shared" si="673"/>
        <v>0</v>
      </c>
      <c r="S70" s="6"/>
      <c r="T70" s="64">
        <f t="shared" si="674"/>
        <v>0</v>
      </c>
      <c r="U70" s="6"/>
      <c r="V70" s="64">
        <f t="shared" si="675"/>
        <v>0</v>
      </c>
      <c r="W70" s="6"/>
      <c r="X70" s="64">
        <f t="shared" si="676"/>
        <v>0</v>
      </c>
      <c r="Y70" s="6"/>
      <c r="Z70" s="64">
        <f t="shared" si="677"/>
        <v>0</v>
      </c>
      <c r="AA70" s="6"/>
      <c r="AB70" s="64">
        <f t="shared" si="678"/>
        <v>0</v>
      </c>
      <c r="AC70" s="59"/>
      <c r="AD70" s="64">
        <f t="shared" si="679"/>
        <v>0</v>
      </c>
      <c r="AE70" s="59"/>
      <c r="AF70" s="64">
        <f t="shared" si="680"/>
        <v>0</v>
      </c>
      <c r="AG70" s="59"/>
      <c r="AH70" s="64">
        <f t="shared" si="681"/>
        <v>0</v>
      </c>
      <c r="AI70" s="59"/>
      <c r="AJ70" s="64">
        <f t="shared" si="682"/>
        <v>0</v>
      </c>
      <c r="AK70" s="59"/>
      <c r="AL70" s="64">
        <f t="shared" si="683"/>
        <v>0</v>
      </c>
      <c r="AM70" s="59"/>
      <c r="AN70" s="64">
        <f t="shared" si="684"/>
        <v>0</v>
      </c>
      <c r="AO70" s="59"/>
      <c r="AP70" s="64">
        <f t="shared" si="685"/>
        <v>0</v>
      </c>
      <c r="AQ70" s="59"/>
      <c r="AR70" s="64">
        <f t="shared" si="686"/>
        <v>0</v>
      </c>
      <c r="AS70" s="59"/>
      <c r="AT70" s="64">
        <f t="shared" si="687"/>
        <v>0</v>
      </c>
      <c r="AU70" s="59"/>
      <c r="AV70" s="64">
        <f t="shared" si="688"/>
        <v>0</v>
      </c>
      <c r="AW70" s="59"/>
      <c r="AX70" s="64">
        <f t="shared" si="689"/>
        <v>0</v>
      </c>
      <c r="AY70" s="59"/>
      <c r="AZ70" s="64">
        <f t="shared" si="690"/>
        <v>0</v>
      </c>
      <c r="BA70" s="59"/>
      <c r="BB70" s="64">
        <f t="shared" si="691"/>
        <v>0</v>
      </c>
      <c r="BC70" s="59"/>
      <c r="BD70" s="64">
        <f t="shared" si="692"/>
        <v>0</v>
      </c>
      <c r="BE70" s="59"/>
      <c r="BF70" s="64">
        <f t="shared" si="693"/>
        <v>0</v>
      </c>
      <c r="BG70" s="59"/>
      <c r="BH70" s="64">
        <f t="shared" si="694"/>
        <v>0</v>
      </c>
      <c r="BI70" s="59"/>
      <c r="BJ70" s="64">
        <f t="shared" si="695"/>
        <v>0</v>
      </c>
      <c r="BK70" s="59"/>
      <c r="BL70" s="64">
        <f t="shared" si="696"/>
        <v>0</v>
      </c>
      <c r="BM70" s="59"/>
      <c r="BN70" s="64">
        <f t="shared" si="697"/>
        <v>0</v>
      </c>
      <c r="BO70" s="59"/>
      <c r="BP70" s="64">
        <f t="shared" si="698"/>
        <v>0</v>
      </c>
      <c r="BQ70" s="59"/>
      <c r="BR70" s="64">
        <f t="shared" si="699"/>
        <v>0</v>
      </c>
      <c r="BS70" s="59"/>
      <c r="BT70" s="64">
        <f t="shared" si="700"/>
        <v>0</v>
      </c>
      <c r="BU70" s="59"/>
      <c r="BV70" s="64">
        <f t="shared" si="701"/>
        <v>0</v>
      </c>
      <c r="BW70" s="59"/>
      <c r="BX70" s="64">
        <f t="shared" si="702"/>
        <v>0</v>
      </c>
      <c r="BY70" s="59"/>
      <c r="BZ70" s="64">
        <f t="shared" si="618"/>
        <v>0</v>
      </c>
      <c r="CA70" s="54"/>
      <c r="CB70" s="61">
        <f t="shared" si="619"/>
        <v>0</v>
      </c>
      <c r="CC70" s="61">
        <f t="shared" si="620"/>
        <v>0</v>
      </c>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row>
    <row r="71" spans="1:212" s="5" customFormat="1" x14ac:dyDescent="0.2">
      <c r="A71" s="57"/>
      <c r="B71" s="57"/>
      <c r="C71" s="57" t="s">
        <v>9</v>
      </c>
      <c r="D71" s="57">
        <v>60</v>
      </c>
      <c r="E71" s="6"/>
      <c r="F71" s="64">
        <f t="shared" si="621"/>
        <v>0</v>
      </c>
      <c r="G71" s="6"/>
      <c r="H71" s="64">
        <f t="shared" si="668"/>
        <v>0</v>
      </c>
      <c r="I71" s="6"/>
      <c r="J71" s="64">
        <f t="shared" ref="J71" si="711">SUM(I71*$D71)</f>
        <v>0</v>
      </c>
      <c r="K71" s="6"/>
      <c r="L71" s="64">
        <f t="shared" si="670"/>
        <v>0</v>
      </c>
      <c r="M71" s="6"/>
      <c r="N71" s="64">
        <f t="shared" si="671"/>
        <v>0</v>
      </c>
      <c r="O71" s="6"/>
      <c r="P71" s="64">
        <f t="shared" si="672"/>
        <v>0</v>
      </c>
      <c r="Q71" s="6"/>
      <c r="R71" s="64">
        <f t="shared" si="673"/>
        <v>0</v>
      </c>
      <c r="S71" s="6"/>
      <c r="T71" s="64">
        <f t="shared" si="674"/>
        <v>0</v>
      </c>
      <c r="U71" s="6"/>
      <c r="V71" s="64">
        <f t="shared" si="675"/>
        <v>0</v>
      </c>
      <c r="W71" s="6"/>
      <c r="X71" s="64">
        <f t="shared" si="676"/>
        <v>0</v>
      </c>
      <c r="Y71" s="6"/>
      <c r="Z71" s="64">
        <f t="shared" si="677"/>
        <v>0</v>
      </c>
      <c r="AA71" s="6"/>
      <c r="AB71" s="64">
        <f t="shared" si="678"/>
        <v>0</v>
      </c>
      <c r="AC71" s="59"/>
      <c r="AD71" s="64">
        <f t="shared" si="679"/>
        <v>0</v>
      </c>
      <c r="AE71" s="59"/>
      <c r="AF71" s="64">
        <f t="shared" si="680"/>
        <v>0</v>
      </c>
      <c r="AG71" s="59"/>
      <c r="AH71" s="64">
        <f t="shared" si="681"/>
        <v>0</v>
      </c>
      <c r="AI71" s="59"/>
      <c r="AJ71" s="64">
        <f t="shared" si="682"/>
        <v>0</v>
      </c>
      <c r="AK71" s="59"/>
      <c r="AL71" s="64">
        <f t="shared" si="683"/>
        <v>0</v>
      </c>
      <c r="AM71" s="59"/>
      <c r="AN71" s="64">
        <f t="shared" si="684"/>
        <v>0</v>
      </c>
      <c r="AO71" s="59"/>
      <c r="AP71" s="64">
        <f t="shared" si="685"/>
        <v>0</v>
      </c>
      <c r="AQ71" s="59"/>
      <c r="AR71" s="64">
        <f t="shared" si="686"/>
        <v>0</v>
      </c>
      <c r="AS71" s="59"/>
      <c r="AT71" s="64">
        <f t="shared" si="687"/>
        <v>0</v>
      </c>
      <c r="AU71" s="59"/>
      <c r="AV71" s="64">
        <f t="shared" si="688"/>
        <v>0</v>
      </c>
      <c r="AW71" s="59"/>
      <c r="AX71" s="64">
        <f t="shared" si="689"/>
        <v>0</v>
      </c>
      <c r="AY71" s="59"/>
      <c r="AZ71" s="64">
        <f t="shared" si="690"/>
        <v>0</v>
      </c>
      <c r="BA71" s="59"/>
      <c r="BB71" s="64">
        <f t="shared" si="691"/>
        <v>0</v>
      </c>
      <c r="BC71" s="59"/>
      <c r="BD71" s="64">
        <f t="shared" si="692"/>
        <v>0</v>
      </c>
      <c r="BE71" s="59"/>
      <c r="BF71" s="64">
        <f t="shared" si="693"/>
        <v>0</v>
      </c>
      <c r="BG71" s="59"/>
      <c r="BH71" s="64">
        <f t="shared" si="694"/>
        <v>0</v>
      </c>
      <c r="BI71" s="59"/>
      <c r="BJ71" s="64">
        <f t="shared" si="695"/>
        <v>0</v>
      </c>
      <c r="BK71" s="59"/>
      <c r="BL71" s="64">
        <f t="shared" si="696"/>
        <v>0</v>
      </c>
      <c r="BM71" s="59"/>
      <c r="BN71" s="64">
        <f t="shared" si="697"/>
        <v>0</v>
      </c>
      <c r="BO71" s="59"/>
      <c r="BP71" s="64">
        <f t="shared" si="698"/>
        <v>0</v>
      </c>
      <c r="BQ71" s="59"/>
      <c r="BR71" s="64">
        <f t="shared" si="699"/>
        <v>0</v>
      </c>
      <c r="BS71" s="59"/>
      <c r="BT71" s="64">
        <f t="shared" si="700"/>
        <v>0</v>
      </c>
      <c r="BU71" s="59"/>
      <c r="BV71" s="64">
        <f t="shared" si="701"/>
        <v>0</v>
      </c>
      <c r="BW71" s="59"/>
      <c r="BX71" s="64">
        <f t="shared" si="702"/>
        <v>0</v>
      </c>
      <c r="BY71" s="59"/>
      <c r="BZ71" s="64">
        <f t="shared" si="618"/>
        <v>0</v>
      </c>
      <c r="CA71" s="54"/>
      <c r="CB71" s="61">
        <f t="shared" si="619"/>
        <v>0</v>
      </c>
      <c r="CC71" s="61">
        <f t="shared" si="620"/>
        <v>0</v>
      </c>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row>
    <row r="72" spans="1:212" s="5" customFormat="1" x14ac:dyDescent="0.2">
      <c r="A72" s="57"/>
      <c r="B72" s="57"/>
      <c r="C72" s="57" t="s">
        <v>9</v>
      </c>
      <c r="D72" s="57">
        <v>60</v>
      </c>
      <c r="E72" s="6"/>
      <c r="F72" s="64">
        <f t="shared" si="621"/>
        <v>0</v>
      </c>
      <c r="G72" s="6"/>
      <c r="H72" s="64">
        <f t="shared" si="668"/>
        <v>0</v>
      </c>
      <c r="I72" s="6"/>
      <c r="J72" s="64">
        <f t="shared" ref="J72" si="712">SUM(I72*$D72)</f>
        <v>0</v>
      </c>
      <c r="K72" s="6"/>
      <c r="L72" s="64">
        <f t="shared" si="670"/>
        <v>0</v>
      </c>
      <c r="M72" s="6"/>
      <c r="N72" s="64">
        <f t="shared" si="671"/>
        <v>0</v>
      </c>
      <c r="O72" s="6"/>
      <c r="P72" s="64">
        <f t="shared" si="672"/>
        <v>0</v>
      </c>
      <c r="Q72" s="6"/>
      <c r="R72" s="64">
        <f t="shared" si="673"/>
        <v>0</v>
      </c>
      <c r="S72" s="6"/>
      <c r="T72" s="64">
        <f t="shared" si="674"/>
        <v>0</v>
      </c>
      <c r="U72" s="6"/>
      <c r="V72" s="64">
        <f t="shared" si="675"/>
        <v>0</v>
      </c>
      <c r="W72" s="6"/>
      <c r="X72" s="64">
        <f t="shared" si="676"/>
        <v>0</v>
      </c>
      <c r="Y72" s="6"/>
      <c r="Z72" s="64">
        <f t="shared" si="677"/>
        <v>0</v>
      </c>
      <c r="AA72" s="6"/>
      <c r="AB72" s="64">
        <f t="shared" si="678"/>
        <v>0</v>
      </c>
      <c r="AC72" s="59"/>
      <c r="AD72" s="64">
        <f t="shared" si="679"/>
        <v>0</v>
      </c>
      <c r="AE72" s="59"/>
      <c r="AF72" s="64">
        <f t="shared" si="680"/>
        <v>0</v>
      </c>
      <c r="AG72" s="59"/>
      <c r="AH72" s="64">
        <f t="shared" si="681"/>
        <v>0</v>
      </c>
      <c r="AI72" s="59"/>
      <c r="AJ72" s="64">
        <f t="shared" si="682"/>
        <v>0</v>
      </c>
      <c r="AK72" s="59"/>
      <c r="AL72" s="64">
        <f t="shared" si="683"/>
        <v>0</v>
      </c>
      <c r="AM72" s="59"/>
      <c r="AN72" s="64">
        <f t="shared" si="684"/>
        <v>0</v>
      </c>
      <c r="AO72" s="59"/>
      <c r="AP72" s="64">
        <f t="shared" si="685"/>
        <v>0</v>
      </c>
      <c r="AQ72" s="59"/>
      <c r="AR72" s="64">
        <f t="shared" si="686"/>
        <v>0</v>
      </c>
      <c r="AS72" s="59"/>
      <c r="AT72" s="64">
        <f t="shared" si="687"/>
        <v>0</v>
      </c>
      <c r="AU72" s="59"/>
      <c r="AV72" s="64">
        <f t="shared" si="688"/>
        <v>0</v>
      </c>
      <c r="AW72" s="59"/>
      <c r="AX72" s="64">
        <f t="shared" si="689"/>
        <v>0</v>
      </c>
      <c r="AY72" s="59"/>
      <c r="AZ72" s="64">
        <f t="shared" si="690"/>
        <v>0</v>
      </c>
      <c r="BA72" s="59"/>
      <c r="BB72" s="64">
        <f t="shared" si="691"/>
        <v>0</v>
      </c>
      <c r="BC72" s="59"/>
      <c r="BD72" s="64">
        <f t="shared" si="692"/>
        <v>0</v>
      </c>
      <c r="BE72" s="59"/>
      <c r="BF72" s="64">
        <f t="shared" si="693"/>
        <v>0</v>
      </c>
      <c r="BG72" s="59"/>
      <c r="BH72" s="64">
        <f t="shared" si="694"/>
        <v>0</v>
      </c>
      <c r="BI72" s="59"/>
      <c r="BJ72" s="64">
        <f t="shared" si="695"/>
        <v>0</v>
      </c>
      <c r="BK72" s="59"/>
      <c r="BL72" s="64">
        <f t="shared" si="696"/>
        <v>0</v>
      </c>
      <c r="BM72" s="59"/>
      <c r="BN72" s="64">
        <f t="shared" si="697"/>
        <v>0</v>
      </c>
      <c r="BO72" s="59"/>
      <c r="BP72" s="64">
        <f t="shared" si="698"/>
        <v>0</v>
      </c>
      <c r="BQ72" s="59"/>
      <c r="BR72" s="64">
        <f t="shared" si="699"/>
        <v>0</v>
      </c>
      <c r="BS72" s="59"/>
      <c r="BT72" s="64">
        <f t="shared" si="700"/>
        <v>0</v>
      </c>
      <c r="BU72" s="59"/>
      <c r="BV72" s="64">
        <f t="shared" si="701"/>
        <v>0</v>
      </c>
      <c r="BW72" s="59"/>
      <c r="BX72" s="64">
        <f t="shared" si="702"/>
        <v>0</v>
      </c>
      <c r="BY72" s="59"/>
      <c r="BZ72" s="64">
        <f t="shared" si="618"/>
        <v>0</v>
      </c>
      <c r="CA72" s="54"/>
      <c r="CB72" s="61">
        <f t="shared" si="619"/>
        <v>0</v>
      </c>
      <c r="CC72" s="61">
        <f t="shared" si="620"/>
        <v>0</v>
      </c>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row>
    <row r="73" spans="1:212" s="5" customFormat="1" x14ac:dyDescent="0.2">
      <c r="A73" s="57"/>
      <c r="B73" s="57"/>
      <c r="C73" s="57" t="s">
        <v>10</v>
      </c>
      <c r="D73" s="57">
        <v>35</v>
      </c>
      <c r="E73" s="6"/>
      <c r="F73" s="64">
        <f t="shared" si="621"/>
        <v>0</v>
      </c>
      <c r="G73" s="6"/>
      <c r="H73" s="64">
        <f t="shared" si="668"/>
        <v>0</v>
      </c>
      <c r="I73" s="6"/>
      <c r="J73" s="64">
        <f t="shared" ref="J73" si="713">SUM(I73*$D73)</f>
        <v>0</v>
      </c>
      <c r="K73" s="6"/>
      <c r="L73" s="64">
        <f t="shared" si="670"/>
        <v>0</v>
      </c>
      <c r="M73" s="6"/>
      <c r="N73" s="64">
        <f t="shared" si="671"/>
        <v>0</v>
      </c>
      <c r="O73" s="6"/>
      <c r="P73" s="64">
        <f t="shared" si="672"/>
        <v>0</v>
      </c>
      <c r="Q73" s="6"/>
      <c r="R73" s="64">
        <f t="shared" si="673"/>
        <v>0</v>
      </c>
      <c r="S73" s="6"/>
      <c r="T73" s="64">
        <f t="shared" si="674"/>
        <v>0</v>
      </c>
      <c r="U73" s="6"/>
      <c r="V73" s="64">
        <f t="shared" si="675"/>
        <v>0</v>
      </c>
      <c r="W73" s="6"/>
      <c r="X73" s="64">
        <f t="shared" si="676"/>
        <v>0</v>
      </c>
      <c r="Y73" s="6"/>
      <c r="Z73" s="64">
        <f t="shared" si="677"/>
        <v>0</v>
      </c>
      <c r="AA73" s="6"/>
      <c r="AB73" s="64">
        <f t="shared" si="678"/>
        <v>0</v>
      </c>
      <c r="AC73" s="59"/>
      <c r="AD73" s="64">
        <f t="shared" si="679"/>
        <v>0</v>
      </c>
      <c r="AE73" s="59"/>
      <c r="AF73" s="64">
        <f t="shared" si="680"/>
        <v>0</v>
      </c>
      <c r="AG73" s="59"/>
      <c r="AH73" s="64">
        <f t="shared" si="681"/>
        <v>0</v>
      </c>
      <c r="AI73" s="59"/>
      <c r="AJ73" s="64">
        <f t="shared" si="682"/>
        <v>0</v>
      </c>
      <c r="AK73" s="59"/>
      <c r="AL73" s="64">
        <f t="shared" si="683"/>
        <v>0</v>
      </c>
      <c r="AM73" s="59"/>
      <c r="AN73" s="64">
        <f t="shared" si="684"/>
        <v>0</v>
      </c>
      <c r="AO73" s="59"/>
      <c r="AP73" s="64">
        <f t="shared" si="685"/>
        <v>0</v>
      </c>
      <c r="AQ73" s="59"/>
      <c r="AR73" s="64">
        <f t="shared" si="686"/>
        <v>0</v>
      </c>
      <c r="AS73" s="59"/>
      <c r="AT73" s="64">
        <f t="shared" si="687"/>
        <v>0</v>
      </c>
      <c r="AU73" s="59"/>
      <c r="AV73" s="64">
        <f t="shared" si="688"/>
        <v>0</v>
      </c>
      <c r="AW73" s="59"/>
      <c r="AX73" s="64">
        <f t="shared" si="689"/>
        <v>0</v>
      </c>
      <c r="AY73" s="59"/>
      <c r="AZ73" s="64">
        <f t="shared" si="690"/>
        <v>0</v>
      </c>
      <c r="BA73" s="59"/>
      <c r="BB73" s="64">
        <f t="shared" si="691"/>
        <v>0</v>
      </c>
      <c r="BC73" s="59"/>
      <c r="BD73" s="64">
        <f t="shared" si="692"/>
        <v>0</v>
      </c>
      <c r="BE73" s="59"/>
      <c r="BF73" s="64">
        <f t="shared" si="693"/>
        <v>0</v>
      </c>
      <c r="BG73" s="59"/>
      <c r="BH73" s="64">
        <f t="shared" si="694"/>
        <v>0</v>
      </c>
      <c r="BI73" s="59"/>
      <c r="BJ73" s="64">
        <f t="shared" si="695"/>
        <v>0</v>
      </c>
      <c r="BK73" s="59"/>
      <c r="BL73" s="64">
        <f t="shared" si="696"/>
        <v>0</v>
      </c>
      <c r="BM73" s="59"/>
      <c r="BN73" s="64">
        <f t="shared" si="697"/>
        <v>0</v>
      </c>
      <c r="BO73" s="59"/>
      <c r="BP73" s="64">
        <f t="shared" si="698"/>
        <v>0</v>
      </c>
      <c r="BQ73" s="59"/>
      <c r="BR73" s="64">
        <f t="shared" si="699"/>
        <v>0</v>
      </c>
      <c r="BS73" s="59"/>
      <c r="BT73" s="64">
        <f t="shared" si="700"/>
        <v>0</v>
      </c>
      <c r="BU73" s="59"/>
      <c r="BV73" s="64">
        <f t="shared" si="701"/>
        <v>0</v>
      </c>
      <c r="BW73" s="59"/>
      <c r="BX73" s="64">
        <f t="shared" si="702"/>
        <v>0</v>
      </c>
      <c r="BY73" s="59"/>
      <c r="BZ73" s="64">
        <f t="shared" si="618"/>
        <v>0</v>
      </c>
      <c r="CA73" s="54"/>
      <c r="CB73" s="61">
        <f t="shared" si="619"/>
        <v>0</v>
      </c>
      <c r="CC73" s="61">
        <f t="shared" si="620"/>
        <v>0</v>
      </c>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row>
    <row r="74" spans="1:212" s="5" customFormat="1" x14ac:dyDescent="0.2">
      <c r="A74" s="57"/>
      <c r="B74" s="57"/>
      <c r="C74" s="57" t="s">
        <v>10</v>
      </c>
      <c r="D74" s="57">
        <v>35</v>
      </c>
      <c r="E74" s="6"/>
      <c r="F74" s="64">
        <f t="shared" si="621"/>
        <v>0</v>
      </c>
      <c r="G74" s="6"/>
      <c r="H74" s="64">
        <f t="shared" si="668"/>
        <v>0</v>
      </c>
      <c r="I74" s="6"/>
      <c r="J74" s="64">
        <f t="shared" ref="J74" si="714">SUM(I74*$D74)</f>
        <v>0</v>
      </c>
      <c r="K74" s="6"/>
      <c r="L74" s="64">
        <f t="shared" si="670"/>
        <v>0</v>
      </c>
      <c r="M74" s="6"/>
      <c r="N74" s="64">
        <f t="shared" si="671"/>
        <v>0</v>
      </c>
      <c r="O74" s="6"/>
      <c r="P74" s="64">
        <f t="shared" si="672"/>
        <v>0</v>
      </c>
      <c r="Q74" s="6"/>
      <c r="R74" s="64">
        <f t="shared" si="673"/>
        <v>0</v>
      </c>
      <c r="S74" s="6"/>
      <c r="T74" s="64">
        <f t="shared" si="674"/>
        <v>0</v>
      </c>
      <c r="U74" s="6"/>
      <c r="V74" s="64">
        <f t="shared" si="675"/>
        <v>0</v>
      </c>
      <c r="W74" s="6"/>
      <c r="X74" s="64">
        <f t="shared" si="676"/>
        <v>0</v>
      </c>
      <c r="Y74" s="6"/>
      <c r="Z74" s="64">
        <f t="shared" si="677"/>
        <v>0</v>
      </c>
      <c r="AA74" s="6"/>
      <c r="AB74" s="64">
        <f t="shared" si="678"/>
        <v>0</v>
      </c>
      <c r="AC74" s="59"/>
      <c r="AD74" s="64">
        <f t="shared" si="679"/>
        <v>0</v>
      </c>
      <c r="AE74" s="59"/>
      <c r="AF74" s="64">
        <f t="shared" si="680"/>
        <v>0</v>
      </c>
      <c r="AG74" s="59"/>
      <c r="AH74" s="64">
        <f t="shared" si="681"/>
        <v>0</v>
      </c>
      <c r="AI74" s="59"/>
      <c r="AJ74" s="64">
        <f t="shared" si="682"/>
        <v>0</v>
      </c>
      <c r="AK74" s="59"/>
      <c r="AL74" s="64">
        <f t="shared" si="683"/>
        <v>0</v>
      </c>
      <c r="AM74" s="59"/>
      <c r="AN74" s="64">
        <f t="shared" si="684"/>
        <v>0</v>
      </c>
      <c r="AO74" s="59"/>
      <c r="AP74" s="64">
        <f t="shared" si="685"/>
        <v>0</v>
      </c>
      <c r="AQ74" s="59"/>
      <c r="AR74" s="64">
        <f t="shared" si="686"/>
        <v>0</v>
      </c>
      <c r="AS74" s="59"/>
      <c r="AT74" s="64">
        <f t="shared" si="687"/>
        <v>0</v>
      </c>
      <c r="AU74" s="59"/>
      <c r="AV74" s="64">
        <f t="shared" si="688"/>
        <v>0</v>
      </c>
      <c r="AW74" s="59"/>
      <c r="AX74" s="64">
        <f t="shared" si="689"/>
        <v>0</v>
      </c>
      <c r="AY74" s="59"/>
      <c r="AZ74" s="64">
        <f t="shared" si="690"/>
        <v>0</v>
      </c>
      <c r="BA74" s="59"/>
      <c r="BB74" s="64">
        <f t="shared" si="691"/>
        <v>0</v>
      </c>
      <c r="BC74" s="59"/>
      <c r="BD74" s="64">
        <f t="shared" si="692"/>
        <v>0</v>
      </c>
      <c r="BE74" s="59"/>
      <c r="BF74" s="64">
        <f t="shared" si="693"/>
        <v>0</v>
      </c>
      <c r="BG74" s="59"/>
      <c r="BH74" s="64">
        <f t="shared" si="694"/>
        <v>0</v>
      </c>
      <c r="BI74" s="59"/>
      <c r="BJ74" s="64">
        <f t="shared" si="695"/>
        <v>0</v>
      </c>
      <c r="BK74" s="59"/>
      <c r="BL74" s="64">
        <f t="shared" si="696"/>
        <v>0</v>
      </c>
      <c r="BM74" s="59"/>
      <c r="BN74" s="64">
        <f t="shared" si="697"/>
        <v>0</v>
      </c>
      <c r="BO74" s="59"/>
      <c r="BP74" s="64">
        <f t="shared" si="698"/>
        <v>0</v>
      </c>
      <c r="BQ74" s="59"/>
      <c r="BR74" s="64">
        <f t="shared" si="699"/>
        <v>0</v>
      </c>
      <c r="BS74" s="59"/>
      <c r="BT74" s="64">
        <f t="shared" si="700"/>
        <v>0</v>
      </c>
      <c r="BU74" s="59"/>
      <c r="BV74" s="64">
        <f t="shared" si="701"/>
        <v>0</v>
      </c>
      <c r="BW74" s="59"/>
      <c r="BX74" s="64">
        <f t="shared" si="702"/>
        <v>0</v>
      </c>
      <c r="BY74" s="59"/>
      <c r="BZ74" s="64">
        <f t="shared" si="618"/>
        <v>0</v>
      </c>
      <c r="CA74" s="54"/>
      <c r="CB74" s="61">
        <f t="shared" si="619"/>
        <v>0</v>
      </c>
      <c r="CC74" s="61">
        <f t="shared" si="620"/>
        <v>0</v>
      </c>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row>
    <row r="75" spans="1:212" s="5" customFormat="1" x14ac:dyDescent="0.2">
      <c r="A75" s="57"/>
      <c r="B75" s="57"/>
      <c r="C75" s="57" t="s">
        <v>10</v>
      </c>
      <c r="D75" s="57">
        <v>35</v>
      </c>
      <c r="E75" s="6"/>
      <c r="F75" s="64">
        <f t="shared" si="621"/>
        <v>0</v>
      </c>
      <c r="G75" s="6"/>
      <c r="H75" s="64">
        <f t="shared" si="668"/>
        <v>0</v>
      </c>
      <c r="I75" s="6"/>
      <c r="J75" s="64">
        <f t="shared" ref="J75" si="715">SUM(I75*$D75)</f>
        <v>0</v>
      </c>
      <c r="K75" s="6"/>
      <c r="L75" s="64">
        <f t="shared" si="670"/>
        <v>0</v>
      </c>
      <c r="M75" s="6"/>
      <c r="N75" s="64">
        <f t="shared" si="671"/>
        <v>0</v>
      </c>
      <c r="O75" s="6"/>
      <c r="P75" s="64">
        <f t="shared" si="672"/>
        <v>0</v>
      </c>
      <c r="Q75" s="6"/>
      <c r="R75" s="64">
        <f t="shared" si="673"/>
        <v>0</v>
      </c>
      <c r="S75" s="6"/>
      <c r="T75" s="64">
        <f t="shared" si="674"/>
        <v>0</v>
      </c>
      <c r="U75" s="6"/>
      <c r="V75" s="64">
        <f t="shared" si="675"/>
        <v>0</v>
      </c>
      <c r="W75" s="6"/>
      <c r="X75" s="64">
        <f t="shared" si="676"/>
        <v>0</v>
      </c>
      <c r="Y75" s="6"/>
      <c r="Z75" s="64">
        <f t="shared" si="677"/>
        <v>0</v>
      </c>
      <c r="AA75" s="6"/>
      <c r="AB75" s="64">
        <f t="shared" si="678"/>
        <v>0</v>
      </c>
      <c r="AC75" s="59"/>
      <c r="AD75" s="64">
        <f t="shared" si="679"/>
        <v>0</v>
      </c>
      <c r="AE75" s="59"/>
      <c r="AF75" s="64">
        <f t="shared" si="680"/>
        <v>0</v>
      </c>
      <c r="AG75" s="59"/>
      <c r="AH75" s="64">
        <f t="shared" si="681"/>
        <v>0</v>
      </c>
      <c r="AI75" s="59"/>
      <c r="AJ75" s="64">
        <f t="shared" si="682"/>
        <v>0</v>
      </c>
      <c r="AK75" s="59"/>
      <c r="AL75" s="64">
        <f t="shared" si="683"/>
        <v>0</v>
      </c>
      <c r="AM75" s="59"/>
      <c r="AN75" s="64">
        <f t="shared" si="684"/>
        <v>0</v>
      </c>
      <c r="AO75" s="59"/>
      <c r="AP75" s="64">
        <f t="shared" si="685"/>
        <v>0</v>
      </c>
      <c r="AQ75" s="59"/>
      <c r="AR75" s="64">
        <f t="shared" si="686"/>
        <v>0</v>
      </c>
      <c r="AS75" s="59"/>
      <c r="AT75" s="64">
        <f t="shared" si="687"/>
        <v>0</v>
      </c>
      <c r="AU75" s="59"/>
      <c r="AV75" s="64">
        <f t="shared" si="688"/>
        <v>0</v>
      </c>
      <c r="AW75" s="59"/>
      <c r="AX75" s="64">
        <f t="shared" si="689"/>
        <v>0</v>
      </c>
      <c r="AY75" s="59"/>
      <c r="AZ75" s="64">
        <f t="shared" si="690"/>
        <v>0</v>
      </c>
      <c r="BA75" s="59"/>
      <c r="BB75" s="64">
        <f t="shared" si="691"/>
        <v>0</v>
      </c>
      <c r="BC75" s="59"/>
      <c r="BD75" s="64">
        <f t="shared" si="692"/>
        <v>0</v>
      </c>
      <c r="BE75" s="59"/>
      <c r="BF75" s="64">
        <f t="shared" si="693"/>
        <v>0</v>
      </c>
      <c r="BG75" s="59"/>
      <c r="BH75" s="64">
        <f t="shared" si="694"/>
        <v>0</v>
      </c>
      <c r="BI75" s="59"/>
      <c r="BJ75" s="64">
        <f t="shared" si="695"/>
        <v>0</v>
      </c>
      <c r="BK75" s="59"/>
      <c r="BL75" s="64">
        <f t="shared" si="696"/>
        <v>0</v>
      </c>
      <c r="BM75" s="59"/>
      <c r="BN75" s="64">
        <f t="shared" si="697"/>
        <v>0</v>
      </c>
      <c r="BO75" s="59"/>
      <c r="BP75" s="64">
        <f t="shared" si="698"/>
        <v>0</v>
      </c>
      <c r="BQ75" s="59"/>
      <c r="BR75" s="64">
        <f t="shared" si="699"/>
        <v>0</v>
      </c>
      <c r="BS75" s="59"/>
      <c r="BT75" s="64">
        <f t="shared" si="700"/>
        <v>0</v>
      </c>
      <c r="BU75" s="59"/>
      <c r="BV75" s="64">
        <f t="shared" si="701"/>
        <v>0</v>
      </c>
      <c r="BW75" s="59"/>
      <c r="BX75" s="64">
        <f t="shared" si="702"/>
        <v>0</v>
      </c>
      <c r="BY75" s="59"/>
      <c r="BZ75" s="64">
        <f t="shared" si="618"/>
        <v>0</v>
      </c>
      <c r="CA75" s="54"/>
      <c r="CB75" s="61">
        <f t="shared" si="619"/>
        <v>0</v>
      </c>
      <c r="CC75" s="61">
        <f t="shared" si="620"/>
        <v>0</v>
      </c>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row>
    <row r="76" spans="1:212" s="5" customFormat="1" x14ac:dyDescent="0.2">
      <c r="A76" s="57"/>
      <c r="B76" s="57"/>
      <c r="C76" s="57" t="s">
        <v>10</v>
      </c>
      <c r="D76" s="57">
        <v>35</v>
      </c>
      <c r="E76" s="6"/>
      <c r="F76" s="64">
        <f t="shared" si="621"/>
        <v>0</v>
      </c>
      <c r="G76" s="6"/>
      <c r="H76" s="64">
        <f t="shared" si="668"/>
        <v>0</v>
      </c>
      <c r="I76" s="6"/>
      <c r="J76" s="64">
        <f t="shared" ref="J76" si="716">SUM(I76*$D76)</f>
        <v>0</v>
      </c>
      <c r="K76" s="6"/>
      <c r="L76" s="64">
        <f t="shared" si="670"/>
        <v>0</v>
      </c>
      <c r="M76" s="6"/>
      <c r="N76" s="64">
        <f t="shared" si="671"/>
        <v>0</v>
      </c>
      <c r="O76" s="6"/>
      <c r="P76" s="64">
        <f t="shared" si="672"/>
        <v>0</v>
      </c>
      <c r="Q76" s="6"/>
      <c r="R76" s="64">
        <f t="shared" si="673"/>
        <v>0</v>
      </c>
      <c r="S76" s="6"/>
      <c r="T76" s="64">
        <f t="shared" si="674"/>
        <v>0</v>
      </c>
      <c r="U76" s="6"/>
      <c r="V76" s="64">
        <f t="shared" si="675"/>
        <v>0</v>
      </c>
      <c r="W76" s="6"/>
      <c r="X76" s="64">
        <f t="shared" si="676"/>
        <v>0</v>
      </c>
      <c r="Y76" s="6"/>
      <c r="Z76" s="64">
        <f t="shared" si="677"/>
        <v>0</v>
      </c>
      <c r="AA76" s="6"/>
      <c r="AB76" s="64">
        <f t="shared" si="678"/>
        <v>0</v>
      </c>
      <c r="AC76" s="59"/>
      <c r="AD76" s="64">
        <f t="shared" si="679"/>
        <v>0</v>
      </c>
      <c r="AE76" s="59"/>
      <c r="AF76" s="64">
        <f t="shared" si="680"/>
        <v>0</v>
      </c>
      <c r="AG76" s="59"/>
      <c r="AH76" s="64">
        <f t="shared" si="681"/>
        <v>0</v>
      </c>
      <c r="AI76" s="59"/>
      <c r="AJ76" s="64">
        <f t="shared" si="682"/>
        <v>0</v>
      </c>
      <c r="AK76" s="59"/>
      <c r="AL76" s="64">
        <f t="shared" si="683"/>
        <v>0</v>
      </c>
      <c r="AM76" s="59"/>
      <c r="AN76" s="64">
        <f t="shared" si="684"/>
        <v>0</v>
      </c>
      <c r="AO76" s="59"/>
      <c r="AP76" s="64">
        <f t="shared" si="685"/>
        <v>0</v>
      </c>
      <c r="AQ76" s="59"/>
      <c r="AR76" s="64">
        <f t="shared" si="686"/>
        <v>0</v>
      </c>
      <c r="AS76" s="59"/>
      <c r="AT76" s="64">
        <f t="shared" si="687"/>
        <v>0</v>
      </c>
      <c r="AU76" s="59"/>
      <c r="AV76" s="64">
        <f t="shared" si="688"/>
        <v>0</v>
      </c>
      <c r="AW76" s="59"/>
      <c r="AX76" s="64">
        <f t="shared" si="689"/>
        <v>0</v>
      </c>
      <c r="AY76" s="59"/>
      <c r="AZ76" s="64">
        <f t="shared" si="690"/>
        <v>0</v>
      </c>
      <c r="BA76" s="59"/>
      <c r="BB76" s="64">
        <f t="shared" si="691"/>
        <v>0</v>
      </c>
      <c r="BC76" s="59"/>
      <c r="BD76" s="64">
        <f t="shared" si="692"/>
        <v>0</v>
      </c>
      <c r="BE76" s="59"/>
      <c r="BF76" s="64">
        <f t="shared" si="693"/>
        <v>0</v>
      </c>
      <c r="BG76" s="59"/>
      <c r="BH76" s="64">
        <f t="shared" si="694"/>
        <v>0</v>
      </c>
      <c r="BI76" s="59"/>
      <c r="BJ76" s="64">
        <f t="shared" si="695"/>
        <v>0</v>
      </c>
      <c r="BK76" s="59"/>
      <c r="BL76" s="64">
        <f t="shared" si="696"/>
        <v>0</v>
      </c>
      <c r="BM76" s="59"/>
      <c r="BN76" s="64">
        <f t="shared" si="697"/>
        <v>0</v>
      </c>
      <c r="BO76" s="59"/>
      <c r="BP76" s="64">
        <f t="shared" si="698"/>
        <v>0</v>
      </c>
      <c r="BQ76" s="59"/>
      <c r="BR76" s="64">
        <f t="shared" si="699"/>
        <v>0</v>
      </c>
      <c r="BS76" s="59"/>
      <c r="BT76" s="64">
        <f t="shared" si="700"/>
        <v>0</v>
      </c>
      <c r="BU76" s="59"/>
      <c r="BV76" s="64">
        <f t="shared" si="701"/>
        <v>0</v>
      </c>
      <c r="BW76" s="59"/>
      <c r="BX76" s="64">
        <f t="shared" si="702"/>
        <v>0</v>
      </c>
      <c r="BY76" s="59"/>
      <c r="BZ76" s="64">
        <f t="shared" si="618"/>
        <v>0</v>
      </c>
      <c r="CA76" s="54"/>
      <c r="CB76" s="61">
        <f t="shared" si="619"/>
        <v>0</v>
      </c>
      <c r="CC76" s="61">
        <f t="shared" si="620"/>
        <v>0</v>
      </c>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row>
    <row r="77" spans="1:212" s="5" customFormat="1" x14ac:dyDescent="0.2">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55"/>
      <c r="BH77" s="19"/>
      <c r="BI77" s="19"/>
      <c r="BJ77" s="19"/>
      <c r="BK77" s="19"/>
      <c r="BL77" s="19"/>
      <c r="BM77" s="19"/>
      <c r="BN77" s="19"/>
      <c r="BO77" s="19"/>
      <c r="BP77" s="19"/>
      <c r="BQ77" s="19"/>
      <c r="BR77" s="19"/>
      <c r="BS77" s="19"/>
      <c r="BT77" s="19"/>
      <c r="BU77" s="19"/>
      <c r="BV77" s="19"/>
      <c r="BW77" s="19"/>
      <c r="BX77" s="19"/>
      <c r="BY77" s="19"/>
      <c r="BZ77" s="19"/>
      <c r="CA77" s="19"/>
      <c r="CB77" s="17"/>
      <c r="CC77" s="17"/>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row>
    <row r="78" spans="1:212"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56"/>
      <c r="BF78" s="19"/>
      <c r="BG78" s="56"/>
      <c r="BH78" s="19"/>
      <c r="BI78" s="56"/>
      <c r="BJ78" s="19"/>
      <c r="BK78" s="56"/>
      <c r="BL78" s="19"/>
      <c r="BM78" s="56"/>
      <c r="BN78" s="19"/>
      <c r="BO78" s="56"/>
      <c r="BP78" s="19"/>
      <c r="BQ78" s="56"/>
      <c r="BR78" s="19"/>
      <c r="BS78" s="56"/>
      <c r="BT78" s="19"/>
      <c r="BU78" s="56"/>
      <c r="BV78" s="19"/>
      <c r="BW78" s="56"/>
      <c r="BX78" s="19"/>
      <c r="BY78" s="56"/>
      <c r="BZ78" s="19"/>
      <c r="CA78" s="19"/>
      <c r="CB78" s="17"/>
      <c r="CC78" s="17"/>
      <c r="CD78" s="63"/>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row>
    <row r="79" spans="1:212" s="14" customFormat="1" ht="24" x14ac:dyDescent="0.2">
      <c r="A79" s="65"/>
      <c r="B79" s="65" t="s">
        <v>59</v>
      </c>
      <c r="C79" s="65"/>
      <c r="D79" s="65"/>
      <c r="E79" s="65">
        <f t="shared" ref="E79:AZ79" si="717">SUM(E46:E76)</f>
        <v>0</v>
      </c>
      <c r="F79" s="140">
        <f t="shared" si="717"/>
        <v>0</v>
      </c>
      <c r="G79" s="65">
        <f t="shared" si="717"/>
        <v>0</v>
      </c>
      <c r="H79" s="65">
        <f t="shared" si="717"/>
        <v>0</v>
      </c>
      <c r="I79" s="65">
        <f t="shared" si="717"/>
        <v>0</v>
      </c>
      <c r="J79" s="65">
        <f t="shared" si="717"/>
        <v>0</v>
      </c>
      <c r="K79" s="65">
        <f t="shared" si="717"/>
        <v>0</v>
      </c>
      <c r="L79" s="65">
        <f t="shared" si="717"/>
        <v>0</v>
      </c>
      <c r="M79" s="65">
        <f t="shared" si="717"/>
        <v>0</v>
      </c>
      <c r="N79" s="65">
        <f t="shared" si="717"/>
        <v>0</v>
      </c>
      <c r="O79" s="65">
        <f t="shared" si="717"/>
        <v>0</v>
      </c>
      <c r="P79" s="65">
        <f t="shared" si="717"/>
        <v>0</v>
      </c>
      <c r="Q79" s="65">
        <f t="shared" si="717"/>
        <v>0</v>
      </c>
      <c r="R79" s="65">
        <f t="shared" si="717"/>
        <v>0</v>
      </c>
      <c r="S79" s="65">
        <f t="shared" si="717"/>
        <v>0</v>
      </c>
      <c r="T79" s="65">
        <f t="shared" si="717"/>
        <v>0</v>
      </c>
      <c r="U79" s="65">
        <f t="shared" si="717"/>
        <v>0</v>
      </c>
      <c r="V79" s="65">
        <f t="shared" si="717"/>
        <v>0</v>
      </c>
      <c r="W79" s="65">
        <f t="shared" si="717"/>
        <v>0</v>
      </c>
      <c r="X79" s="65">
        <f t="shared" si="717"/>
        <v>0</v>
      </c>
      <c r="Y79" s="65">
        <f t="shared" si="717"/>
        <v>0</v>
      </c>
      <c r="Z79" s="65">
        <f t="shared" si="717"/>
        <v>0</v>
      </c>
      <c r="AA79" s="65">
        <f t="shared" si="717"/>
        <v>0</v>
      </c>
      <c r="AB79" s="65">
        <f t="shared" si="717"/>
        <v>0</v>
      </c>
      <c r="AC79" s="65">
        <f t="shared" si="717"/>
        <v>0</v>
      </c>
      <c r="AD79" s="65">
        <f t="shared" si="717"/>
        <v>0</v>
      </c>
      <c r="AE79" s="65">
        <f t="shared" si="717"/>
        <v>0</v>
      </c>
      <c r="AF79" s="65">
        <f t="shared" si="717"/>
        <v>0</v>
      </c>
      <c r="AG79" s="65">
        <f t="shared" si="717"/>
        <v>0</v>
      </c>
      <c r="AH79" s="65">
        <f t="shared" si="717"/>
        <v>0</v>
      </c>
      <c r="AI79" s="65">
        <f t="shared" si="717"/>
        <v>16.75</v>
      </c>
      <c r="AJ79" s="65">
        <f t="shared" si="717"/>
        <v>2345</v>
      </c>
      <c r="AK79" s="65">
        <f t="shared" si="717"/>
        <v>0</v>
      </c>
      <c r="AL79" s="65">
        <f t="shared" si="717"/>
        <v>0</v>
      </c>
      <c r="AM79" s="65">
        <f t="shared" si="717"/>
        <v>0</v>
      </c>
      <c r="AN79" s="65">
        <f t="shared" si="717"/>
        <v>0</v>
      </c>
      <c r="AO79" s="65">
        <f t="shared" si="717"/>
        <v>10.5</v>
      </c>
      <c r="AP79" s="65">
        <f t="shared" si="717"/>
        <v>1350</v>
      </c>
      <c r="AQ79" s="65">
        <f t="shared" si="717"/>
        <v>10</v>
      </c>
      <c r="AR79" s="65">
        <f t="shared" si="717"/>
        <v>1300</v>
      </c>
      <c r="AS79" s="65">
        <f t="shared" si="717"/>
        <v>8</v>
      </c>
      <c r="AT79" s="65">
        <f t="shared" si="717"/>
        <v>1080</v>
      </c>
      <c r="AU79" s="65">
        <f t="shared" si="717"/>
        <v>16</v>
      </c>
      <c r="AV79" s="65">
        <f t="shared" si="717"/>
        <v>2240</v>
      </c>
      <c r="AW79" s="65">
        <f t="shared" si="717"/>
        <v>8</v>
      </c>
      <c r="AX79" s="65">
        <f t="shared" si="717"/>
        <v>1120</v>
      </c>
      <c r="AY79" s="65">
        <f t="shared" si="717"/>
        <v>6.5</v>
      </c>
      <c r="AZ79" s="65">
        <f t="shared" si="717"/>
        <v>910</v>
      </c>
      <c r="BA79" s="65">
        <f t="shared" ref="BA79:BX79" si="718">SUM(BA46:BA76)</f>
        <v>7.75</v>
      </c>
      <c r="BB79" s="65">
        <f t="shared" si="718"/>
        <v>1085</v>
      </c>
      <c r="BC79" s="65">
        <f t="shared" si="718"/>
        <v>0</v>
      </c>
      <c r="BD79" s="65">
        <f t="shared" si="718"/>
        <v>0</v>
      </c>
      <c r="BE79" s="65">
        <f t="shared" si="718"/>
        <v>0</v>
      </c>
      <c r="BF79" s="65">
        <f t="shared" si="718"/>
        <v>0</v>
      </c>
      <c r="BG79" s="65">
        <f t="shared" si="718"/>
        <v>0</v>
      </c>
      <c r="BH79" s="65">
        <f t="shared" si="718"/>
        <v>0</v>
      </c>
      <c r="BI79" s="65">
        <f t="shared" si="718"/>
        <v>0</v>
      </c>
      <c r="BJ79" s="65">
        <f t="shared" si="718"/>
        <v>0</v>
      </c>
      <c r="BK79" s="65">
        <f t="shared" si="718"/>
        <v>0</v>
      </c>
      <c r="BL79" s="65">
        <f t="shared" si="718"/>
        <v>0</v>
      </c>
      <c r="BM79" s="65">
        <f t="shared" si="718"/>
        <v>0</v>
      </c>
      <c r="BN79" s="65">
        <f t="shared" si="718"/>
        <v>0</v>
      </c>
      <c r="BO79" s="65">
        <f t="shared" si="718"/>
        <v>0</v>
      </c>
      <c r="BP79" s="65">
        <f t="shared" si="718"/>
        <v>0</v>
      </c>
      <c r="BQ79" s="65">
        <f t="shared" si="718"/>
        <v>0</v>
      </c>
      <c r="BR79" s="65">
        <f t="shared" si="718"/>
        <v>0</v>
      </c>
      <c r="BS79" s="65">
        <f t="shared" si="718"/>
        <v>0</v>
      </c>
      <c r="BT79" s="65">
        <f t="shared" si="718"/>
        <v>0</v>
      </c>
      <c r="BU79" s="65">
        <f t="shared" si="718"/>
        <v>0</v>
      </c>
      <c r="BV79" s="65">
        <f t="shared" si="718"/>
        <v>0</v>
      </c>
      <c r="BW79" s="65">
        <f t="shared" si="718"/>
        <v>0</v>
      </c>
      <c r="BX79" s="65">
        <f t="shared" si="718"/>
        <v>0</v>
      </c>
      <c r="BY79" s="65">
        <f t="shared" ref="BY79:BZ79" si="719">SUM(BY46:BY76)</f>
        <v>0</v>
      </c>
      <c r="BZ79" s="65">
        <f t="shared" si="719"/>
        <v>0</v>
      </c>
      <c r="CA79" s="65"/>
      <c r="CB79" s="66">
        <f>SUM(CB46:CB76)</f>
        <v>83.5</v>
      </c>
      <c r="CC79" s="66">
        <f>SUM(CC46:CC76)</f>
        <v>11430</v>
      </c>
      <c r="CD79" s="67" t="s">
        <v>59</v>
      </c>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row>
    <row r="80" spans="1:212" x14ac:dyDescent="0.2">
      <c r="A80" s="65"/>
      <c r="B80" s="65" t="s">
        <v>60</v>
      </c>
      <c r="C80" s="65"/>
      <c r="D80" s="65"/>
      <c r="E80" s="718" t="e">
        <f>F79/E79</f>
        <v>#DIV/0!</v>
      </c>
      <c r="F80" s="718"/>
      <c r="G80" s="718" t="e">
        <f>H79/G79</f>
        <v>#DIV/0!</v>
      </c>
      <c r="H80" s="718"/>
      <c r="I80" s="718" t="e">
        <f>J79/I79</f>
        <v>#DIV/0!</v>
      </c>
      <c r="J80" s="718"/>
      <c r="K80" s="718" t="e">
        <f>L79/K79</f>
        <v>#DIV/0!</v>
      </c>
      <c r="L80" s="718"/>
      <c r="M80" s="718" t="e">
        <f>N79/M79</f>
        <v>#DIV/0!</v>
      </c>
      <c r="N80" s="718"/>
      <c r="O80" s="718" t="e">
        <f>P79/O79</f>
        <v>#DIV/0!</v>
      </c>
      <c r="P80" s="718"/>
      <c r="Q80" s="718" t="e">
        <f>R79/Q79</f>
        <v>#DIV/0!</v>
      </c>
      <c r="R80" s="718"/>
      <c r="S80" s="718" t="e">
        <f>T79/S79</f>
        <v>#DIV/0!</v>
      </c>
      <c r="T80" s="718"/>
      <c r="U80" s="718" t="e">
        <f>V79/U79</f>
        <v>#DIV/0!</v>
      </c>
      <c r="V80" s="718"/>
      <c r="W80" s="718" t="e">
        <f>X79/W79</f>
        <v>#DIV/0!</v>
      </c>
      <c r="X80" s="718"/>
      <c r="Y80" s="718" t="e">
        <f>Z79/Y79</f>
        <v>#DIV/0!</v>
      </c>
      <c r="Z80" s="718"/>
      <c r="AA80" s="718" t="e">
        <f>AB79/AA79</f>
        <v>#DIV/0!</v>
      </c>
      <c r="AB80" s="718"/>
      <c r="AC80" s="718" t="e">
        <f>AD79/AC79</f>
        <v>#DIV/0!</v>
      </c>
      <c r="AD80" s="718"/>
      <c r="AE80" s="718" t="e">
        <f>AF79/AE79</f>
        <v>#DIV/0!</v>
      </c>
      <c r="AF80" s="718"/>
      <c r="AG80" s="718" t="e">
        <f>AH79/AG79</f>
        <v>#DIV/0!</v>
      </c>
      <c r="AH80" s="718"/>
      <c r="AI80" s="718">
        <f>AJ79/AI79</f>
        <v>140</v>
      </c>
      <c r="AJ80" s="718"/>
      <c r="AK80" s="718" t="e">
        <f>AL79/AK79</f>
        <v>#DIV/0!</v>
      </c>
      <c r="AL80" s="718"/>
      <c r="AM80" s="718" t="e">
        <f>AN79/AM79</f>
        <v>#DIV/0!</v>
      </c>
      <c r="AN80" s="718"/>
      <c r="AO80" s="718">
        <f>AP79/AO79</f>
        <v>128.57142857142858</v>
      </c>
      <c r="AP80" s="718"/>
      <c r="AQ80" s="718">
        <f>AR79/AQ79</f>
        <v>130</v>
      </c>
      <c r="AR80" s="718"/>
      <c r="AS80" s="718">
        <f>AT79/AS79</f>
        <v>135</v>
      </c>
      <c r="AT80" s="718"/>
      <c r="AU80" s="718">
        <f>AV79/AU79</f>
        <v>140</v>
      </c>
      <c r="AV80" s="718"/>
      <c r="AW80" s="718">
        <f>AX79/AW79</f>
        <v>140</v>
      </c>
      <c r="AX80" s="718"/>
      <c r="AY80" s="718">
        <f>AZ79/AY79</f>
        <v>140</v>
      </c>
      <c r="AZ80" s="718"/>
      <c r="BA80" s="718">
        <f>BB79/BA79</f>
        <v>140</v>
      </c>
      <c r="BB80" s="718"/>
      <c r="BC80" s="718" t="e">
        <f>BD79/BC79</f>
        <v>#DIV/0!</v>
      </c>
      <c r="BD80" s="718"/>
      <c r="BE80" s="718" t="e">
        <f>BF79/BE79</f>
        <v>#DIV/0!</v>
      </c>
      <c r="BF80" s="718"/>
      <c r="BG80" s="718" t="e">
        <f>BH79/BG79</f>
        <v>#DIV/0!</v>
      </c>
      <c r="BH80" s="718"/>
      <c r="BI80" s="718" t="e">
        <f>BJ79/BI79</f>
        <v>#DIV/0!</v>
      </c>
      <c r="BJ80" s="718"/>
      <c r="BK80" s="718" t="e">
        <f>BL79/BK79</f>
        <v>#DIV/0!</v>
      </c>
      <c r="BL80" s="718"/>
      <c r="BM80" s="718" t="e">
        <f>BN79/BM79</f>
        <v>#DIV/0!</v>
      </c>
      <c r="BN80" s="718"/>
      <c r="BO80" s="718" t="e">
        <f>BP79/BO79</f>
        <v>#DIV/0!</v>
      </c>
      <c r="BP80" s="718"/>
      <c r="BQ80" s="718" t="e">
        <f>BR79/BQ79</f>
        <v>#DIV/0!</v>
      </c>
      <c r="BR80" s="718"/>
      <c r="BS80" s="718" t="e">
        <f>BT79/BS79</f>
        <v>#DIV/0!</v>
      </c>
      <c r="BT80" s="718"/>
      <c r="BU80" s="718" t="e">
        <f>BV79/BU79</f>
        <v>#DIV/0!</v>
      </c>
      <c r="BV80" s="718"/>
      <c r="BW80" s="718" t="e">
        <f>BX79/BW79</f>
        <v>#DIV/0!</v>
      </c>
      <c r="BX80" s="718"/>
      <c r="BY80" s="718" t="e">
        <f>BZ79/BY79</f>
        <v>#DIV/0!</v>
      </c>
      <c r="BZ80" s="718"/>
      <c r="CA80" s="126"/>
      <c r="CB80" s="727">
        <f>CC79/CB79</f>
        <v>136.88622754491018</v>
      </c>
      <c r="CC80" s="728"/>
      <c r="CD80" s="68" t="s">
        <v>61</v>
      </c>
      <c r="HA80" s="4"/>
      <c r="HB80" s="4"/>
      <c r="HC80" s="4"/>
      <c r="HD80" s="4"/>
    </row>
    <row r="81" spans="1:212" x14ac:dyDescent="0.2">
      <c r="HA81" s="4"/>
      <c r="HB81" s="4"/>
      <c r="HC81" s="4"/>
      <c r="HD81" s="4"/>
    </row>
    <row r="82" spans="1:212" x14ac:dyDescent="0.2">
      <c r="HA82" s="4"/>
      <c r="HB82" s="4"/>
      <c r="HC82" s="4"/>
      <c r="HD82" s="4"/>
    </row>
    <row r="83" spans="1:212" s="4" customFormat="1" ht="12.75" customHeight="1" x14ac:dyDescent="0.2">
      <c r="A83" s="49"/>
      <c r="B83" s="49"/>
      <c r="C83" s="50"/>
      <c r="D83" s="50"/>
      <c r="E83" s="729" t="str">
        <f>$E$3</f>
        <v>vor 2021</v>
      </c>
      <c r="F83" s="730"/>
      <c r="G83" s="730"/>
      <c r="H83" s="730"/>
      <c r="I83" s="730"/>
      <c r="J83" s="730"/>
      <c r="K83" s="730"/>
      <c r="L83" s="730"/>
      <c r="M83" s="730"/>
      <c r="N83" s="730"/>
      <c r="O83" s="730"/>
      <c r="P83" s="730"/>
      <c r="Q83" s="730"/>
      <c r="R83" s="730"/>
      <c r="S83" s="730"/>
      <c r="T83" s="730"/>
      <c r="U83" s="730"/>
      <c r="V83" s="730"/>
      <c r="W83" s="730"/>
      <c r="X83" s="730"/>
      <c r="Y83" s="730"/>
      <c r="Z83" s="730"/>
      <c r="AA83" s="730"/>
      <c r="AB83" s="731"/>
      <c r="AC83" s="719">
        <v>2021</v>
      </c>
      <c r="AD83" s="720"/>
      <c r="AE83" s="720"/>
      <c r="AF83" s="720"/>
      <c r="AG83" s="720"/>
      <c r="AH83" s="720"/>
      <c r="AI83" s="720"/>
      <c r="AJ83" s="720"/>
      <c r="AK83" s="720"/>
      <c r="AL83" s="720"/>
      <c r="AM83" s="720"/>
      <c r="AN83" s="720"/>
      <c r="AO83" s="720"/>
      <c r="AP83" s="720"/>
      <c r="AQ83" s="720"/>
      <c r="AR83" s="720"/>
      <c r="AS83" s="720"/>
      <c r="AT83" s="720"/>
      <c r="AU83" s="720"/>
      <c r="AV83" s="720"/>
      <c r="AW83" s="720"/>
      <c r="AX83" s="720"/>
      <c r="AY83" s="720"/>
      <c r="AZ83" s="721"/>
      <c r="BA83" s="719">
        <f>BA3</f>
        <v>2022</v>
      </c>
      <c r="BB83" s="720"/>
      <c r="BC83" s="720"/>
      <c r="BD83" s="720"/>
      <c r="BE83" s="720"/>
      <c r="BF83" s="720"/>
      <c r="BG83" s="720"/>
      <c r="BH83" s="720"/>
      <c r="BI83" s="720"/>
      <c r="BJ83" s="720"/>
      <c r="BK83" s="720"/>
      <c r="BL83" s="720"/>
      <c r="BM83" s="720"/>
      <c r="BN83" s="720"/>
      <c r="BO83" s="720"/>
      <c r="BP83" s="720"/>
      <c r="BQ83" s="720"/>
      <c r="BR83" s="720"/>
      <c r="BS83" s="720"/>
      <c r="BT83" s="720"/>
      <c r="BU83" s="720"/>
      <c r="BV83" s="720"/>
      <c r="BW83" s="720"/>
      <c r="BX83" s="721"/>
      <c r="BY83" s="62"/>
      <c r="BZ83" s="62"/>
      <c r="CA83" s="62"/>
      <c r="CB83" s="17"/>
      <c r="CC83" s="17"/>
    </row>
    <row r="84" spans="1:212" s="5" customFormat="1" ht="15.75" x14ac:dyDescent="0.25">
      <c r="A84" s="69"/>
      <c r="B84" s="69" t="str">
        <f>Stundenverteilung!L5</f>
        <v>JS - TU</v>
      </c>
      <c r="C84" s="735" t="str">
        <f>Stundenverteilung!L7</f>
        <v>TP2</v>
      </c>
      <c r="D84" s="736"/>
      <c r="E84" s="732"/>
      <c r="F84" s="733"/>
      <c r="G84" s="733"/>
      <c r="H84" s="733"/>
      <c r="I84" s="733"/>
      <c r="J84" s="733"/>
      <c r="K84" s="733"/>
      <c r="L84" s="733"/>
      <c r="M84" s="733"/>
      <c r="N84" s="733"/>
      <c r="O84" s="733"/>
      <c r="P84" s="733"/>
      <c r="Q84" s="733"/>
      <c r="R84" s="733"/>
      <c r="S84" s="733"/>
      <c r="T84" s="733"/>
      <c r="U84" s="733"/>
      <c r="V84" s="733"/>
      <c r="W84" s="733"/>
      <c r="X84" s="733"/>
      <c r="Y84" s="733"/>
      <c r="Z84" s="733"/>
      <c r="AA84" s="733"/>
      <c r="AB84" s="734"/>
      <c r="AC84" s="722"/>
      <c r="AD84" s="723"/>
      <c r="AE84" s="723"/>
      <c r="AF84" s="723"/>
      <c r="AG84" s="723"/>
      <c r="AH84" s="723"/>
      <c r="AI84" s="723"/>
      <c r="AJ84" s="723"/>
      <c r="AK84" s="723"/>
      <c r="AL84" s="723"/>
      <c r="AM84" s="723"/>
      <c r="AN84" s="723"/>
      <c r="AO84" s="723"/>
      <c r="AP84" s="723"/>
      <c r="AQ84" s="723"/>
      <c r="AR84" s="723"/>
      <c r="AS84" s="723"/>
      <c r="AT84" s="723"/>
      <c r="AU84" s="723"/>
      <c r="AV84" s="723"/>
      <c r="AW84" s="723"/>
      <c r="AX84" s="723"/>
      <c r="AY84" s="723"/>
      <c r="AZ84" s="724"/>
      <c r="BA84" s="722"/>
      <c r="BB84" s="723"/>
      <c r="BC84" s="723"/>
      <c r="BD84" s="723"/>
      <c r="BE84" s="723"/>
      <c r="BF84" s="723"/>
      <c r="BG84" s="723"/>
      <c r="BH84" s="723"/>
      <c r="BI84" s="723"/>
      <c r="BJ84" s="723"/>
      <c r="BK84" s="723"/>
      <c r="BL84" s="723"/>
      <c r="BM84" s="723"/>
      <c r="BN84" s="723"/>
      <c r="BO84" s="723"/>
      <c r="BP84" s="723"/>
      <c r="BQ84" s="723"/>
      <c r="BR84" s="723"/>
      <c r="BS84" s="723"/>
      <c r="BT84" s="723"/>
      <c r="BU84" s="723"/>
      <c r="BV84" s="723"/>
      <c r="BW84" s="723"/>
      <c r="BX84" s="724"/>
      <c r="BY84" s="62"/>
      <c r="BZ84" s="62"/>
      <c r="CA84" s="62"/>
      <c r="CB84" s="16"/>
      <c r="CC84" s="16"/>
      <c r="CD84" s="4"/>
      <c r="CE84" s="717">
        <v>44256</v>
      </c>
      <c r="CF84" s="717"/>
      <c r="CG84" s="717"/>
      <c r="CH84" s="717"/>
      <c r="CI84" s="717">
        <v>44287</v>
      </c>
      <c r="CJ84" s="717"/>
      <c r="CK84" s="717"/>
      <c r="CL84" s="717"/>
      <c r="CM84" s="717">
        <v>44317</v>
      </c>
      <c r="CN84" s="717"/>
      <c r="CO84" s="717"/>
      <c r="CP84" s="717"/>
      <c r="CQ84" s="717">
        <v>44348</v>
      </c>
      <c r="CR84" s="717"/>
      <c r="CS84" s="717"/>
      <c r="CT84" s="717"/>
      <c r="CU84" s="717">
        <v>44378</v>
      </c>
      <c r="CV84" s="717"/>
      <c r="CW84" s="717"/>
      <c r="CX84" s="717"/>
      <c r="CY84" s="717">
        <v>44409</v>
      </c>
      <c r="CZ84" s="717"/>
      <c r="DA84" s="717"/>
      <c r="DB84" s="717"/>
      <c r="DC84" s="717">
        <v>44440</v>
      </c>
      <c r="DD84" s="717"/>
      <c r="DE84" s="717"/>
      <c r="DF84" s="717"/>
      <c r="DG84" s="717">
        <v>44470</v>
      </c>
      <c r="DH84" s="717"/>
      <c r="DI84" s="717"/>
      <c r="DJ84" s="717"/>
      <c r="DK84" s="717">
        <v>44501</v>
      </c>
      <c r="DL84" s="717"/>
      <c r="DM84" s="717"/>
      <c r="DN84" s="717"/>
      <c r="DO84" s="717">
        <v>44531</v>
      </c>
      <c r="DP84" s="717"/>
      <c r="DQ84" s="717"/>
      <c r="DR84" s="717"/>
      <c r="DS84" s="717">
        <v>44562</v>
      </c>
      <c r="DT84" s="717"/>
      <c r="DU84" s="717"/>
      <c r="DV84" s="717"/>
      <c r="DW84" s="717" t="s">
        <v>356</v>
      </c>
      <c r="DX84" s="717"/>
      <c r="DY84" s="717"/>
      <c r="DZ84" s="717"/>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row>
    <row r="85" spans="1:212" s="5" customFormat="1" ht="48" x14ac:dyDescent="0.2">
      <c r="A85" s="51" t="s">
        <v>0</v>
      </c>
      <c r="B85" s="51" t="s">
        <v>80</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247</v>
      </c>
      <c r="X85" s="53" t="s">
        <v>32</v>
      </c>
      <c r="Y85" s="53" t="s">
        <v>248</v>
      </c>
      <c r="Z85" s="53" t="s">
        <v>36</v>
      </c>
      <c r="AA85" s="53" t="s">
        <v>249</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58" t="s">
        <v>13</v>
      </c>
      <c r="BB85" s="58" t="s">
        <v>14</v>
      </c>
      <c r="BC85" s="58" t="s">
        <v>15</v>
      </c>
      <c r="BD85" s="58" t="s">
        <v>16</v>
      </c>
      <c r="BE85" s="58" t="s">
        <v>17</v>
      </c>
      <c r="BF85" s="58" t="s">
        <v>18</v>
      </c>
      <c r="BG85" s="58" t="s">
        <v>19</v>
      </c>
      <c r="BH85" s="58" t="s">
        <v>20</v>
      </c>
      <c r="BI85" s="58" t="s">
        <v>21</v>
      </c>
      <c r="BJ85" s="58" t="s">
        <v>22</v>
      </c>
      <c r="BK85" s="58" t="s">
        <v>23</v>
      </c>
      <c r="BL85" s="58" t="s">
        <v>24</v>
      </c>
      <c r="BM85" s="58" t="s">
        <v>25</v>
      </c>
      <c r="BN85" s="58" t="s">
        <v>26</v>
      </c>
      <c r="BO85" s="58" t="s">
        <v>27</v>
      </c>
      <c r="BP85" s="58" t="s">
        <v>28</v>
      </c>
      <c r="BQ85" s="58" t="s">
        <v>29</v>
      </c>
      <c r="BR85" s="58" t="s">
        <v>30</v>
      </c>
      <c r="BS85" s="58" t="s">
        <v>31</v>
      </c>
      <c r="BT85" s="58" t="s">
        <v>32</v>
      </c>
      <c r="BU85" s="58" t="s">
        <v>33</v>
      </c>
      <c r="BV85" s="58" t="s">
        <v>36</v>
      </c>
      <c r="BW85" s="58" t="s">
        <v>34</v>
      </c>
      <c r="BX85" s="58" t="s">
        <v>35</v>
      </c>
      <c r="BY85" s="222" t="str">
        <f>BY5</f>
        <v>Leer
Std.</v>
      </c>
      <c r="BZ85" s="58" t="str">
        <f>BZ5</f>
        <v>Leer
CHF</v>
      </c>
      <c r="CA85" s="58"/>
      <c r="CB85" s="60" t="s">
        <v>4</v>
      </c>
      <c r="CC85" s="60" t="s">
        <v>5</v>
      </c>
      <c r="CD85" s="4"/>
      <c r="CE85" s="237" t="s">
        <v>250</v>
      </c>
      <c r="CF85" s="237" t="s">
        <v>37</v>
      </c>
      <c r="CG85" s="238" t="s">
        <v>165</v>
      </c>
      <c r="CH85" s="238" t="s">
        <v>166</v>
      </c>
      <c r="CI85" s="237" t="s">
        <v>250</v>
      </c>
      <c r="CJ85" s="237" t="s">
        <v>37</v>
      </c>
      <c r="CK85" s="238" t="s">
        <v>165</v>
      </c>
      <c r="CL85" s="238" t="s">
        <v>166</v>
      </c>
      <c r="CM85" s="237" t="s">
        <v>250</v>
      </c>
      <c r="CN85" s="237" t="s">
        <v>37</v>
      </c>
      <c r="CO85" s="238" t="s">
        <v>165</v>
      </c>
      <c r="CP85" s="238" t="s">
        <v>166</v>
      </c>
      <c r="CQ85" s="237" t="s">
        <v>250</v>
      </c>
      <c r="CR85" s="237" t="s">
        <v>37</v>
      </c>
      <c r="CS85" s="238" t="s">
        <v>165</v>
      </c>
      <c r="CT85" s="238" t="s">
        <v>166</v>
      </c>
      <c r="CU85" s="237" t="s">
        <v>250</v>
      </c>
      <c r="CV85" s="237" t="s">
        <v>37</v>
      </c>
      <c r="CW85" s="238" t="s">
        <v>165</v>
      </c>
      <c r="CX85" s="238" t="s">
        <v>166</v>
      </c>
      <c r="CY85" s="237" t="s">
        <v>250</v>
      </c>
      <c r="CZ85" s="237" t="s">
        <v>37</v>
      </c>
      <c r="DA85" s="238" t="s">
        <v>165</v>
      </c>
      <c r="DB85" s="238" t="s">
        <v>166</v>
      </c>
      <c r="DC85" s="237" t="s">
        <v>250</v>
      </c>
      <c r="DD85" s="237" t="s">
        <v>37</v>
      </c>
      <c r="DE85" s="238" t="s">
        <v>165</v>
      </c>
      <c r="DF85" s="238" t="s">
        <v>166</v>
      </c>
      <c r="DG85" s="237" t="s">
        <v>250</v>
      </c>
      <c r="DH85" s="237" t="s">
        <v>37</v>
      </c>
      <c r="DI85" s="238" t="s">
        <v>165</v>
      </c>
      <c r="DJ85" s="238" t="s">
        <v>166</v>
      </c>
      <c r="DK85" s="237" t="s">
        <v>250</v>
      </c>
      <c r="DL85" s="237" t="s">
        <v>37</v>
      </c>
      <c r="DM85" s="238" t="s">
        <v>165</v>
      </c>
      <c r="DN85" s="238" t="s">
        <v>166</v>
      </c>
      <c r="DO85" s="237" t="s">
        <v>250</v>
      </c>
      <c r="DP85" s="237" t="s">
        <v>37</v>
      </c>
      <c r="DQ85" s="238" t="s">
        <v>165</v>
      </c>
      <c r="DR85" s="238" t="s">
        <v>166</v>
      </c>
      <c r="DS85" s="237" t="s">
        <v>250</v>
      </c>
      <c r="DT85" s="237" t="s">
        <v>37</v>
      </c>
      <c r="DU85" s="238" t="s">
        <v>165</v>
      </c>
      <c r="DV85" s="238" t="s">
        <v>166</v>
      </c>
      <c r="DW85" s="237" t="s">
        <v>250</v>
      </c>
      <c r="DX85" s="237" t="s">
        <v>37</v>
      </c>
      <c r="DY85" s="238" t="s">
        <v>165</v>
      </c>
      <c r="DZ85" s="238" t="s">
        <v>166</v>
      </c>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row>
    <row r="86" spans="1:212" s="5" customFormat="1" x14ac:dyDescent="0.2">
      <c r="A86" s="57" t="s">
        <v>93</v>
      </c>
      <c r="B86" s="57" t="s">
        <v>94</v>
      </c>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59"/>
      <c r="AF86" s="64">
        <f>SUM(AE86*$D86)</f>
        <v>0</v>
      </c>
      <c r="AG86" s="59"/>
      <c r="AH86" s="64">
        <f>SUM(AG86*$D86)</f>
        <v>0</v>
      </c>
      <c r="AI86" s="59"/>
      <c r="AJ86" s="64">
        <f>SUM(AI86*$D86)</f>
        <v>0</v>
      </c>
      <c r="AK86" s="59"/>
      <c r="AL86" s="64">
        <f>SUM(AK86*$D86)</f>
        <v>0</v>
      </c>
      <c r="AM86" s="59"/>
      <c r="AN86" s="64">
        <f>SUM(AM86*$D86)</f>
        <v>0</v>
      </c>
      <c r="AO86" s="59"/>
      <c r="AP86" s="64">
        <f>SUM(AO86*$D86)</f>
        <v>0</v>
      </c>
      <c r="AQ86" s="59"/>
      <c r="AR86" s="64">
        <f>SUM(AQ86*$D86)</f>
        <v>0</v>
      </c>
      <c r="AS86" s="59"/>
      <c r="AT86" s="64">
        <f>SUM(AS86*$D86)</f>
        <v>0</v>
      </c>
      <c r="AU86" s="59"/>
      <c r="AV86" s="64">
        <f>SUM(AU86*$D86)</f>
        <v>0</v>
      </c>
      <c r="AW86" s="59"/>
      <c r="AX86" s="64">
        <f>SUM(AW86*$D86)</f>
        <v>0</v>
      </c>
      <c r="AY86" s="59"/>
      <c r="AZ86" s="64">
        <f>SUM(AY86*$D86)</f>
        <v>0</v>
      </c>
      <c r="BA86" s="59"/>
      <c r="BB86" s="64">
        <f>SUM(BA86*$D86)</f>
        <v>0</v>
      </c>
      <c r="BC86" s="59"/>
      <c r="BD86" s="64">
        <f>SUM(BC86*$D86)</f>
        <v>0</v>
      </c>
      <c r="BE86" s="59"/>
      <c r="BF86" s="64">
        <f>SUM(BE86*$D86)</f>
        <v>0</v>
      </c>
      <c r="BG86" s="59"/>
      <c r="BH86" s="64">
        <f>SUM(BG86*$D86)</f>
        <v>0</v>
      </c>
      <c r="BI86" s="59"/>
      <c r="BJ86" s="64">
        <f>SUM(BI86*$D86)</f>
        <v>0</v>
      </c>
      <c r="BK86" s="59"/>
      <c r="BL86" s="64">
        <f>SUM(BK86*$D86)</f>
        <v>0</v>
      </c>
      <c r="BM86" s="59"/>
      <c r="BN86" s="64">
        <f>SUM(BM86*$D86)</f>
        <v>0</v>
      </c>
      <c r="BO86" s="59"/>
      <c r="BP86" s="64">
        <f>SUM(BO86*$D86)</f>
        <v>0</v>
      </c>
      <c r="BQ86" s="59"/>
      <c r="BR86" s="64">
        <f>SUM(BQ86*$D86)</f>
        <v>0</v>
      </c>
      <c r="BS86" s="59"/>
      <c r="BT86" s="64">
        <f>SUM(BS86*$D86)</f>
        <v>0</v>
      </c>
      <c r="BU86" s="59"/>
      <c r="BV86" s="64">
        <f>SUM(BU86*$D86)</f>
        <v>0</v>
      </c>
      <c r="BW86" s="59"/>
      <c r="BX86" s="64">
        <f>SUM(BW86*$D86)</f>
        <v>0</v>
      </c>
      <c r="BY86" s="59"/>
      <c r="BZ86" s="64">
        <f t="shared" ref="BZ86:BZ123" si="720">SUM(BY86*$D86)</f>
        <v>0</v>
      </c>
      <c r="CA86" s="54"/>
      <c r="CB86" s="61">
        <f t="shared" ref="CB86:CB123" si="721">SUM(E86+G86+I86+K86+M86+O86+Q86+S86+U86+W86+Y86+AA86+AC86+AE86+AG86+AI86+AK86+AM86+AO86+AQ86+AS86+AU86+AW86+AY86+BA86+BC86+BE86+BG86+BI86+BK86+BM86+BO86+BQ86+BS86+BU86+BW86+BY86)</f>
        <v>0</v>
      </c>
      <c r="CC86" s="61">
        <f t="shared" ref="CC86:CC123" si="722">ROUND(CB86*D86*2,1)/2</f>
        <v>0</v>
      </c>
      <c r="CD86" s="4"/>
      <c r="CE86" s="236">
        <v>0.75</v>
      </c>
      <c r="CF86" s="236">
        <f>SUM(CE86*D86)</f>
        <v>105</v>
      </c>
      <c r="CG86" s="235">
        <f>SUM(CE86+AG86)</f>
        <v>0.75</v>
      </c>
      <c r="CH86" s="235">
        <f>SUM(CG86*D86)</f>
        <v>105</v>
      </c>
      <c r="CI86" s="236"/>
      <c r="CJ86" s="236">
        <f>SUM(CI86*D86)</f>
        <v>0</v>
      </c>
      <c r="CK86" s="235">
        <f>SUM(CI86+AI86)</f>
        <v>0</v>
      </c>
      <c r="CL86" s="235">
        <f>SUM(CK86*D86)</f>
        <v>0</v>
      </c>
      <c r="CM86" s="236"/>
      <c r="CN86" s="236">
        <f>SUM(CM86*D86)</f>
        <v>0</v>
      </c>
      <c r="CO86" s="235">
        <f>SUM(CM86+AK86)</f>
        <v>0</v>
      </c>
      <c r="CP86" s="235">
        <f>SUM(CO86*D86)</f>
        <v>0</v>
      </c>
      <c r="CQ86" s="236"/>
      <c r="CR86" s="236">
        <f>SUM(CQ86*D86)</f>
        <v>0</v>
      </c>
      <c r="CS86" s="235">
        <f>SUM(CQ86+AM86)</f>
        <v>0</v>
      </c>
      <c r="CT86" s="235">
        <f>SUM(CS86*D86)</f>
        <v>0</v>
      </c>
      <c r="CU86" s="236"/>
      <c r="CV86" s="236">
        <f>SUM(CU86*D86)</f>
        <v>0</v>
      </c>
      <c r="CW86" s="235">
        <f>SUM(CU86+AO86)</f>
        <v>0</v>
      </c>
      <c r="CX86" s="235">
        <f>SUM(CW86*D86)</f>
        <v>0</v>
      </c>
      <c r="CY86" s="236"/>
      <c r="CZ86" s="236">
        <f>SUM(CY86*D86)</f>
        <v>0</v>
      </c>
      <c r="DA86" s="235">
        <f>SUM(CY86+AQ86)</f>
        <v>0</v>
      </c>
      <c r="DB86" s="235">
        <f>SUM(DA86*D86)</f>
        <v>0</v>
      </c>
      <c r="DC86" s="236"/>
      <c r="DD86" s="236">
        <f>SUM(DC86*D86)</f>
        <v>0</v>
      </c>
      <c r="DE86" s="235">
        <f>SUM(DC86+AS86)</f>
        <v>0</v>
      </c>
      <c r="DF86" s="235">
        <f>SUM(DE86*D86)</f>
        <v>0</v>
      </c>
      <c r="DG86" s="236"/>
      <c r="DH86" s="236">
        <f>DG86*D86</f>
        <v>0</v>
      </c>
      <c r="DI86" s="235">
        <f>DG86+AU86</f>
        <v>0</v>
      </c>
      <c r="DJ86" s="235">
        <f>DI86*D86</f>
        <v>0</v>
      </c>
      <c r="DK86" s="236"/>
      <c r="DL86" s="236">
        <f>DK86*D86</f>
        <v>0</v>
      </c>
      <c r="DM86" s="235">
        <f>DK86+AW86</f>
        <v>0</v>
      </c>
      <c r="DN86" s="235">
        <f>DM86*D86</f>
        <v>0</v>
      </c>
      <c r="DO86" s="236"/>
      <c r="DP86" s="236">
        <f t="shared" ref="DP86:DP101" si="723">SUM(DO86*AB86)</f>
        <v>0</v>
      </c>
      <c r="DQ86" s="235">
        <f t="shared" ref="DQ86:DQ101" si="724">SUM(DO86+BA86)</f>
        <v>0</v>
      </c>
      <c r="DR86" s="235">
        <f t="shared" ref="DR86:DR101" si="725">SUM(DQ86*AB86)</f>
        <v>0</v>
      </c>
      <c r="DS86" s="236"/>
      <c r="DT86" s="236">
        <f>DS86*D86</f>
        <v>0</v>
      </c>
      <c r="DU86" s="235">
        <f>DS86+BA86</f>
        <v>0</v>
      </c>
      <c r="DV86" s="235">
        <f>DU86*D86</f>
        <v>0</v>
      </c>
      <c r="DW86" s="236"/>
      <c r="DX86" s="236">
        <f t="shared" ref="DX86:DX101" si="726">SUM(DW86*AJ86)</f>
        <v>0</v>
      </c>
      <c r="DY86" s="235">
        <f t="shared" ref="DY86:DY101" si="727">SUM(DW86+BI86)</f>
        <v>0</v>
      </c>
      <c r="DZ86" s="235">
        <f t="shared" ref="DZ86:DZ101" si="728">SUM(DY86*AJ86)</f>
        <v>0</v>
      </c>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row>
    <row r="87" spans="1:212" s="5" customFormat="1" x14ac:dyDescent="0.2">
      <c r="A87" s="57" t="s">
        <v>83</v>
      </c>
      <c r="B87" s="57" t="s">
        <v>84</v>
      </c>
      <c r="C87" s="57" t="s">
        <v>2</v>
      </c>
      <c r="D87" s="57">
        <v>140</v>
      </c>
      <c r="E87" s="6"/>
      <c r="F87" s="64">
        <f t="shared" ref="F87:F123" si="729">SUM(E87*$D87)</f>
        <v>0</v>
      </c>
      <c r="G87" s="6"/>
      <c r="H87" s="64">
        <f t="shared" ref="H87:H92" si="730">SUM(G87*$D87)</f>
        <v>0</v>
      </c>
      <c r="I87" s="6"/>
      <c r="J87" s="64">
        <f t="shared" ref="J87" si="731">SUM(I87*$D87)</f>
        <v>0</v>
      </c>
      <c r="K87" s="6"/>
      <c r="L87" s="64">
        <f t="shared" ref="L87:L92" si="732">SUM(K87*$D87)</f>
        <v>0</v>
      </c>
      <c r="M87" s="6"/>
      <c r="N87" s="64">
        <f t="shared" ref="N87:N92" si="733">SUM(M87*$D87)</f>
        <v>0</v>
      </c>
      <c r="O87" s="6"/>
      <c r="P87" s="64">
        <f t="shared" ref="P87:P123" si="734">SUM(O87*$D87)</f>
        <v>0</v>
      </c>
      <c r="Q87" s="6"/>
      <c r="R87" s="64">
        <f t="shared" ref="R87:R92" si="735">SUM(Q87*$D87)</f>
        <v>0</v>
      </c>
      <c r="S87" s="6"/>
      <c r="T87" s="64">
        <f t="shared" ref="T87:T92" si="736">SUM(S87*$D87)</f>
        <v>0</v>
      </c>
      <c r="U87" s="6"/>
      <c r="V87" s="64">
        <f t="shared" ref="V87:V92" si="737">SUM(U87*$D87)</f>
        <v>0</v>
      </c>
      <c r="W87" s="6"/>
      <c r="X87" s="64">
        <f t="shared" ref="X87:X92" si="738">SUM(W87*$D87)</f>
        <v>0</v>
      </c>
      <c r="Y87" s="6"/>
      <c r="Z87" s="64">
        <f t="shared" ref="Z87:Z92" si="739">SUM(Y87*$D87)</f>
        <v>0</v>
      </c>
      <c r="AA87" s="6"/>
      <c r="AB87" s="64">
        <f t="shared" ref="AB87:AB92" si="740">SUM(AA87*$D87)</f>
        <v>0</v>
      </c>
      <c r="AC87" s="59"/>
      <c r="AD87" s="64">
        <f t="shared" ref="AD87:AD92" si="741">SUM(AC87*$D87)</f>
        <v>0</v>
      </c>
      <c r="AE87" s="59"/>
      <c r="AF87" s="64">
        <f t="shared" ref="AF87:AF92" si="742">SUM(AE87*$D87)</f>
        <v>0</v>
      </c>
      <c r="AG87" s="59"/>
      <c r="AH87" s="64">
        <f t="shared" ref="AH87:AH92" si="743">SUM(AG87*$D87)</f>
        <v>0</v>
      </c>
      <c r="AI87" s="59"/>
      <c r="AJ87" s="64">
        <f t="shared" ref="AJ87:AJ92" si="744">SUM(AI87*$D87)</f>
        <v>0</v>
      </c>
      <c r="AK87" s="59"/>
      <c r="AL87" s="64">
        <f t="shared" ref="AL87:AL92" si="745">SUM(AK87*$D87)</f>
        <v>0</v>
      </c>
      <c r="AM87" s="59"/>
      <c r="AN87" s="64">
        <f t="shared" ref="AN87:AN92" si="746">SUM(AM87*$D87)</f>
        <v>0</v>
      </c>
      <c r="AO87" s="59"/>
      <c r="AP87" s="64">
        <f t="shared" ref="AP87:AP92" si="747">SUM(AO87*$D87)</f>
        <v>0</v>
      </c>
      <c r="AQ87" s="59"/>
      <c r="AR87" s="64">
        <f t="shared" ref="AR87:AR92" si="748">SUM(AQ87*$D87)</f>
        <v>0</v>
      </c>
      <c r="AS87" s="59"/>
      <c r="AT87" s="64">
        <f t="shared" ref="AT87:AT92" si="749">SUM(AS87*$D87)</f>
        <v>0</v>
      </c>
      <c r="AU87" s="59"/>
      <c r="AV87" s="64">
        <f t="shared" ref="AV87:AV92" si="750">SUM(AU87*$D87)</f>
        <v>0</v>
      </c>
      <c r="AW87" s="59"/>
      <c r="AX87" s="64">
        <f t="shared" ref="AX87:AX92" si="751">SUM(AW87*$D87)</f>
        <v>0</v>
      </c>
      <c r="AY87" s="59"/>
      <c r="AZ87" s="64">
        <f t="shared" ref="AZ87:AZ92" si="752">SUM(AY87*$D87)</f>
        <v>0</v>
      </c>
      <c r="BA87" s="59"/>
      <c r="BB87" s="64">
        <f t="shared" ref="BB87:BB92" si="753">SUM(BA87*$D87)</f>
        <v>0</v>
      </c>
      <c r="BC87" s="59"/>
      <c r="BD87" s="64">
        <f t="shared" ref="BD87:BD92" si="754">SUM(BC87*$D87)</f>
        <v>0</v>
      </c>
      <c r="BE87" s="59"/>
      <c r="BF87" s="64">
        <f t="shared" ref="BF87:BF92" si="755">SUM(BE87*$D87)</f>
        <v>0</v>
      </c>
      <c r="BG87" s="59"/>
      <c r="BH87" s="64">
        <f t="shared" ref="BH87:BH92" si="756">SUM(BG87*$D87)</f>
        <v>0</v>
      </c>
      <c r="BI87" s="59"/>
      <c r="BJ87" s="64">
        <f t="shared" ref="BJ87:BJ92" si="757">SUM(BI87*$D87)</f>
        <v>0</v>
      </c>
      <c r="BK87" s="59"/>
      <c r="BL87" s="64">
        <f t="shared" ref="BL87:BL92" si="758">SUM(BK87*$D87)</f>
        <v>0</v>
      </c>
      <c r="BM87" s="59"/>
      <c r="BN87" s="64">
        <f t="shared" ref="BN87:BN92" si="759">SUM(BM87*$D87)</f>
        <v>0</v>
      </c>
      <c r="BO87" s="59"/>
      <c r="BP87" s="64">
        <f t="shared" ref="BP87:BP92" si="760">SUM(BO87*$D87)</f>
        <v>0</v>
      </c>
      <c r="BQ87" s="59"/>
      <c r="BR87" s="64">
        <f t="shared" ref="BR87:BR92" si="761">SUM(BQ87*$D87)</f>
        <v>0</v>
      </c>
      <c r="BS87" s="59"/>
      <c r="BT87" s="64">
        <f t="shared" ref="BT87:BT92" si="762">SUM(BS87*$D87)</f>
        <v>0</v>
      </c>
      <c r="BU87" s="59"/>
      <c r="BV87" s="64">
        <f t="shared" ref="BV87:BV92" si="763">SUM(BU87*$D87)</f>
        <v>0</v>
      </c>
      <c r="BW87" s="59"/>
      <c r="BX87" s="64">
        <f t="shared" ref="BX87:BX92" si="764">SUM(BW87*$D87)</f>
        <v>0</v>
      </c>
      <c r="BY87" s="59"/>
      <c r="BZ87" s="64">
        <f t="shared" si="720"/>
        <v>0</v>
      </c>
      <c r="CA87" s="54"/>
      <c r="CB87" s="61">
        <f t="shared" si="721"/>
        <v>0</v>
      </c>
      <c r="CC87" s="61">
        <f t="shared" si="722"/>
        <v>0</v>
      </c>
      <c r="CD87" s="4"/>
      <c r="CE87" s="236">
        <v>1.25</v>
      </c>
      <c r="CF87" s="236">
        <f t="shared" ref="CF87:CF125" si="765">SUM(CE87*D87)</f>
        <v>175</v>
      </c>
      <c r="CG87" s="235">
        <f t="shared" ref="CG87:CG125" si="766">SUM(CE87+AG87)</f>
        <v>1.25</v>
      </c>
      <c r="CH87" s="235">
        <f t="shared" ref="CH87:CH125" si="767">SUM(CG87*D87)</f>
        <v>175</v>
      </c>
      <c r="CI87" s="236"/>
      <c r="CJ87" s="236">
        <f t="shared" ref="CJ87:CJ125" si="768">SUM(CI87*D87)</f>
        <v>0</v>
      </c>
      <c r="CK87" s="235">
        <f t="shared" ref="CK87:CK125" si="769">SUM(CI87+Y87)</f>
        <v>0</v>
      </c>
      <c r="CL87" s="235">
        <f t="shared" ref="CL87:CL125" si="770">SUM(CK87*D87)</f>
        <v>0</v>
      </c>
      <c r="CM87" s="236"/>
      <c r="CN87" s="236">
        <f t="shared" ref="CN87:CN125" si="771">SUM(CM87*D87)</f>
        <v>0</v>
      </c>
      <c r="CO87" s="235">
        <f t="shared" ref="CO87:CO125" si="772">SUM(CM87+AK87)</f>
        <v>0</v>
      </c>
      <c r="CP87" s="235">
        <f t="shared" ref="CP87:CP125" si="773">SUM(CO87*D87)</f>
        <v>0</v>
      </c>
      <c r="CQ87" s="236"/>
      <c r="CR87" s="236">
        <f t="shared" ref="CR87:CR125" si="774">SUM(CQ87*D87)</f>
        <v>0</v>
      </c>
      <c r="CS87" s="235">
        <f t="shared" ref="CS87:CS125" si="775">SUM(CQ87+AM87)</f>
        <v>0</v>
      </c>
      <c r="CT87" s="235">
        <f t="shared" ref="CT87:CT125" si="776">SUM(CS87*D87)</f>
        <v>0</v>
      </c>
      <c r="CU87" s="236"/>
      <c r="CV87" s="236">
        <f t="shared" ref="CV87:CV125" si="777">SUM(CU87*D87)</f>
        <v>0</v>
      </c>
      <c r="CW87" s="235">
        <f t="shared" ref="CW87:CW124" si="778">SUM(CU87+AO87)</f>
        <v>0</v>
      </c>
      <c r="CX87" s="235">
        <f t="shared" ref="CX87:CX125" si="779">SUM(CW87*D87)</f>
        <v>0</v>
      </c>
      <c r="CY87" s="236"/>
      <c r="CZ87" s="236">
        <f t="shared" ref="CZ87:CZ125" si="780">SUM(CY87*D87)</f>
        <v>0</v>
      </c>
      <c r="DA87" s="235">
        <f t="shared" ref="DA87:DA125" si="781">SUM(CY87+AQ87)</f>
        <v>0</v>
      </c>
      <c r="DB87" s="235">
        <f t="shared" ref="DB87:DB125" si="782">SUM(DA87*D87)</f>
        <v>0</v>
      </c>
      <c r="DC87" s="236"/>
      <c r="DD87" s="236">
        <f t="shared" ref="DD87:DD125" si="783">SUM(DC87*D87)</f>
        <v>0</v>
      </c>
      <c r="DE87" s="235">
        <f t="shared" ref="DE87:DE125" si="784">SUM(DC87+AS87)</f>
        <v>0</v>
      </c>
      <c r="DF87" s="235">
        <f t="shared" ref="DF87:DF125" si="785">SUM(DE87*D87)</f>
        <v>0</v>
      </c>
      <c r="DG87" s="236"/>
      <c r="DH87" s="236">
        <f t="shared" ref="DH87:DH125" si="786">DG87*D87</f>
        <v>0</v>
      </c>
      <c r="DI87" s="235">
        <f t="shared" ref="DI87:DI125" si="787">DG87+AU87</f>
        <v>0</v>
      </c>
      <c r="DJ87" s="235">
        <f t="shared" ref="DJ87:DJ125" si="788">DI87*D87</f>
        <v>0</v>
      </c>
      <c r="DK87" s="236"/>
      <c r="DL87" s="236">
        <f t="shared" ref="DL87:DL125" si="789">DK87*D87</f>
        <v>0</v>
      </c>
      <c r="DM87" s="235">
        <f t="shared" ref="DM87:DM124" si="790">DK87+AW87</f>
        <v>0</v>
      </c>
      <c r="DN87" s="235">
        <f t="shared" ref="DN87:DN124" si="791">DM87*D87</f>
        <v>0</v>
      </c>
      <c r="DO87" s="236"/>
      <c r="DP87" s="236">
        <f t="shared" si="723"/>
        <v>0</v>
      </c>
      <c r="DQ87" s="235">
        <f t="shared" si="724"/>
        <v>0</v>
      </c>
      <c r="DR87" s="235">
        <f t="shared" si="725"/>
        <v>0</v>
      </c>
      <c r="DS87" s="236"/>
      <c r="DT87" s="236">
        <f t="shared" ref="DT87:DT125" si="792">DS87*D87</f>
        <v>0</v>
      </c>
      <c r="DU87" s="235">
        <f t="shared" ref="DU87:DU125" si="793">DS87+BA87</f>
        <v>0</v>
      </c>
      <c r="DV87" s="235">
        <f t="shared" ref="DV87:DV125" si="794">DU87*D87</f>
        <v>0</v>
      </c>
      <c r="DW87" s="236"/>
      <c r="DX87" s="236">
        <f t="shared" si="726"/>
        <v>0</v>
      </c>
      <c r="DY87" s="235">
        <f t="shared" si="727"/>
        <v>0</v>
      </c>
      <c r="DZ87" s="235">
        <f t="shared" si="728"/>
        <v>0</v>
      </c>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row>
    <row r="88" spans="1:212" s="5" customFormat="1" x14ac:dyDescent="0.2">
      <c r="A88" s="57"/>
      <c r="B88" s="57"/>
      <c r="C88" s="57" t="s">
        <v>2</v>
      </c>
      <c r="D88" s="57">
        <v>140</v>
      </c>
      <c r="E88" s="6"/>
      <c r="F88" s="64">
        <f t="shared" si="729"/>
        <v>0</v>
      </c>
      <c r="G88" s="6"/>
      <c r="H88" s="64">
        <f t="shared" si="730"/>
        <v>0</v>
      </c>
      <c r="I88" s="6"/>
      <c r="J88" s="64">
        <f t="shared" ref="J88:J89" si="795">SUM(I88*$D88)</f>
        <v>0</v>
      </c>
      <c r="K88" s="6"/>
      <c r="L88" s="64">
        <f t="shared" si="732"/>
        <v>0</v>
      </c>
      <c r="M88" s="6"/>
      <c r="N88" s="64">
        <f t="shared" si="733"/>
        <v>0</v>
      </c>
      <c r="O88" s="6"/>
      <c r="P88" s="64">
        <f t="shared" si="734"/>
        <v>0</v>
      </c>
      <c r="Q88" s="6"/>
      <c r="R88" s="64">
        <f t="shared" si="735"/>
        <v>0</v>
      </c>
      <c r="S88" s="6"/>
      <c r="T88" s="64">
        <f t="shared" si="736"/>
        <v>0</v>
      </c>
      <c r="U88" s="6"/>
      <c r="V88" s="64">
        <f t="shared" si="737"/>
        <v>0</v>
      </c>
      <c r="W88" s="6"/>
      <c r="X88" s="64">
        <f t="shared" si="738"/>
        <v>0</v>
      </c>
      <c r="Y88" s="6"/>
      <c r="Z88" s="64">
        <f t="shared" si="739"/>
        <v>0</v>
      </c>
      <c r="AA88" s="6"/>
      <c r="AB88" s="64">
        <f t="shared" si="740"/>
        <v>0</v>
      </c>
      <c r="AC88" s="59"/>
      <c r="AD88" s="64">
        <f t="shared" si="741"/>
        <v>0</v>
      </c>
      <c r="AE88" s="59"/>
      <c r="AF88" s="64">
        <f t="shared" si="742"/>
        <v>0</v>
      </c>
      <c r="AG88" s="59"/>
      <c r="AH88" s="64">
        <f t="shared" si="743"/>
        <v>0</v>
      </c>
      <c r="AI88" s="59"/>
      <c r="AJ88" s="64">
        <f t="shared" si="744"/>
        <v>0</v>
      </c>
      <c r="AK88" s="59"/>
      <c r="AL88" s="64">
        <f t="shared" si="745"/>
        <v>0</v>
      </c>
      <c r="AM88" s="59"/>
      <c r="AN88" s="64">
        <f t="shared" si="746"/>
        <v>0</v>
      </c>
      <c r="AO88" s="59"/>
      <c r="AP88" s="64">
        <f t="shared" si="747"/>
        <v>0</v>
      </c>
      <c r="AQ88" s="59"/>
      <c r="AR88" s="64">
        <f t="shared" si="748"/>
        <v>0</v>
      </c>
      <c r="AS88" s="59"/>
      <c r="AT88" s="64">
        <f t="shared" si="749"/>
        <v>0</v>
      </c>
      <c r="AU88" s="59"/>
      <c r="AV88" s="64">
        <f t="shared" si="750"/>
        <v>0</v>
      </c>
      <c r="AW88" s="59"/>
      <c r="AX88" s="64">
        <f t="shared" si="751"/>
        <v>0</v>
      </c>
      <c r="AY88" s="59"/>
      <c r="AZ88" s="64">
        <f t="shared" si="752"/>
        <v>0</v>
      </c>
      <c r="BA88" s="59"/>
      <c r="BB88" s="64">
        <f t="shared" si="753"/>
        <v>0</v>
      </c>
      <c r="BC88" s="59"/>
      <c r="BD88" s="64">
        <f t="shared" si="754"/>
        <v>0</v>
      </c>
      <c r="BE88" s="59"/>
      <c r="BF88" s="64">
        <f t="shared" si="755"/>
        <v>0</v>
      </c>
      <c r="BG88" s="59"/>
      <c r="BH88" s="64">
        <f t="shared" si="756"/>
        <v>0</v>
      </c>
      <c r="BI88" s="59"/>
      <c r="BJ88" s="64">
        <f t="shared" si="757"/>
        <v>0</v>
      </c>
      <c r="BK88" s="59"/>
      <c r="BL88" s="64">
        <f t="shared" si="758"/>
        <v>0</v>
      </c>
      <c r="BM88" s="59"/>
      <c r="BN88" s="64">
        <f t="shared" si="759"/>
        <v>0</v>
      </c>
      <c r="BO88" s="59"/>
      <c r="BP88" s="64">
        <f t="shared" si="760"/>
        <v>0</v>
      </c>
      <c r="BQ88" s="59"/>
      <c r="BR88" s="64">
        <f t="shared" si="761"/>
        <v>0</v>
      </c>
      <c r="BS88" s="59"/>
      <c r="BT88" s="64">
        <f t="shared" si="762"/>
        <v>0</v>
      </c>
      <c r="BU88" s="59"/>
      <c r="BV88" s="64">
        <f t="shared" si="763"/>
        <v>0</v>
      </c>
      <c r="BW88" s="59"/>
      <c r="BX88" s="64">
        <f t="shared" si="764"/>
        <v>0</v>
      </c>
      <c r="BY88" s="59"/>
      <c r="BZ88" s="64">
        <f t="shared" si="720"/>
        <v>0</v>
      </c>
      <c r="CA88" s="54"/>
      <c r="CB88" s="61">
        <f t="shared" si="721"/>
        <v>0</v>
      </c>
      <c r="CC88" s="61">
        <f t="shared" si="722"/>
        <v>0</v>
      </c>
      <c r="CD88" s="4"/>
      <c r="CE88" s="236"/>
      <c r="CF88" s="236">
        <f t="shared" si="765"/>
        <v>0</v>
      </c>
      <c r="CG88" s="235">
        <f t="shared" si="766"/>
        <v>0</v>
      </c>
      <c r="CH88" s="235">
        <f t="shared" si="767"/>
        <v>0</v>
      </c>
      <c r="CI88" s="236"/>
      <c r="CJ88" s="236">
        <f t="shared" si="768"/>
        <v>0</v>
      </c>
      <c r="CK88" s="235">
        <f t="shared" si="769"/>
        <v>0</v>
      </c>
      <c r="CL88" s="235">
        <f t="shared" si="770"/>
        <v>0</v>
      </c>
      <c r="CM88" s="236"/>
      <c r="CN88" s="236">
        <f t="shared" si="771"/>
        <v>0</v>
      </c>
      <c r="CO88" s="235">
        <f t="shared" si="772"/>
        <v>0</v>
      </c>
      <c r="CP88" s="235">
        <f t="shared" si="773"/>
        <v>0</v>
      </c>
      <c r="CQ88" s="236"/>
      <c r="CR88" s="236">
        <f t="shared" si="774"/>
        <v>0</v>
      </c>
      <c r="CS88" s="235">
        <f t="shared" si="775"/>
        <v>0</v>
      </c>
      <c r="CT88" s="235">
        <f t="shared" si="776"/>
        <v>0</v>
      </c>
      <c r="CU88" s="236"/>
      <c r="CV88" s="236">
        <f t="shared" si="777"/>
        <v>0</v>
      </c>
      <c r="CW88" s="235">
        <f t="shared" si="778"/>
        <v>0</v>
      </c>
      <c r="CX88" s="235">
        <f t="shared" si="779"/>
        <v>0</v>
      </c>
      <c r="CY88" s="236"/>
      <c r="CZ88" s="236">
        <f t="shared" si="780"/>
        <v>0</v>
      </c>
      <c r="DA88" s="235">
        <f t="shared" si="781"/>
        <v>0</v>
      </c>
      <c r="DB88" s="235">
        <f t="shared" si="782"/>
        <v>0</v>
      </c>
      <c r="DC88" s="236"/>
      <c r="DD88" s="236">
        <f t="shared" si="783"/>
        <v>0</v>
      </c>
      <c r="DE88" s="235">
        <f t="shared" si="784"/>
        <v>0</v>
      </c>
      <c r="DF88" s="235">
        <f t="shared" si="785"/>
        <v>0</v>
      </c>
      <c r="DG88" s="236"/>
      <c r="DH88" s="236">
        <f t="shared" si="786"/>
        <v>0</v>
      </c>
      <c r="DI88" s="235">
        <f t="shared" si="787"/>
        <v>0</v>
      </c>
      <c r="DJ88" s="235">
        <f t="shared" si="788"/>
        <v>0</v>
      </c>
      <c r="DK88" s="236"/>
      <c r="DL88" s="236">
        <f t="shared" si="789"/>
        <v>0</v>
      </c>
      <c r="DM88" s="235">
        <f t="shared" si="790"/>
        <v>0</v>
      </c>
      <c r="DN88" s="235">
        <f t="shared" si="791"/>
        <v>0</v>
      </c>
      <c r="DO88" s="236"/>
      <c r="DP88" s="236">
        <f t="shared" si="723"/>
        <v>0</v>
      </c>
      <c r="DQ88" s="235">
        <f t="shared" si="724"/>
        <v>0</v>
      </c>
      <c r="DR88" s="235">
        <f t="shared" si="725"/>
        <v>0</v>
      </c>
      <c r="DS88" s="236"/>
      <c r="DT88" s="236">
        <f t="shared" si="792"/>
        <v>0</v>
      </c>
      <c r="DU88" s="235">
        <f t="shared" si="793"/>
        <v>0</v>
      </c>
      <c r="DV88" s="235">
        <f t="shared" si="794"/>
        <v>0</v>
      </c>
      <c r="DW88" s="236"/>
      <c r="DX88" s="236">
        <f t="shared" si="726"/>
        <v>0</v>
      </c>
      <c r="DY88" s="235">
        <f t="shared" si="727"/>
        <v>0</v>
      </c>
      <c r="DZ88" s="235">
        <f t="shared" si="728"/>
        <v>0</v>
      </c>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row>
    <row r="89" spans="1:212" s="5" customFormat="1" x14ac:dyDescent="0.2">
      <c r="A89" s="57"/>
      <c r="B89" s="57"/>
      <c r="C89" s="57" t="s">
        <v>2</v>
      </c>
      <c r="D89" s="57">
        <v>140</v>
      </c>
      <c r="E89" s="6"/>
      <c r="F89" s="64">
        <f t="shared" ref="F89" si="796">SUM(E89*$D89)</f>
        <v>0</v>
      </c>
      <c r="G89" s="6"/>
      <c r="H89" s="64">
        <f t="shared" ref="H89" si="797">SUM(G89*$D89)</f>
        <v>0</v>
      </c>
      <c r="I89" s="6"/>
      <c r="J89" s="64">
        <f t="shared" si="795"/>
        <v>0</v>
      </c>
      <c r="K89" s="6"/>
      <c r="L89" s="64">
        <f t="shared" ref="L89" si="798">SUM(K89*$D89)</f>
        <v>0</v>
      </c>
      <c r="M89" s="6"/>
      <c r="N89" s="64">
        <f t="shared" ref="N89" si="799">SUM(M89*$D89)</f>
        <v>0</v>
      </c>
      <c r="O89" s="6"/>
      <c r="P89" s="64">
        <f t="shared" ref="P89" si="800">SUM(O89*$D89)</f>
        <v>0</v>
      </c>
      <c r="Q89" s="6"/>
      <c r="R89" s="64">
        <f t="shared" ref="R89" si="801">SUM(Q89*$D89)</f>
        <v>0</v>
      </c>
      <c r="S89" s="6"/>
      <c r="T89" s="64">
        <f t="shared" ref="T89" si="802">SUM(S89*$D89)</f>
        <v>0</v>
      </c>
      <c r="U89" s="6"/>
      <c r="V89" s="64">
        <f t="shared" ref="V89" si="803">SUM(U89*$D89)</f>
        <v>0</v>
      </c>
      <c r="W89" s="6"/>
      <c r="X89" s="64">
        <f t="shared" ref="X89" si="804">SUM(W89*$D89)</f>
        <v>0</v>
      </c>
      <c r="Y89" s="6"/>
      <c r="Z89" s="64">
        <f t="shared" ref="Z89" si="805">SUM(Y89*$D89)</f>
        <v>0</v>
      </c>
      <c r="AA89" s="6"/>
      <c r="AB89" s="64">
        <f t="shared" ref="AB89" si="806">SUM(AA89*$D89)</f>
        <v>0</v>
      </c>
      <c r="AC89" s="59"/>
      <c r="AD89" s="64">
        <f t="shared" ref="AD89" si="807">SUM(AC89*$D89)</f>
        <v>0</v>
      </c>
      <c r="AE89" s="59"/>
      <c r="AF89" s="64">
        <f t="shared" ref="AF89" si="808">SUM(AE89*$D89)</f>
        <v>0</v>
      </c>
      <c r="AG89" s="59"/>
      <c r="AH89" s="64">
        <f t="shared" ref="AH89" si="809">SUM(AG89*$D89)</f>
        <v>0</v>
      </c>
      <c r="AI89" s="59"/>
      <c r="AJ89" s="64">
        <f t="shared" ref="AJ89" si="810">SUM(AI89*$D89)</f>
        <v>0</v>
      </c>
      <c r="AK89" s="59"/>
      <c r="AL89" s="64">
        <f t="shared" ref="AL89" si="811">SUM(AK89*$D89)</f>
        <v>0</v>
      </c>
      <c r="AM89" s="59"/>
      <c r="AN89" s="64">
        <f t="shared" ref="AN89" si="812">SUM(AM89*$D89)</f>
        <v>0</v>
      </c>
      <c r="AO89" s="59"/>
      <c r="AP89" s="64">
        <f t="shared" ref="AP89" si="813">SUM(AO89*$D89)</f>
        <v>0</v>
      </c>
      <c r="AQ89" s="59"/>
      <c r="AR89" s="64">
        <f t="shared" ref="AR89" si="814">SUM(AQ89*$D89)</f>
        <v>0</v>
      </c>
      <c r="AS89" s="59"/>
      <c r="AT89" s="64">
        <f t="shared" ref="AT89" si="815">SUM(AS89*$D89)</f>
        <v>0</v>
      </c>
      <c r="AU89" s="59"/>
      <c r="AV89" s="64">
        <f t="shared" ref="AV89" si="816">SUM(AU89*$D89)</f>
        <v>0</v>
      </c>
      <c r="AW89" s="59"/>
      <c r="AX89" s="64">
        <f t="shared" ref="AX89" si="817">SUM(AW89*$D89)</f>
        <v>0</v>
      </c>
      <c r="AY89" s="59"/>
      <c r="AZ89" s="64">
        <f t="shared" ref="AZ89" si="818">SUM(AY89*$D89)</f>
        <v>0</v>
      </c>
      <c r="BA89" s="59"/>
      <c r="BB89" s="64">
        <f t="shared" ref="BB89" si="819">SUM(BA89*$D89)</f>
        <v>0</v>
      </c>
      <c r="BC89" s="59"/>
      <c r="BD89" s="64">
        <f t="shared" ref="BD89" si="820">SUM(BC89*$D89)</f>
        <v>0</v>
      </c>
      <c r="BE89" s="59"/>
      <c r="BF89" s="64">
        <f t="shared" ref="BF89" si="821">SUM(BE89*$D89)</f>
        <v>0</v>
      </c>
      <c r="BG89" s="59"/>
      <c r="BH89" s="64">
        <f t="shared" ref="BH89" si="822">SUM(BG89*$D89)</f>
        <v>0</v>
      </c>
      <c r="BI89" s="59"/>
      <c r="BJ89" s="64">
        <f t="shared" ref="BJ89" si="823">SUM(BI89*$D89)</f>
        <v>0</v>
      </c>
      <c r="BK89" s="59"/>
      <c r="BL89" s="64">
        <f t="shared" ref="BL89" si="824">SUM(BK89*$D89)</f>
        <v>0</v>
      </c>
      <c r="BM89" s="59"/>
      <c r="BN89" s="64">
        <f t="shared" ref="BN89" si="825">SUM(BM89*$D89)</f>
        <v>0</v>
      </c>
      <c r="BO89" s="59"/>
      <c r="BP89" s="64">
        <f t="shared" ref="BP89" si="826">SUM(BO89*$D89)</f>
        <v>0</v>
      </c>
      <c r="BQ89" s="59"/>
      <c r="BR89" s="64">
        <f t="shared" ref="BR89" si="827">SUM(BQ89*$D89)</f>
        <v>0</v>
      </c>
      <c r="BS89" s="59"/>
      <c r="BT89" s="64">
        <f t="shared" ref="BT89" si="828">SUM(BS89*$D89)</f>
        <v>0</v>
      </c>
      <c r="BU89" s="59"/>
      <c r="BV89" s="64">
        <f t="shared" ref="BV89" si="829">SUM(BU89*$D89)</f>
        <v>0</v>
      </c>
      <c r="BW89" s="59"/>
      <c r="BX89" s="64">
        <f t="shared" ref="BX89" si="830">SUM(BW89*$D89)</f>
        <v>0</v>
      </c>
      <c r="BY89" s="59"/>
      <c r="BZ89" s="64">
        <f t="shared" ref="BZ89" si="831">SUM(BY89*$D89)</f>
        <v>0</v>
      </c>
      <c r="CA89" s="54"/>
      <c r="CB89" s="61">
        <f t="shared" ref="CB89" si="832">SUM(E89+G89+I89+K89+M89+O89+Q89+S89+U89+W89+Y89+AA89+AC89+AE89+AG89+AI89+AK89+AM89+AO89+AQ89+AS89+AU89+AW89+AY89+BA89+BC89+BE89+BG89+BI89+BK89+BM89+BO89+BQ89+BS89+BU89+BW89+BY89)</f>
        <v>0</v>
      </c>
      <c r="CC89" s="61">
        <f t="shared" ref="CC89" si="833">ROUND(CB89*D89*2,1)/2</f>
        <v>0</v>
      </c>
      <c r="CD89" s="4"/>
      <c r="CE89" s="236"/>
      <c r="CF89" s="236">
        <f t="shared" si="765"/>
        <v>0</v>
      </c>
      <c r="CG89" s="235">
        <f t="shared" si="766"/>
        <v>0</v>
      </c>
      <c r="CH89" s="235">
        <f t="shared" si="767"/>
        <v>0</v>
      </c>
      <c r="CI89" s="236"/>
      <c r="CJ89" s="236">
        <f t="shared" si="768"/>
        <v>0</v>
      </c>
      <c r="CK89" s="235">
        <f t="shared" si="769"/>
        <v>0</v>
      </c>
      <c r="CL89" s="235">
        <f t="shared" si="770"/>
        <v>0</v>
      </c>
      <c r="CM89" s="236"/>
      <c r="CN89" s="236">
        <f t="shared" si="771"/>
        <v>0</v>
      </c>
      <c r="CO89" s="235">
        <f t="shared" si="772"/>
        <v>0</v>
      </c>
      <c r="CP89" s="235">
        <f t="shared" si="773"/>
        <v>0</v>
      </c>
      <c r="CQ89" s="236"/>
      <c r="CR89" s="236">
        <f t="shared" si="774"/>
        <v>0</v>
      </c>
      <c r="CS89" s="235">
        <f t="shared" si="775"/>
        <v>0</v>
      </c>
      <c r="CT89" s="235">
        <f t="shared" si="776"/>
        <v>0</v>
      </c>
      <c r="CU89" s="236"/>
      <c r="CV89" s="236">
        <f t="shared" si="777"/>
        <v>0</v>
      </c>
      <c r="CW89" s="235">
        <f t="shared" si="778"/>
        <v>0</v>
      </c>
      <c r="CX89" s="235">
        <f t="shared" si="779"/>
        <v>0</v>
      </c>
      <c r="CY89" s="236"/>
      <c r="CZ89" s="236">
        <f t="shared" si="780"/>
        <v>0</v>
      </c>
      <c r="DA89" s="235">
        <f t="shared" si="781"/>
        <v>0</v>
      </c>
      <c r="DB89" s="235">
        <f t="shared" si="782"/>
        <v>0</v>
      </c>
      <c r="DC89" s="236"/>
      <c r="DD89" s="236">
        <f t="shared" si="783"/>
        <v>0</v>
      </c>
      <c r="DE89" s="235">
        <f t="shared" si="784"/>
        <v>0</v>
      </c>
      <c r="DF89" s="235">
        <f t="shared" si="785"/>
        <v>0</v>
      </c>
      <c r="DG89" s="236"/>
      <c r="DH89" s="236">
        <f t="shared" si="786"/>
        <v>0</v>
      </c>
      <c r="DI89" s="235">
        <f t="shared" si="787"/>
        <v>0</v>
      </c>
      <c r="DJ89" s="235">
        <f t="shared" si="788"/>
        <v>0</v>
      </c>
      <c r="DK89" s="236"/>
      <c r="DL89" s="236">
        <f t="shared" si="789"/>
        <v>0</v>
      </c>
      <c r="DM89" s="235">
        <f t="shared" si="790"/>
        <v>0</v>
      </c>
      <c r="DN89" s="235">
        <f t="shared" si="791"/>
        <v>0</v>
      </c>
      <c r="DO89" s="236"/>
      <c r="DP89" s="236">
        <f t="shared" si="723"/>
        <v>0</v>
      </c>
      <c r="DQ89" s="235">
        <f t="shared" si="724"/>
        <v>0</v>
      </c>
      <c r="DR89" s="235">
        <f t="shared" si="725"/>
        <v>0</v>
      </c>
      <c r="DS89" s="236"/>
      <c r="DT89" s="236">
        <f t="shared" si="792"/>
        <v>0</v>
      </c>
      <c r="DU89" s="235">
        <f t="shared" si="793"/>
        <v>0</v>
      </c>
      <c r="DV89" s="235">
        <f t="shared" si="794"/>
        <v>0</v>
      </c>
      <c r="DW89" s="236"/>
      <c r="DX89" s="236">
        <f t="shared" si="726"/>
        <v>0</v>
      </c>
      <c r="DY89" s="235">
        <f t="shared" si="727"/>
        <v>0</v>
      </c>
      <c r="DZ89" s="235">
        <f t="shared" si="728"/>
        <v>0</v>
      </c>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row>
    <row r="90" spans="1:212" s="5" customFormat="1" x14ac:dyDescent="0.2">
      <c r="A90" s="57"/>
      <c r="B90" s="57"/>
      <c r="C90" s="57" t="s">
        <v>2</v>
      </c>
      <c r="D90" s="57">
        <v>140</v>
      </c>
      <c r="E90" s="6"/>
      <c r="F90" s="64">
        <f t="shared" si="729"/>
        <v>0</v>
      </c>
      <c r="G90" s="6"/>
      <c r="H90" s="64">
        <f t="shared" si="730"/>
        <v>0</v>
      </c>
      <c r="I90" s="6"/>
      <c r="J90" s="64">
        <f t="shared" ref="J90" si="834">SUM(I90*$D90)</f>
        <v>0</v>
      </c>
      <c r="K90" s="6"/>
      <c r="L90" s="64">
        <f t="shared" si="732"/>
        <v>0</v>
      </c>
      <c r="M90" s="6"/>
      <c r="N90" s="64">
        <f t="shared" si="733"/>
        <v>0</v>
      </c>
      <c r="O90" s="6"/>
      <c r="P90" s="64">
        <f t="shared" si="734"/>
        <v>0</v>
      </c>
      <c r="Q90" s="6"/>
      <c r="R90" s="64">
        <f t="shared" si="735"/>
        <v>0</v>
      </c>
      <c r="S90" s="6"/>
      <c r="T90" s="64">
        <f t="shared" si="736"/>
        <v>0</v>
      </c>
      <c r="U90" s="6"/>
      <c r="V90" s="64">
        <f t="shared" si="737"/>
        <v>0</v>
      </c>
      <c r="W90" s="6"/>
      <c r="X90" s="64">
        <f t="shared" si="738"/>
        <v>0</v>
      </c>
      <c r="Y90" s="6"/>
      <c r="Z90" s="64">
        <f t="shared" si="739"/>
        <v>0</v>
      </c>
      <c r="AA90" s="6"/>
      <c r="AB90" s="64">
        <f t="shared" si="740"/>
        <v>0</v>
      </c>
      <c r="AC90" s="59"/>
      <c r="AD90" s="64">
        <f t="shared" si="741"/>
        <v>0</v>
      </c>
      <c r="AE90" s="59"/>
      <c r="AF90" s="64">
        <f t="shared" si="742"/>
        <v>0</v>
      </c>
      <c r="AG90" s="59"/>
      <c r="AH90" s="64">
        <f t="shared" si="743"/>
        <v>0</v>
      </c>
      <c r="AI90" s="59"/>
      <c r="AJ90" s="64">
        <f t="shared" si="744"/>
        <v>0</v>
      </c>
      <c r="AK90" s="59"/>
      <c r="AL90" s="64">
        <f t="shared" si="745"/>
        <v>0</v>
      </c>
      <c r="AM90" s="59"/>
      <c r="AN90" s="64">
        <f t="shared" si="746"/>
        <v>0</v>
      </c>
      <c r="AO90" s="59"/>
      <c r="AP90" s="64">
        <f t="shared" si="747"/>
        <v>0</v>
      </c>
      <c r="AQ90" s="59"/>
      <c r="AR90" s="64">
        <f t="shared" si="748"/>
        <v>0</v>
      </c>
      <c r="AS90" s="59"/>
      <c r="AT90" s="64">
        <f t="shared" si="749"/>
        <v>0</v>
      </c>
      <c r="AU90" s="59"/>
      <c r="AV90" s="64">
        <f t="shared" si="750"/>
        <v>0</v>
      </c>
      <c r="AW90" s="59"/>
      <c r="AX90" s="64">
        <f t="shared" si="751"/>
        <v>0</v>
      </c>
      <c r="AY90" s="59"/>
      <c r="AZ90" s="64">
        <f t="shared" si="752"/>
        <v>0</v>
      </c>
      <c r="BA90" s="59"/>
      <c r="BB90" s="64">
        <f t="shared" si="753"/>
        <v>0</v>
      </c>
      <c r="BC90" s="59"/>
      <c r="BD90" s="64">
        <f t="shared" si="754"/>
        <v>0</v>
      </c>
      <c r="BE90" s="59"/>
      <c r="BF90" s="64">
        <f t="shared" si="755"/>
        <v>0</v>
      </c>
      <c r="BG90" s="59"/>
      <c r="BH90" s="64">
        <f t="shared" si="756"/>
        <v>0</v>
      </c>
      <c r="BI90" s="59"/>
      <c r="BJ90" s="64">
        <f t="shared" si="757"/>
        <v>0</v>
      </c>
      <c r="BK90" s="59"/>
      <c r="BL90" s="64">
        <f t="shared" si="758"/>
        <v>0</v>
      </c>
      <c r="BM90" s="59"/>
      <c r="BN90" s="64">
        <f t="shared" si="759"/>
        <v>0</v>
      </c>
      <c r="BO90" s="59"/>
      <c r="BP90" s="64">
        <f t="shared" si="760"/>
        <v>0</v>
      </c>
      <c r="BQ90" s="59"/>
      <c r="BR90" s="64">
        <f t="shared" si="761"/>
        <v>0</v>
      </c>
      <c r="BS90" s="59"/>
      <c r="BT90" s="64">
        <f t="shared" si="762"/>
        <v>0</v>
      </c>
      <c r="BU90" s="59"/>
      <c r="BV90" s="64">
        <f t="shared" si="763"/>
        <v>0</v>
      </c>
      <c r="BW90" s="59"/>
      <c r="BX90" s="64">
        <f t="shared" si="764"/>
        <v>0</v>
      </c>
      <c r="BY90" s="59"/>
      <c r="BZ90" s="64">
        <f t="shared" si="720"/>
        <v>0</v>
      </c>
      <c r="CA90" s="54"/>
      <c r="CB90" s="61">
        <f t="shared" si="721"/>
        <v>0</v>
      </c>
      <c r="CC90" s="61">
        <f t="shared" si="722"/>
        <v>0</v>
      </c>
      <c r="CD90" s="4"/>
      <c r="CE90" s="236"/>
      <c r="CF90" s="236">
        <f t="shared" si="765"/>
        <v>0</v>
      </c>
      <c r="CG90" s="235">
        <f t="shared" si="766"/>
        <v>0</v>
      </c>
      <c r="CH90" s="235">
        <f t="shared" si="767"/>
        <v>0</v>
      </c>
      <c r="CI90" s="236"/>
      <c r="CJ90" s="236">
        <f t="shared" si="768"/>
        <v>0</v>
      </c>
      <c r="CK90" s="235">
        <f t="shared" si="769"/>
        <v>0</v>
      </c>
      <c r="CL90" s="235">
        <f t="shared" si="770"/>
        <v>0</v>
      </c>
      <c r="CM90" s="236"/>
      <c r="CN90" s="236">
        <f t="shared" si="771"/>
        <v>0</v>
      </c>
      <c r="CO90" s="235">
        <f t="shared" si="772"/>
        <v>0</v>
      </c>
      <c r="CP90" s="235">
        <f t="shared" si="773"/>
        <v>0</v>
      </c>
      <c r="CQ90" s="236"/>
      <c r="CR90" s="236">
        <f t="shared" si="774"/>
        <v>0</v>
      </c>
      <c r="CS90" s="235">
        <f t="shared" si="775"/>
        <v>0</v>
      </c>
      <c r="CT90" s="235">
        <f t="shared" si="776"/>
        <v>0</v>
      </c>
      <c r="CU90" s="236"/>
      <c r="CV90" s="236">
        <f t="shared" si="777"/>
        <v>0</v>
      </c>
      <c r="CW90" s="235">
        <f t="shared" si="778"/>
        <v>0</v>
      </c>
      <c r="CX90" s="235">
        <f t="shared" si="779"/>
        <v>0</v>
      </c>
      <c r="CY90" s="236"/>
      <c r="CZ90" s="236">
        <f t="shared" si="780"/>
        <v>0</v>
      </c>
      <c r="DA90" s="235">
        <f t="shared" si="781"/>
        <v>0</v>
      </c>
      <c r="DB90" s="235">
        <f t="shared" si="782"/>
        <v>0</v>
      </c>
      <c r="DC90" s="236"/>
      <c r="DD90" s="236">
        <f t="shared" si="783"/>
        <v>0</v>
      </c>
      <c r="DE90" s="235">
        <f t="shared" si="784"/>
        <v>0</v>
      </c>
      <c r="DF90" s="235">
        <f t="shared" si="785"/>
        <v>0</v>
      </c>
      <c r="DG90" s="236"/>
      <c r="DH90" s="236">
        <f t="shared" si="786"/>
        <v>0</v>
      </c>
      <c r="DI90" s="235">
        <f t="shared" si="787"/>
        <v>0</v>
      </c>
      <c r="DJ90" s="235">
        <f t="shared" si="788"/>
        <v>0</v>
      </c>
      <c r="DK90" s="236"/>
      <c r="DL90" s="236">
        <f t="shared" si="789"/>
        <v>0</v>
      </c>
      <c r="DM90" s="235">
        <f t="shared" si="790"/>
        <v>0</v>
      </c>
      <c r="DN90" s="235">
        <f t="shared" si="791"/>
        <v>0</v>
      </c>
      <c r="DO90" s="236"/>
      <c r="DP90" s="236">
        <f t="shared" si="723"/>
        <v>0</v>
      </c>
      <c r="DQ90" s="235">
        <f t="shared" si="724"/>
        <v>0</v>
      </c>
      <c r="DR90" s="235">
        <f t="shared" si="725"/>
        <v>0</v>
      </c>
      <c r="DS90" s="236"/>
      <c r="DT90" s="236">
        <f t="shared" si="792"/>
        <v>0</v>
      </c>
      <c r="DU90" s="235">
        <f t="shared" si="793"/>
        <v>0</v>
      </c>
      <c r="DV90" s="235">
        <f t="shared" si="794"/>
        <v>0</v>
      </c>
      <c r="DW90" s="236"/>
      <c r="DX90" s="236">
        <f t="shared" si="726"/>
        <v>0</v>
      </c>
      <c r="DY90" s="235">
        <f t="shared" si="727"/>
        <v>0</v>
      </c>
      <c r="DZ90" s="235">
        <f t="shared" si="728"/>
        <v>0</v>
      </c>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row>
    <row r="91" spans="1:212" s="5" customFormat="1" x14ac:dyDescent="0.2">
      <c r="A91" s="57"/>
      <c r="B91" s="57"/>
      <c r="C91" s="57" t="s">
        <v>2</v>
      </c>
      <c r="D91" s="57">
        <v>140</v>
      </c>
      <c r="E91" s="6"/>
      <c r="F91" s="64">
        <f t="shared" si="729"/>
        <v>0</v>
      </c>
      <c r="G91" s="6"/>
      <c r="H91" s="64">
        <f t="shared" si="730"/>
        <v>0</v>
      </c>
      <c r="I91" s="6"/>
      <c r="J91" s="64">
        <f t="shared" ref="J91:J92" si="835">SUM(I91*$D91)</f>
        <v>0</v>
      </c>
      <c r="K91" s="6"/>
      <c r="L91" s="64">
        <f t="shared" si="732"/>
        <v>0</v>
      </c>
      <c r="M91" s="6"/>
      <c r="N91" s="64">
        <f t="shared" si="733"/>
        <v>0</v>
      </c>
      <c r="O91" s="6"/>
      <c r="P91" s="64">
        <f t="shared" si="734"/>
        <v>0</v>
      </c>
      <c r="Q91" s="6"/>
      <c r="R91" s="64">
        <f t="shared" si="735"/>
        <v>0</v>
      </c>
      <c r="S91" s="6"/>
      <c r="T91" s="64">
        <f t="shared" si="736"/>
        <v>0</v>
      </c>
      <c r="U91" s="6"/>
      <c r="V91" s="64">
        <f t="shared" si="737"/>
        <v>0</v>
      </c>
      <c r="W91" s="6"/>
      <c r="X91" s="64">
        <f t="shared" si="738"/>
        <v>0</v>
      </c>
      <c r="Y91" s="6"/>
      <c r="Z91" s="64">
        <f t="shared" si="739"/>
        <v>0</v>
      </c>
      <c r="AA91" s="6"/>
      <c r="AB91" s="64">
        <f t="shared" si="740"/>
        <v>0</v>
      </c>
      <c r="AC91" s="59"/>
      <c r="AD91" s="64">
        <f t="shared" si="741"/>
        <v>0</v>
      </c>
      <c r="AE91" s="59"/>
      <c r="AF91" s="64">
        <f t="shared" si="742"/>
        <v>0</v>
      </c>
      <c r="AG91" s="59"/>
      <c r="AH91" s="64">
        <f t="shared" si="743"/>
        <v>0</v>
      </c>
      <c r="AI91" s="59"/>
      <c r="AJ91" s="64">
        <f t="shared" si="744"/>
        <v>0</v>
      </c>
      <c r="AK91" s="59"/>
      <c r="AL91" s="64">
        <f t="shared" si="745"/>
        <v>0</v>
      </c>
      <c r="AM91" s="59"/>
      <c r="AN91" s="64">
        <f t="shared" si="746"/>
        <v>0</v>
      </c>
      <c r="AO91" s="59"/>
      <c r="AP91" s="64">
        <f t="shared" si="747"/>
        <v>0</v>
      </c>
      <c r="AQ91" s="59"/>
      <c r="AR91" s="64">
        <f t="shared" si="748"/>
        <v>0</v>
      </c>
      <c r="AS91" s="59"/>
      <c r="AT91" s="64">
        <f t="shared" si="749"/>
        <v>0</v>
      </c>
      <c r="AU91" s="59"/>
      <c r="AV91" s="64">
        <f t="shared" si="750"/>
        <v>0</v>
      </c>
      <c r="AW91" s="59"/>
      <c r="AX91" s="64">
        <f t="shared" si="751"/>
        <v>0</v>
      </c>
      <c r="AY91" s="59"/>
      <c r="AZ91" s="64">
        <f t="shared" si="752"/>
        <v>0</v>
      </c>
      <c r="BA91" s="59"/>
      <c r="BB91" s="64">
        <f t="shared" si="753"/>
        <v>0</v>
      </c>
      <c r="BC91" s="59"/>
      <c r="BD91" s="64">
        <f t="shared" si="754"/>
        <v>0</v>
      </c>
      <c r="BE91" s="59"/>
      <c r="BF91" s="64">
        <f t="shared" si="755"/>
        <v>0</v>
      </c>
      <c r="BG91" s="59"/>
      <c r="BH91" s="64">
        <f t="shared" si="756"/>
        <v>0</v>
      </c>
      <c r="BI91" s="59"/>
      <c r="BJ91" s="64">
        <f t="shared" si="757"/>
        <v>0</v>
      </c>
      <c r="BK91" s="59"/>
      <c r="BL91" s="64">
        <f t="shared" si="758"/>
        <v>0</v>
      </c>
      <c r="BM91" s="59"/>
      <c r="BN91" s="64">
        <f t="shared" si="759"/>
        <v>0</v>
      </c>
      <c r="BO91" s="59"/>
      <c r="BP91" s="64">
        <f t="shared" si="760"/>
        <v>0</v>
      </c>
      <c r="BQ91" s="59"/>
      <c r="BR91" s="64">
        <f t="shared" si="761"/>
        <v>0</v>
      </c>
      <c r="BS91" s="59"/>
      <c r="BT91" s="64">
        <f t="shared" si="762"/>
        <v>0</v>
      </c>
      <c r="BU91" s="59"/>
      <c r="BV91" s="64">
        <f t="shared" si="763"/>
        <v>0</v>
      </c>
      <c r="BW91" s="59"/>
      <c r="BX91" s="64">
        <f t="shared" si="764"/>
        <v>0</v>
      </c>
      <c r="BY91" s="59"/>
      <c r="BZ91" s="64">
        <f t="shared" si="720"/>
        <v>0</v>
      </c>
      <c r="CA91" s="54"/>
      <c r="CB91" s="61">
        <f t="shared" si="721"/>
        <v>0</v>
      </c>
      <c r="CC91" s="61">
        <f t="shared" si="722"/>
        <v>0</v>
      </c>
      <c r="CD91" s="4"/>
      <c r="CE91" s="236"/>
      <c r="CF91" s="236">
        <f t="shared" si="765"/>
        <v>0</v>
      </c>
      <c r="CG91" s="235">
        <f t="shared" si="766"/>
        <v>0</v>
      </c>
      <c r="CH91" s="235">
        <f t="shared" si="767"/>
        <v>0</v>
      </c>
      <c r="CI91" s="236"/>
      <c r="CJ91" s="236">
        <f t="shared" si="768"/>
        <v>0</v>
      </c>
      <c r="CK91" s="235">
        <f t="shared" si="769"/>
        <v>0</v>
      </c>
      <c r="CL91" s="235">
        <f t="shared" si="770"/>
        <v>0</v>
      </c>
      <c r="CM91" s="236"/>
      <c r="CN91" s="236">
        <f t="shared" si="771"/>
        <v>0</v>
      </c>
      <c r="CO91" s="235">
        <f t="shared" si="772"/>
        <v>0</v>
      </c>
      <c r="CP91" s="235">
        <f t="shared" si="773"/>
        <v>0</v>
      </c>
      <c r="CQ91" s="236"/>
      <c r="CR91" s="236">
        <f t="shared" si="774"/>
        <v>0</v>
      </c>
      <c r="CS91" s="235">
        <f t="shared" si="775"/>
        <v>0</v>
      </c>
      <c r="CT91" s="235">
        <f t="shared" si="776"/>
        <v>0</v>
      </c>
      <c r="CU91" s="236"/>
      <c r="CV91" s="236">
        <f t="shared" si="777"/>
        <v>0</v>
      </c>
      <c r="CW91" s="235">
        <f t="shared" si="778"/>
        <v>0</v>
      </c>
      <c r="CX91" s="235">
        <f t="shared" si="779"/>
        <v>0</v>
      </c>
      <c r="CY91" s="236"/>
      <c r="CZ91" s="236">
        <f t="shared" si="780"/>
        <v>0</v>
      </c>
      <c r="DA91" s="235">
        <f t="shared" si="781"/>
        <v>0</v>
      </c>
      <c r="DB91" s="235">
        <f t="shared" si="782"/>
        <v>0</v>
      </c>
      <c r="DC91" s="236"/>
      <c r="DD91" s="236">
        <f t="shared" si="783"/>
        <v>0</v>
      </c>
      <c r="DE91" s="235">
        <f t="shared" si="784"/>
        <v>0</v>
      </c>
      <c r="DF91" s="235">
        <f t="shared" si="785"/>
        <v>0</v>
      </c>
      <c r="DG91" s="236"/>
      <c r="DH91" s="236">
        <f t="shared" si="786"/>
        <v>0</v>
      </c>
      <c r="DI91" s="235">
        <f t="shared" si="787"/>
        <v>0</v>
      </c>
      <c r="DJ91" s="235">
        <f t="shared" si="788"/>
        <v>0</v>
      </c>
      <c r="DK91" s="236"/>
      <c r="DL91" s="236">
        <f t="shared" si="789"/>
        <v>0</v>
      </c>
      <c r="DM91" s="235">
        <f t="shared" si="790"/>
        <v>0</v>
      </c>
      <c r="DN91" s="235">
        <f t="shared" si="791"/>
        <v>0</v>
      </c>
      <c r="DO91" s="236"/>
      <c r="DP91" s="236">
        <f t="shared" si="723"/>
        <v>0</v>
      </c>
      <c r="DQ91" s="235">
        <f t="shared" si="724"/>
        <v>0</v>
      </c>
      <c r="DR91" s="235">
        <f t="shared" si="725"/>
        <v>0</v>
      </c>
      <c r="DS91" s="236"/>
      <c r="DT91" s="236">
        <f t="shared" si="792"/>
        <v>0</v>
      </c>
      <c r="DU91" s="235">
        <f t="shared" si="793"/>
        <v>0</v>
      </c>
      <c r="DV91" s="235">
        <f t="shared" si="794"/>
        <v>0</v>
      </c>
      <c r="DW91" s="236"/>
      <c r="DX91" s="236">
        <f t="shared" si="726"/>
        <v>0</v>
      </c>
      <c r="DY91" s="235">
        <f t="shared" si="727"/>
        <v>0</v>
      </c>
      <c r="DZ91" s="235">
        <f t="shared" si="728"/>
        <v>0</v>
      </c>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row>
    <row r="92" spans="1:212" s="5" customFormat="1" x14ac:dyDescent="0.2">
      <c r="A92" s="57" t="s">
        <v>117</v>
      </c>
      <c r="B92" s="57" t="s">
        <v>357</v>
      </c>
      <c r="C92" s="57" t="s">
        <v>7</v>
      </c>
      <c r="D92" s="57">
        <v>118</v>
      </c>
      <c r="E92" s="6"/>
      <c r="F92" s="64">
        <f t="shared" ref="F92" si="836">SUM(E92*$D92)</f>
        <v>0</v>
      </c>
      <c r="G92" s="6"/>
      <c r="H92" s="64">
        <f t="shared" si="730"/>
        <v>0</v>
      </c>
      <c r="I92" s="6"/>
      <c r="J92" s="64">
        <f t="shared" si="835"/>
        <v>0</v>
      </c>
      <c r="K92" s="6"/>
      <c r="L92" s="64">
        <f t="shared" si="732"/>
        <v>0</v>
      </c>
      <c r="M92" s="6"/>
      <c r="N92" s="64">
        <f t="shared" si="733"/>
        <v>0</v>
      </c>
      <c r="O92" s="6"/>
      <c r="P92" s="64">
        <f t="shared" ref="P92" si="837">SUM(O92*$D92)</f>
        <v>0</v>
      </c>
      <c r="Q92" s="6"/>
      <c r="R92" s="64">
        <f t="shared" si="735"/>
        <v>0</v>
      </c>
      <c r="S92" s="6"/>
      <c r="T92" s="64">
        <f t="shared" si="736"/>
        <v>0</v>
      </c>
      <c r="U92" s="6"/>
      <c r="V92" s="64">
        <f t="shared" si="737"/>
        <v>0</v>
      </c>
      <c r="W92" s="6"/>
      <c r="X92" s="64">
        <f t="shared" si="738"/>
        <v>0</v>
      </c>
      <c r="Y92" s="6"/>
      <c r="Z92" s="64">
        <f t="shared" si="739"/>
        <v>0</v>
      </c>
      <c r="AA92" s="6"/>
      <c r="AB92" s="64">
        <f t="shared" si="740"/>
        <v>0</v>
      </c>
      <c r="AC92" s="59"/>
      <c r="AD92" s="64">
        <f t="shared" si="741"/>
        <v>0</v>
      </c>
      <c r="AE92" s="59"/>
      <c r="AF92" s="64">
        <f t="shared" si="742"/>
        <v>0</v>
      </c>
      <c r="AG92" s="59"/>
      <c r="AH92" s="64">
        <f t="shared" si="743"/>
        <v>0</v>
      </c>
      <c r="AI92" s="59"/>
      <c r="AJ92" s="64">
        <f t="shared" si="744"/>
        <v>0</v>
      </c>
      <c r="AK92" s="59"/>
      <c r="AL92" s="64">
        <f t="shared" si="745"/>
        <v>0</v>
      </c>
      <c r="AM92" s="59"/>
      <c r="AN92" s="64">
        <f t="shared" si="746"/>
        <v>0</v>
      </c>
      <c r="AO92" s="59"/>
      <c r="AP92" s="64">
        <f t="shared" si="747"/>
        <v>0</v>
      </c>
      <c r="AQ92" s="59"/>
      <c r="AR92" s="64">
        <f t="shared" si="748"/>
        <v>0</v>
      </c>
      <c r="AS92" s="59"/>
      <c r="AT92" s="64">
        <f t="shared" si="749"/>
        <v>0</v>
      </c>
      <c r="AU92" s="59"/>
      <c r="AV92" s="64">
        <f t="shared" si="750"/>
        <v>0</v>
      </c>
      <c r="AW92" s="59"/>
      <c r="AX92" s="64">
        <f t="shared" si="751"/>
        <v>0</v>
      </c>
      <c r="AY92" s="59"/>
      <c r="AZ92" s="64">
        <f t="shared" si="752"/>
        <v>0</v>
      </c>
      <c r="BA92" s="208">
        <v>5</v>
      </c>
      <c r="BB92" s="64">
        <f t="shared" si="753"/>
        <v>590</v>
      </c>
      <c r="BC92" s="59"/>
      <c r="BD92" s="64">
        <f t="shared" si="754"/>
        <v>0</v>
      </c>
      <c r="BE92" s="59"/>
      <c r="BF92" s="64">
        <f t="shared" si="755"/>
        <v>0</v>
      </c>
      <c r="BG92" s="59"/>
      <c r="BH92" s="64">
        <f t="shared" si="756"/>
        <v>0</v>
      </c>
      <c r="BI92" s="59"/>
      <c r="BJ92" s="64">
        <f t="shared" si="757"/>
        <v>0</v>
      </c>
      <c r="BK92" s="59"/>
      <c r="BL92" s="64">
        <f t="shared" si="758"/>
        <v>0</v>
      </c>
      <c r="BM92" s="59"/>
      <c r="BN92" s="64">
        <f t="shared" si="759"/>
        <v>0</v>
      </c>
      <c r="BO92" s="59"/>
      <c r="BP92" s="64">
        <f t="shared" si="760"/>
        <v>0</v>
      </c>
      <c r="BQ92" s="59"/>
      <c r="BR92" s="64">
        <f t="shared" si="761"/>
        <v>0</v>
      </c>
      <c r="BS92" s="59"/>
      <c r="BT92" s="64">
        <f t="shared" si="762"/>
        <v>0</v>
      </c>
      <c r="BU92" s="59"/>
      <c r="BV92" s="64">
        <f t="shared" si="763"/>
        <v>0</v>
      </c>
      <c r="BW92" s="59"/>
      <c r="BX92" s="64">
        <f t="shared" si="764"/>
        <v>0</v>
      </c>
      <c r="BY92" s="59"/>
      <c r="BZ92" s="64">
        <f t="shared" si="720"/>
        <v>0</v>
      </c>
      <c r="CA92" s="54"/>
      <c r="CB92" s="61">
        <f t="shared" si="721"/>
        <v>5</v>
      </c>
      <c r="CC92" s="61">
        <f t="shared" si="722"/>
        <v>590</v>
      </c>
      <c r="CD92" s="4"/>
      <c r="CE92" s="236"/>
      <c r="CF92" s="236">
        <f t="shared" si="765"/>
        <v>0</v>
      </c>
      <c r="CG92" s="235">
        <f t="shared" si="766"/>
        <v>0</v>
      </c>
      <c r="CH92" s="235">
        <f t="shared" si="767"/>
        <v>0</v>
      </c>
      <c r="CI92" s="236"/>
      <c r="CJ92" s="236">
        <f t="shared" si="768"/>
        <v>0</v>
      </c>
      <c r="CK92" s="235">
        <f t="shared" si="769"/>
        <v>0</v>
      </c>
      <c r="CL92" s="235">
        <f t="shared" si="770"/>
        <v>0</v>
      </c>
      <c r="CM92" s="236"/>
      <c r="CN92" s="236">
        <f t="shared" si="771"/>
        <v>0</v>
      </c>
      <c r="CO92" s="235">
        <f t="shared" si="772"/>
        <v>0</v>
      </c>
      <c r="CP92" s="235">
        <f t="shared" si="773"/>
        <v>0</v>
      </c>
      <c r="CQ92" s="236"/>
      <c r="CR92" s="236">
        <f t="shared" si="774"/>
        <v>0</v>
      </c>
      <c r="CS92" s="235">
        <f t="shared" si="775"/>
        <v>0</v>
      </c>
      <c r="CT92" s="235">
        <f t="shared" si="776"/>
        <v>0</v>
      </c>
      <c r="CU92" s="236"/>
      <c r="CV92" s="236">
        <f t="shared" si="777"/>
        <v>0</v>
      </c>
      <c r="CW92" s="235">
        <f t="shared" si="778"/>
        <v>0</v>
      </c>
      <c r="CX92" s="235">
        <f t="shared" si="779"/>
        <v>0</v>
      </c>
      <c r="CY92" s="236"/>
      <c r="CZ92" s="236">
        <f t="shared" si="780"/>
        <v>0</v>
      </c>
      <c r="DA92" s="235">
        <f t="shared" si="781"/>
        <v>0</v>
      </c>
      <c r="DB92" s="235">
        <f t="shared" si="782"/>
        <v>0</v>
      </c>
      <c r="DC92" s="236"/>
      <c r="DD92" s="236">
        <f t="shared" si="783"/>
        <v>0</v>
      </c>
      <c r="DE92" s="235">
        <f t="shared" si="784"/>
        <v>0</v>
      </c>
      <c r="DF92" s="235">
        <f t="shared" si="785"/>
        <v>0</v>
      </c>
      <c r="DG92" s="236"/>
      <c r="DH92" s="236">
        <f t="shared" si="786"/>
        <v>0</v>
      </c>
      <c r="DI92" s="235">
        <f t="shared" si="787"/>
        <v>0</v>
      </c>
      <c r="DJ92" s="235">
        <f t="shared" si="788"/>
        <v>0</v>
      </c>
      <c r="DK92" s="236"/>
      <c r="DL92" s="236">
        <f t="shared" si="789"/>
        <v>0</v>
      </c>
      <c r="DM92" s="235">
        <f t="shared" si="790"/>
        <v>0</v>
      </c>
      <c r="DN92" s="235">
        <f t="shared" si="791"/>
        <v>0</v>
      </c>
      <c r="DO92" s="236"/>
      <c r="DP92" s="236">
        <f t="shared" si="723"/>
        <v>0</v>
      </c>
      <c r="DQ92" s="235">
        <f t="shared" si="724"/>
        <v>5</v>
      </c>
      <c r="DR92" s="235">
        <f t="shared" si="725"/>
        <v>0</v>
      </c>
      <c r="DS92" s="521">
        <v>6.25</v>
      </c>
      <c r="DT92" s="236">
        <f t="shared" si="792"/>
        <v>737.5</v>
      </c>
      <c r="DU92" s="235">
        <f t="shared" si="793"/>
        <v>11.25</v>
      </c>
      <c r="DV92" s="235">
        <f t="shared" si="794"/>
        <v>1327.5</v>
      </c>
      <c r="DW92" s="236"/>
      <c r="DX92" s="236">
        <f t="shared" si="726"/>
        <v>0</v>
      </c>
      <c r="DY92" s="235">
        <f t="shared" si="727"/>
        <v>0</v>
      </c>
      <c r="DZ92" s="235">
        <f t="shared" si="728"/>
        <v>0</v>
      </c>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row>
    <row r="93" spans="1:212" s="5" customFormat="1" x14ac:dyDescent="0.2">
      <c r="A93" s="57" t="s">
        <v>104</v>
      </c>
      <c r="B93" s="57" t="s">
        <v>105</v>
      </c>
      <c r="C93" s="57" t="s">
        <v>7</v>
      </c>
      <c r="D93" s="57">
        <v>118</v>
      </c>
      <c r="E93" s="6"/>
      <c r="F93" s="64">
        <f t="shared" ref="F93:F98" si="838">SUM(E93*$D93)</f>
        <v>0</v>
      </c>
      <c r="G93" s="6"/>
      <c r="H93" s="64">
        <f t="shared" ref="H93:H98" si="839">SUM(G93*$D93)</f>
        <v>0</v>
      </c>
      <c r="I93" s="6"/>
      <c r="J93" s="64">
        <f t="shared" ref="J93:J98" si="840">SUM(I93*$D93)</f>
        <v>0</v>
      </c>
      <c r="K93" s="6"/>
      <c r="L93" s="64">
        <f t="shared" ref="L93:L98" si="841">SUM(K93*$D93)</f>
        <v>0</v>
      </c>
      <c r="M93" s="6"/>
      <c r="N93" s="64">
        <f t="shared" ref="N93:N98" si="842">SUM(M93*$D93)</f>
        <v>0</v>
      </c>
      <c r="O93" s="6"/>
      <c r="P93" s="64">
        <f t="shared" ref="P93:P98" si="843">SUM(O93*$D93)</f>
        <v>0</v>
      </c>
      <c r="Q93" s="6"/>
      <c r="R93" s="64">
        <f t="shared" ref="R93:R98" si="844">SUM(Q93*$D93)</f>
        <v>0</v>
      </c>
      <c r="S93" s="6"/>
      <c r="T93" s="64">
        <f t="shared" ref="T93:T98" si="845">SUM(S93*$D93)</f>
        <v>0</v>
      </c>
      <c r="U93" s="6"/>
      <c r="V93" s="64">
        <f t="shared" ref="V93:V98" si="846">SUM(U93*$D93)</f>
        <v>0</v>
      </c>
      <c r="W93" s="6"/>
      <c r="X93" s="64">
        <f t="shared" ref="X93:X98" si="847">SUM(W93*$D93)</f>
        <v>0</v>
      </c>
      <c r="Y93" s="6"/>
      <c r="Z93" s="64">
        <f t="shared" ref="Z93:Z98" si="848">SUM(Y93*$D93)</f>
        <v>0</v>
      </c>
      <c r="AA93" s="6"/>
      <c r="AB93" s="64">
        <f t="shared" ref="AB93:AB98" si="849">SUM(AA93*$D93)</f>
        <v>0</v>
      </c>
      <c r="AC93" s="59"/>
      <c r="AD93" s="64">
        <f t="shared" ref="AD93:AD98" si="850">SUM(AC93*$D93)</f>
        <v>0</v>
      </c>
      <c r="AE93" s="59"/>
      <c r="AF93" s="64">
        <f t="shared" ref="AF93:AF98" si="851">SUM(AE93*$D93)</f>
        <v>0</v>
      </c>
      <c r="AG93" s="59"/>
      <c r="AH93" s="64">
        <f t="shared" ref="AH93:AH98" si="852">SUM(AG93*$D93)</f>
        <v>0</v>
      </c>
      <c r="AI93" s="59"/>
      <c r="AJ93" s="64">
        <f t="shared" ref="AJ93:AJ98" si="853">SUM(AI93*$D93)</f>
        <v>0</v>
      </c>
      <c r="AK93" s="59"/>
      <c r="AL93" s="64">
        <f t="shared" ref="AL93:AL98" si="854">SUM(AK93*$D93)</f>
        <v>0</v>
      </c>
      <c r="AM93" s="59"/>
      <c r="AN93" s="64">
        <f t="shared" ref="AN93:AN98" si="855">SUM(AM93*$D93)</f>
        <v>0</v>
      </c>
      <c r="AO93" s="59"/>
      <c r="AP93" s="64">
        <f t="shared" ref="AP93:AP98" si="856">SUM(AO93*$D93)</f>
        <v>0</v>
      </c>
      <c r="AQ93" s="59"/>
      <c r="AR93" s="64">
        <f t="shared" ref="AR93:AR98" si="857">SUM(AQ93*$D93)</f>
        <v>0</v>
      </c>
      <c r="AS93" s="59"/>
      <c r="AT93" s="64">
        <f t="shared" ref="AT93:AT98" si="858">SUM(AS93*$D93)</f>
        <v>0</v>
      </c>
      <c r="AU93" s="59"/>
      <c r="AV93" s="64">
        <f t="shared" ref="AV93:AV98" si="859">SUM(AU93*$D93)</f>
        <v>0</v>
      </c>
      <c r="AW93" s="59"/>
      <c r="AX93" s="64">
        <f t="shared" ref="AX93:AX98" si="860">SUM(AW93*$D93)</f>
        <v>0</v>
      </c>
      <c r="AY93" s="59"/>
      <c r="AZ93" s="64">
        <f t="shared" ref="AZ93:AZ98" si="861">SUM(AY93*$D93)</f>
        <v>0</v>
      </c>
      <c r="BA93" s="59"/>
      <c r="BB93" s="64">
        <f t="shared" ref="BB93:BB98" si="862">SUM(BA93*$D93)</f>
        <v>0</v>
      </c>
      <c r="BC93" s="59"/>
      <c r="BD93" s="64">
        <f t="shared" ref="BD93:BD98" si="863">SUM(BC93*$D93)</f>
        <v>0</v>
      </c>
      <c r="BE93" s="59"/>
      <c r="BF93" s="64">
        <f t="shared" ref="BF93:BF98" si="864">SUM(BE93*$D93)</f>
        <v>0</v>
      </c>
      <c r="BG93" s="59"/>
      <c r="BH93" s="64">
        <f t="shared" ref="BH93:BH98" si="865">SUM(BG93*$D93)</f>
        <v>0</v>
      </c>
      <c r="BI93" s="59"/>
      <c r="BJ93" s="64">
        <f t="shared" ref="BJ93:BJ98" si="866">SUM(BI93*$D93)</f>
        <v>0</v>
      </c>
      <c r="BK93" s="59"/>
      <c r="BL93" s="64">
        <f t="shared" ref="BL93:BL98" si="867">SUM(BK93*$D93)</f>
        <v>0</v>
      </c>
      <c r="BM93" s="59"/>
      <c r="BN93" s="64">
        <f t="shared" ref="BN93:BN98" si="868">SUM(BM93*$D93)</f>
        <v>0</v>
      </c>
      <c r="BO93" s="59"/>
      <c r="BP93" s="64">
        <f t="shared" ref="BP93:BP98" si="869">SUM(BO93*$D93)</f>
        <v>0</v>
      </c>
      <c r="BQ93" s="59"/>
      <c r="BR93" s="64">
        <f t="shared" ref="BR93:BR98" si="870">SUM(BQ93*$D93)</f>
        <v>0</v>
      </c>
      <c r="BS93" s="59"/>
      <c r="BT93" s="64">
        <f t="shared" ref="BT93:BT98" si="871">SUM(BS93*$D93)</f>
        <v>0</v>
      </c>
      <c r="BU93" s="59"/>
      <c r="BV93" s="64">
        <f t="shared" ref="BV93:BV98" si="872">SUM(BU93*$D93)</f>
        <v>0</v>
      </c>
      <c r="BW93" s="59"/>
      <c r="BX93" s="64">
        <f t="shared" ref="BX93:BX98" si="873">SUM(BW93*$D93)</f>
        <v>0</v>
      </c>
      <c r="BY93" s="59"/>
      <c r="BZ93" s="64">
        <f t="shared" ref="BZ93:BZ98" si="874">SUM(BY93*$D93)</f>
        <v>0</v>
      </c>
      <c r="CA93" s="54"/>
      <c r="CB93" s="61">
        <f t="shared" ref="CB93:CB98" si="875">SUM(E93+G93+I93+K93+M93+O93+Q93+S93+U93+W93+Y93+AA93+AC93+AE93+AG93+AI93+AK93+AM93+AO93+AQ93+AS93+AU93+AW93+AY93+BA93+BC93+BE93+BG93+BI93+BK93+BM93+BO93+BQ93+BS93+BU93+BW93+BY93)</f>
        <v>0</v>
      </c>
      <c r="CC93" s="61">
        <f t="shared" ref="CC93:CC98" si="876">ROUND(CB93*D93*2,1)/2</f>
        <v>0</v>
      </c>
      <c r="CD93" s="4"/>
      <c r="CE93" s="236"/>
      <c r="CF93" s="236">
        <f t="shared" si="765"/>
        <v>0</v>
      </c>
      <c r="CG93" s="235">
        <f t="shared" si="766"/>
        <v>0</v>
      </c>
      <c r="CH93" s="235">
        <f t="shared" si="767"/>
        <v>0</v>
      </c>
      <c r="CI93" s="236"/>
      <c r="CJ93" s="236">
        <f t="shared" si="768"/>
        <v>0</v>
      </c>
      <c r="CK93" s="235">
        <f t="shared" si="769"/>
        <v>0</v>
      </c>
      <c r="CL93" s="235">
        <f t="shared" si="770"/>
        <v>0</v>
      </c>
      <c r="CM93" s="236"/>
      <c r="CN93" s="236">
        <f t="shared" si="771"/>
        <v>0</v>
      </c>
      <c r="CO93" s="235">
        <f t="shared" si="772"/>
        <v>0</v>
      </c>
      <c r="CP93" s="235">
        <f t="shared" si="773"/>
        <v>0</v>
      </c>
      <c r="CQ93" s="236"/>
      <c r="CR93" s="236">
        <f t="shared" si="774"/>
        <v>0</v>
      </c>
      <c r="CS93" s="235">
        <f t="shared" si="775"/>
        <v>0</v>
      </c>
      <c r="CT93" s="235">
        <f t="shared" si="776"/>
        <v>0</v>
      </c>
      <c r="CU93" s="236"/>
      <c r="CV93" s="236">
        <f t="shared" si="777"/>
        <v>0</v>
      </c>
      <c r="CW93" s="235">
        <f t="shared" si="778"/>
        <v>0</v>
      </c>
      <c r="CX93" s="235">
        <f t="shared" si="779"/>
        <v>0</v>
      </c>
      <c r="CY93" s="236"/>
      <c r="CZ93" s="236">
        <f t="shared" si="780"/>
        <v>0</v>
      </c>
      <c r="DA93" s="235">
        <f t="shared" si="781"/>
        <v>0</v>
      </c>
      <c r="DB93" s="235">
        <f t="shared" si="782"/>
        <v>0</v>
      </c>
      <c r="DC93" s="236"/>
      <c r="DD93" s="236">
        <f t="shared" si="783"/>
        <v>0</v>
      </c>
      <c r="DE93" s="235">
        <f t="shared" si="784"/>
        <v>0</v>
      </c>
      <c r="DF93" s="235">
        <f t="shared" si="785"/>
        <v>0</v>
      </c>
      <c r="DG93" s="236"/>
      <c r="DH93" s="236">
        <f t="shared" si="786"/>
        <v>0</v>
      </c>
      <c r="DI93" s="235">
        <f t="shared" si="787"/>
        <v>0</v>
      </c>
      <c r="DJ93" s="235">
        <f t="shared" si="788"/>
        <v>0</v>
      </c>
      <c r="DK93" s="236"/>
      <c r="DL93" s="236">
        <f t="shared" si="789"/>
        <v>0</v>
      </c>
      <c r="DM93" s="235">
        <f t="shared" si="790"/>
        <v>0</v>
      </c>
      <c r="DN93" s="235">
        <f t="shared" si="791"/>
        <v>0</v>
      </c>
      <c r="DO93" s="236"/>
      <c r="DP93" s="236">
        <f t="shared" si="723"/>
        <v>0</v>
      </c>
      <c r="DQ93" s="235">
        <f t="shared" si="724"/>
        <v>0</v>
      </c>
      <c r="DR93" s="235">
        <f t="shared" si="725"/>
        <v>0</v>
      </c>
      <c r="DS93" s="236"/>
      <c r="DT93" s="236">
        <f t="shared" si="792"/>
        <v>0</v>
      </c>
      <c r="DU93" s="235">
        <f t="shared" si="793"/>
        <v>0</v>
      </c>
      <c r="DV93" s="235">
        <f t="shared" si="794"/>
        <v>0</v>
      </c>
      <c r="DW93" s="236"/>
      <c r="DX93" s="236">
        <f t="shared" si="726"/>
        <v>0</v>
      </c>
      <c r="DY93" s="235">
        <f t="shared" si="727"/>
        <v>0</v>
      </c>
      <c r="DZ93" s="235">
        <f t="shared" si="728"/>
        <v>0</v>
      </c>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row>
    <row r="94" spans="1:212" s="5" customFormat="1" x14ac:dyDescent="0.2">
      <c r="A94" s="57" t="s">
        <v>234</v>
      </c>
      <c r="B94" s="57" t="s">
        <v>235</v>
      </c>
      <c r="C94" s="57" t="s">
        <v>7</v>
      </c>
      <c r="D94" s="57">
        <v>118</v>
      </c>
      <c r="E94" s="6"/>
      <c r="F94" s="64">
        <f t="shared" si="838"/>
        <v>0</v>
      </c>
      <c r="G94" s="6"/>
      <c r="H94" s="64">
        <f t="shared" si="839"/>
        <v>0</v>
      </c>
      <c r="I94" s="6"/>
      <c r="J94" s="64">
        <f t="shared" si="840"/>
        <v>0</v>
      </c>
      <c r="K94" s="6"/>
      <c r="L94" s="64">
        <f t="shared" si="841"/>
        <v>0</v>
      </c>
      <c r="M94" s="6"/>
      <c r="N94" s="64">
        <f t="shared" si="842"/>
        <v>0</v>
      </c>
      <c r="O94" s="6"/>
      <c r="P94" s="64">
        <f t="shared" si="843"/>
        <v>0</v>
      </c>
      <c r="Q94" s="6"/>
      <c r="R94" s="64">
        <f t="shared" si="844"/>
        <v>0</v>
      </c>
      <c r="S94" s="6"/>
      <c r="T94" s="64">
        <f t="shared" si="845"/>
        <v>0</v>
      </c>
      <c r="U94" s="6"/>
      <c r="V94" s="64">
        <f t="shared" si="846"/>
        <v>0</v>
      </c>
      <c r="W94" s="6"/>
      <c r="X94" s="64">
        <f t="shared" si="847"/>
        <v>0</v>
      </c>
      <c r="Y94" s="6"/>
      <c r="Z94" s="64">
        <f t="shared" si="848"/>
        <v>0</v>
      </c>
      <c r="AA94" s="6"/>
      <c r="AB94" s="64">
        <f t="shared" si="849"/>
        <v>0</v>
      </c>
      <c r="AC94" s="59"/>
      <c r="AD94" s="64">
        <f t="shared" si="850"/>
        <v>0</v>
      </c>
      <c r="AE94" s="59"/>
      <c r="AF94" s="64">
        <f t="shared" si="851"/>
        <v>0</v>
      </c>
      <c r="AG94" s="59"/>
      <c r="AH94" s="64">
        <f t="shared" si="852"/>
        <v>0</v>
      </c>
      <c r="AI94" s="59"/>
      <c r="AJ94" s="64">
        <f t="shared" si="853"/>
        <v>0</v>
      </c>
      <c r="AK94" s="59"/>
      <c r="AL94" s="64">
        <f t="shared" si="854"/>
        <v>0</v>
      </c>
      <c r="AM94" s="59"/>
      <c r="AN94" s="64">
        <f t="shared" si="855"/>
        <v>0</v>
      </c>
      <c r="AO94" s="59"/>
      <c r="AP94" s="64">
        <f t="shared" si="856"/>
        <v>0</v>
      </c>
      <c r="AQ94" s="59">
        <v>7.5</v>
      </c>
      <c r="AR94" s="64">
        <f t="shared" si="857"/>
        <v>885</v>
      </c>
      <c r="AS94" s="59">
        <v>21</v>
      </c>
      <c r="AT94" s="64">
        <f t="shared" si="858"/>
        <v>2478</v>
      </c>
      <c r="AU94" s="208">
        <v>23</v>
      </c>
      <c r="AV94" s="64">
        <f t="shared" si="859"/>
        <v>2714</v>
      </c>
      <c r="AW94" s="59">
        <v>39</v>
      </c>
      <c r="AX94" s="64">
        <f t="shared" si="860"/>
        <v>4602</v>
      </c>
      <c r="AY94" s="59">
        <v>10.5</v>
      </c>
      <c r="AZ94" s="64">
        <f t="shared" si="861"/>
        <v>1239</v>
      </c>
      <c r="BA94" s="208">
        <v>60.5</v>
      </c>
      <c r="BB94" s="64">
        <f t="shared" si="862"/>
        <v>7139</v>
      </c>
      <c r="BC94" s="59"/>
      <c r="BD94" s="64">
        <f t="shared" si="863"/>
        <v>0</v>
      </c>
      <c r="BE94" s="59"/>
      <c r="BF94" s="64">
        <f t="shared" si="864"/>
        <v>0</v>
      </c>
      <c r="BG94" s="59"/>
      <c r="BH94" s="64">
        <f t="shared" si="865"/>
        <v>0</v>
      </c>
      <c r="BI94" s="59"/>
      <c r="BJ94" s="64">
        <f t="shared" si="866"/>
        <v>0</v>
      </c>
      <c r="BK94" s="59"/>
      <c r="BL94" s="64">
        <f t="shared" si="867"/>
        <v>0</v>
      </c>
      <c r="BM94" s="59"/>
      <c r="BN94" s="64">
        <f t="shared" si="868"/>
        <v>0</v>
      </c>
      <c r="BO94" s="59"/>
      <c r="BP94" s="64">
        <f t="shared" si="869"/>
        <v>0</v>
      </c>
      <c r="BQ94" s="59"/>
      <c r="BR94" s="64">
        <f t="shared" si="870"/>
        <v>0</v>
      </c>
      <c r="BS94" s="59"/>
      <c r="BT94" s="64">
        <f t="shared" si="871"/>
        <v>0</v>
      </c>
      <c r="BU94" s="59"/>
      <c r="BV94" s="64">
        <f t="shared" si="872"/>
        <v>0</v>
      </c>
      <c r="BW94" s="59"/>
      <c r="BX94" s="64">
        <f t="shared" si="873"/>
        <v>0</v>
      </c>
      <c r="BY94" s="59"/>
      <c r="BZ94" s="64">
        <f t="shared" si="874"/>
        <v>0</v>
      </c>
      <c r="CA94" s="54"/>
      <c r="CB94" s="61">
        <f t="shared" si="875"/>
        <v>161.5</v>
      </c>
      <c r="CC94" s="61">
        <f t="shared" si="876"/>
        <v>19057</v>
      </c>
      <c r="CD94" s="4"/>
      <c r="CE94" s="236">
        <v>3.5</v>
      </c>
      <c r="CF94" s="236">
        <f t="shared" si="765"/>
        <v>413</v>
      </c>
      <c r="CG94" s="235">
        <f t="shared" si="766"/>
        <v>3.5</v>
      </c>
      <c r="CH94" s="235">
        <f t="shared" si="767"/>
        <v>413</v>
      </c>
      <c r="CI94" s="236"/>
      <c r="CJ94" s="236">
        <f t="shared" si="768"/>
        <v>0</v>
      </c>
      <c r="CK94" s="235">
        <f t="shared" si="769"/>
        <v>0</v>
      </c>
      <c r="CL94" s="235">
        <f t="shared" si="770"/>
        <v>0</v>
      </c>
      <c r="CM94" s="236"/>
      <c r="CN94" s="236">
        <f t="shared" si="771"/>
        <v>0</v>
      </c>
      <c r="CO94" s="235">
        <f t="shared" si="772"/>
        <v>0</v>
      </c>
      <c r="CP94" s="235">
        <f t="shared" si="773"/>
        <v>0</v>
      </c>
      <c r="CQ94" s="236"/>
      <c r="CR94" s="236">
        <f t="shared" si="774"/>
        <v>0</v>
      </c>
      <c r="CS94" s="235">
        <f t="shared" si="775"/>
        <v>0</v>
      </c>
      <c r="CT94" s="235">
        <f t="shared" si="776"/>
        <v>0</v>
      </c>
      <c r="CU94" s="236">
        <v>1</v>
      </c>
      <c r="CV94" s="236">
        <f t="shared" si="777"/>
        <v>118</v>
      </c>
      <c r="CW94" s="235">
        <f t="shared" si="778"/>
        <v>1</v>
      </c>
      <c r="CX94" s="235">
        <f t="shared" si="779"/>
        <v>118</v>
      </c>
      <c r="CY94" s="236">
        <v>1</v>
      </c>
      <c r="CZ94" s="236">
        <f t="shared" si="780"/>
        <v>118</v>
      </c>
      <c r="DA94" s="235">
        <f t="shared" si="781"/>
        <v>8.5</v>
      </c>
      <c r="DB94" s="235">
        <f t="shared" si="782"/>
        <v>1003</v>
      </c>
      <c r="DC94" s="236"/>
      <c r="DD94" s="236">
        <f t="shared" si="783"/>
        <v>0</v>
      </c>
      <c r="DE94" s="235">
        <f t="shared" si="784"/>
        <v>21</v>
      </c>
      <c r="DF94" s="235">
        <f t="shared" si="785"/>
        <v>2478</v>
      </c>
      <c r="DG94" s="236"/>
      <c r="DH94" s="236">
        <f t="shared" si="786"/>
        <v>0</v>
      </c>
      <c r="DI94" s="235">
        <f t="shared" si="787"/>
        <v>23</v>
      </c>
      <c r="DJ94" s="235">
        <f t="shared" si="788"/>
        <v>2714</v>
      </c>
      <c r="DK94" s="236"/>
      <c r="DL94" s="236">
        <f t="shared" si="789"/>
        <v>0</v>
      </c>
      <c r="DM94" s="235">
        <f t="shared" si="790"/>
        <v>39</v>
      </c>
      <c r="DN94" s="235">
        <f t="shared" si="791"/>
        <v>4602</v>
      </c>
      <c r="DO94" s="236"/>
      <c r="DP94" s="236">
        <f t="shared" si="723"/>
        <v>0</v>
      </c>
      <c r="DQ94" s="235">
        <f t="shared" si="724"/>
        <v>60.5</v>
      </c>
      <c r="DR94" s="235">
        <f t="shared" si="725"/>
        <v>0</v>
      </c>
      <c r="DS94" s="236"/>
      <c r="DT94" s="236">
        <f t="shared" si="792"/>
        <v>0</v>
      </c>
      <c r="DU94" s="235">
        <f t="shared" si="793"/>
        <v>60.5</v>
      </c>
      <c r="DV94" s="235">
        <f t="shared" si="794"/>
        <v>7139</v>
      </c>
      <c r="DW94" s="236"/>
      <c r="DX94" s="236">
        <f t="shared" si="726"/>
        <v>0</v>
      </c>
      <c r="DY94" s="235">
        <f t="shared" si="727"/>
        <v>0</v>
      </c>
      <c r="DZ94" s="235">
        <f t="shared" si="728"/>
        <v>0</v>
      </c>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row>
    <row r="95" spans="1:212" s="5" customFormat="1" x14ac:dyDescent="0.2">
      <c r="A95" s="57" t="s">
        <v>179</v>
      </c>
      <c r="B95" s="57" t="s">
        <v>180</v>
      </c>
      <c r="C95" s="57" t="s">
        <v>7</v>
      </c>
      <c r="D95" s="57">
        <v>118</v>
      </c>
      <c r="E95" s="6"/>
      <c r="F95" s="64">
        <f t="shared" si="838"/>
        <v>0</v>
      </c>
      <c r="G95" s="6"/>
      <c r="H95" s="64">
        <f t="shared" si="839"/>
        <v>0</v>
      </c>
      <c r="I95" s="6"/>
      <c r="J95" s="64">
        <f t="shared" si="840"/>
        <v>0</v>
      </c>
      <c r="K95" s="6"/>
      <c r="L95" s="64">
        <f t="shared" si="841"/>
        <v>0</v>
      </c>
      <c r="M95" s="6"/>
      <c r="N95" s="64">
        <f t="shared" si="842"/>
        <v>0</v>
      </c>
      <c r="O95" s="6"/>
      <c r="P95" s="64">
        <f t="shared" si="843"/>
        <v>0</v>
      </c>
      <c r="Q95" s="6"/>
      <c r="R95" s="64">
        <f t="shared" si="844"/>
        <v>0</v>
      </c>
      <c r="S95" s="6"/>
      <c r="T95" s="64">
        <f t="shared" si="845"/>
        <v>0</v>
      </c>
      <c r="U95" s="6"/>
      <c r="V95" s="64">
        <f t="shared" si="846"/>
        <v>0</v>
      </c>
      <c r="W95" s="6"/>
      <c r="X95" s="64">
        <f t="shared" si="847"/>
        <v>0</v>
      </c>
      <c r="Y95" s="6"/>
      <c r="Z95" s="64">
        <f t="shared" si="848"/>
        <v>0</v>
      </c>
      <c r="AA95" s="6"/>
      <c r="AB95" s="64">
        <f t="shared" si="849"/>
        <v>0</v>
      </c>
      <c r="AC95" s="59"/>
      <c r="AD95" s="64">
        <f t="shared" si="850"/>
        <v>0</v>
      </c>
      <c r="AE95" s="59"/>
      <c r="AF95" s="64">
        <f t="shared" si="851"/>
        <v>0</v>
      </c>
      <c r="AG95" s="59"/>
      <c r="AH95" s="64">
        <f t="shared" si="852"/>
        <v>0</v>
      </c>
      <c r="AI95" s="59"/>
      <c r="AJ95" s="64">
        <f t="shared" si="853"/>
        <v>0</v>
      </c>
      <c r="AK95" s="59"/>
      <c r="AL95" s="64">
        <f t="shared" si="854"/>
        <v>0</v>
      </c>
      <c r="AM95" s="59"/>
      <c r="AN95" s="64">
        <f t="shared" si="855"/>
        <v>0</v>
      </c>
      <c r="AO95" s="59"/>
      <c r="AP95" s="64">
        <f t="shared" si="856"/>
        <v>0</v>
      </c>
      <c r="AQ95" s="59">
        <v>2</v>
      </c>
      <c r="AR95" s="64">
        <f t="shared" si="857"/>
        <v>236</v>
      </c>
      <c r="AS95" s="59"/>
      <c r="AT95" s="64">
        <f t="shared" si="858"/>
        <v>0</v>
      </c>
      <c r="AU95" s="59"/>
      <c r="AV95" s="64">
        <f t="shared" si="859"/>
        <v>0</v>
      </c>
      <c r="AW95" s="59"/>
      <c r="AX95" s="64">
        <f t="shared" si="860"/>
        <v>0</v>
      </c>
      <c r="AY95" s="59"/>
      <c r="AZ95" s="64">
        <f t="shared" si="861"/>
        <v>0</v>
      </c>
      <c r="BA95" s="59"/>
      <c r="BB95" s="64">
        <f t="shared" si="862"/>
        <v>0</v>
      </c>
      <c r="BC95" s="59"/>
      <c r="BD95" s="64">
        <f t="shared" si="863"/>
        <v>0</v>
      </c>
      <c r="BE95" s="59"/>
      <c r="BF95" s="64">
        <f t="shared" si="864"/>
        <v>0</v>
      </c>
      <c r="BG95" s="59"/>
      <c r="BH95" s="64">
        <f t="shared" si="865"/>
        <v>0</v>
      </c>
      <c r="BI95" s="59"/>
      <c r="BJ95" s="64">
        <f t="shared" si="866"/>
        <v>0</v>
      </c>
      <c r="BK95" s="59"/>
      <c r="BL95" s="64">
        <f t="shared" si="867"/>
        <v>0</v>
      </c>
      <c r="BM95" s="59"/>
      <c r="BN95" s="64">
        <f t="shared" si="868"/>
        <v>0</v>
      </c>
      <c r="BO95" s="59"/>
      <c r="BP95" s="64">
        <f t="shared" si="869"/>
        <v>0</v>
      </c>
      <c r="BQ95" s="59"/>
      <c r="BR95" s="64">
        <f t="shared" si="870"/>
        <v>0</v>
      </c>
      <c r="BS95" s="59"/>
      <c r="BT95" s="64">
        <f t="shared" si="871"/>
        <v>0</v>
      </c>
      <c r="BU95" s="59"/>
      <c r="BV95" s="64">
        <f t="shared" si="872"/>
        <v>0</v>
      </c>
      <c r="BW95" s="59"/>
      <c r="BX95" s="64">
        <f t="shared" si="873"/>
        <v>0</v>
      </c>
      <c r="BY95" s="59"/>
      <c r="BZ95" s="64">
        <f t="shared" si="874"/>
        <v>0</v>
      </c>
      <c r="CA95" s="54"/>
      <c r="CB95" s="61">
        <f t="shared" si="875"/>
        <v>2</v>
      </c>
      <c r="CC95" s="61">
        <f t="shared" si="876"/>
        <v>236</v>
      </c>
      <c r="CD95" s="4"/>
      <c r="CE95" s="236"/>
      <c r="CF95" s="236">
        <f t="shared" si="765"/>
        <v>0</v>
      </c>
      <c r="CG95" s="235">
        <f t="shared" si="766"/>
        <v>0</v>
      </c>
      <c r="CH95" s="235">
        <f t="shared" si="767"/>
        <v>0</v>
      </c>
      <c r="CI95" s="236"/>
      <c r="CJ95" s="236">
        <f t="shared" si="768"/>
        <v>0</v>
      </c>
      <c r="CK95" s="235">
        <f t="shared" si="769"/>
        <v>0</v>
      </c>
      <c r="CL95" s="235">
        <f t="shared" si="770"/>
        <v>0</v>
      </c>
      <c r="CM95" s="236"/>
      <c r="CN95" s="236">
        <f t="shared" si="771"/>
        <v>0</v>
      </c>
      <c r="CO95" s="235">
        <f t="shared" si="772"/>
        <v>0</v>
      </c>
      <c r="CP95" s="235">
        <f t="shared" si="773"/>
        <v>0</v>
      </c>
      <c r="CQ95" s="236"/>
      <c r="CR95" s="236">
        <f t="shared" si="774"/>
        <v>0</v>
      </c>
      <c r="CS95" s="235">
        <f t="shared" si="775"/>
        <v>0</v>
      </c>
      <c r="CT95" s="235">
        <f t="shared" si="776"/>
        <v>0</v>
      </c>
      <c r="CU95" s="236"/>
      <c r="CV95" s="236">
        <f t="shared" si="777"/>
        <v>0</v>
      </c>
      <c r="CW95" s="235">
        <f t="shared" si="778"/>
        <v>0</v>
      </c>
      <c r="CX95" s="235">
        <f t="shared" si="779"/>
        <v>0</v>
      </c>
      <c r="CY95" s="236"/>
      <c r="CZ95" s="236">
        <f t="shared" si="780"/>
        <v>0</v>
      </c>
      <c r="DA95" s="235">
        <f t="shared" si="781"/>
        <v>2</v>
      </c>
      <c r="DB95" s="235">
        <f t="shared" si="782"/>
        <v>236</v>
      </c>
      <c r="DC95" s="236"/>
      <c r="DD95" s="236">
        <f t="shared" si="783"/>
        <v>0</v>
      </c>
      <c r="DE95" s="235">
        <f t="shared" si="784"/>
        <v>0</v>
      </c>
      <c r="DF95" s="235">
        <f t="shared" si="785"/>
        <v>0</v>
      </c>
      <c r="DG95" s="236"/>
      <c r="DH95" s="236">
        <f t="shared" si="786"/>
        <v>0</v>
      </c>
      <c r="DI95" s="235">
        <f t="shared" si="787"/>
        <v>0</v>
      </c>
      <c r="DJ95" s="235">
        <f t="shared" si="788"/>
        <v>0</v>
      </c>
      <c r="DK95" s="236"/>
      <c r="DL95" s="236">
        <f t="shared" si="789"/>
        <v>0</v>
      </c>
      <c r="DM95" s="235">
        <f t="shared" si="790"/>
        <v>0</v>
      </c>
      <c r="DN95" s="235">
        <f t="shared" si="791"/>
        <v>0</v>
      </c>
      <c r="DO95" s="236"/>
      <c r="DP95" s="236">
        <f t="shared" si="723"/>
        <v>0</v>
      </c>
      <c r="DQ95" s="235">
        <f t="shared" si="724"/>
        <v>0</v>
      </c>
      <c r="DR95" s="235">
        <f t="shared" si="725"/>
        <v>0</v>
      </c>
      <c r="DS95" s="236"/>
      <c r="DT95" s="236">
        <f t="shared" si="792"/>
        <v>0</v>
      </c>
      <c r="DU95" s="235">
        <f t="shared" si="793"/>
        <v>0</v>
      </c>
      <c r="DV95" s="235">
        <f t="shared" si="794"/>
        <v>0</v>
      </c>
      <c r="DW95" s="236"/>
      <c r="DX95" s="236">
        <f t="shared" si="726"/>
        <v>0</v>
      </c>
      <c r="DY95" s="235">
        <f t="shared" si="727"/>
        <v>0</v>
      </c>
      <c r="DZ95" s="235">
        <f t="shared" si="728"/>
        <v>0</v>
      </c>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row>
    <row r="96" spans="1:212" s="5" customFormat="1" x14ac:dyDescent="0.2">
      <c r="A96" s="57" t="s">
        <v>156</v>
      </c>
      <c r="B96" s="57" t="s">
        <v>157</v>
      </c>
      <c r="C96" s="57" t="s">
        <v>7</v>
      </c>
      <c r="D96" s="57">
        <v>118</v>
      </c>
      <c r="E96" s="6"/>
      <c r="F96" s="64">
        <f t="shared" si="838"/>
        <v>0</v>
      </c>
      <c r="G96" s="6"/>
      <c r="H96" s="64">
        <f t="shared" si="839"/>
        <v>0</v>
      </c>
      <c r="I96" s="6"/>
      <c r="J96" s="64">
        <f t="shared" si="840"/>
        <v>0</v>
      </c>
      <c r="K96" s="6"/>
      <c r="L96" s="64">
        <f t="shared" si="841"/>
        <v>0</v>
      </c>
      <c r="M96" s="6"/>
      <c r="N96" s="64">
        <f t="shared" si="842"/>
        <v>0</v>
      </c>
      <c r="O96" s="6"/>
      <c r="P96" s="64">
        <f t="shared" si="843"/>
        <v>0</v>
      </c>
      <c r="Q96" s="6"/>
      <c r="R96" s="64">
        <f t="shared" si="844"/>
        <v>0</v>
      </c>
      <c r="S96" s="6"/>
      <c r="T96" s="64">
        <f t="shared" si="845"/>
        <v>0</v>
      </c>
      <c r="U96" s="6"/>
      <c r="V96" s="64">
        <f t="shared" si="846"/>
        <v>0</v>
      </c>
      <c r="W96" s="6"/>
      <c r="X96" s="64">
        <f t="shared" si="847"/>
        <v>0</v>
      </c>
      <c r="Y96" s="6"/>
      <c r="Z96" s="64">
        <f t="shared" si="848"/>
        <v>0</v>
      </c>
      <c r="AA96" s="6"/>
      <c r="AB96" s="64">
        <f t="shared" si="849"/>
        <v>0</v>
      </c>
      <c r="AC96" s="59"/>
      <c r="AD96" s="64">
        <f t="shared" si="850"/>
        <v>0</v>
      </c>
      <c r="AE96" s="59"/>
      <c r="AF96" s="64">
        <f t="shared" si="851"/>
        <v>0</v>
      </c>
      <c r="AG96" s="59"/>
      <c r="AH96" s="64">
        <f t="shared" si="852"/>
        <v>0</v>
      </c>
      <c r="AI96" s="59"/>
      <c r="AJ96" s="64">
        <f t="shared" si="853"/>
        <v>0</v>
      </c>
      <c r="AK96" s="59"/>
      <c r="AL96" s="64">
        <f t="shared" si="854"/>
        <v>0</v>
      </c>
      <c r="AM96" s="59"/>
      <c r="AN96" s="64">
        <f t="shared" si="855"/>
        <v>0</v>
      </c>
      <c r="AO96" s="59"/>
      <c r="AP96" s="64">
        <f t="shared" si="856"/>
        <v>0</v>
      </c>
      <c r="AQ96" s="59"/>
      <c r="AR96" s="64">
        <f t="shared" si="857"/>
        <v>0</v>
      </c>
      <c r="AS96" s="59"/>
      <c r="AT96" s="64">
        <f t="shared" si="858"/>
        <v>0</v>
      </c>
      <c r="AU96" s="59"/>
      <c r="AV96" s="64">
        <f t="shared" si="859"/>
        <v>0</v>
      </c>
      <c r="AW96" s="59"/>
      <c r="AX96" s="64">
        <f t="shared" si="860"/>
        <v>0</v>
      </c>
      <c r="AY96" s="59"/>
      <c r="AZ96" s="64">
        <f t="shared" si="861"/>
        <v>0</v>
      </c>
      <c r="BA96" s="59"/>
      <c r="BB96" s="64">
        <f t="shared" si="862"/>
        <v>0</v>
      </c>
      <c r="BC96" s="59"/>
      <c r="BD96" s="64">
        <f t="shared" si="863"/>
        <v>0</v>
      </c>
      <c r="BE96" s="59"/>
      <c r="BF96" s="64">
        <f t="shared" si="864"/>
        <v>0</v>
      </c>
      <c r="BG96" s="59"/>
      <c r="BH96" s="64">
        <f t="shared" si="865"/>
        <v>0</v>
      </c>
      <c r="BI96" s="59"/>
      <c r="BJ96" s="64">
        <f t="shared" si="866"/>
        <v>0</v>
      </c>
      <c r="BK96" s="59"/>
      <c r="BL96" s="64">
        <f t="shared" si="867"/>
        <v>0</v>
      </c>
      <c r="BM96" s="59"/>
      <c r="BN96" s="64">
        <f t="shared" si="868"/>
        <v>0</v>
      </c>
      <c r="BO96" s="59"/>
      <c r="BP96" s="64">
        <f t="shared" si="869"/>
        <v>0</v>
      </c>
      <c r="BQ96" s="59"/>
      <c r="BR96" s="64">
        <f t="shared" si="870"/>
        <v>0</v>
      </c>
      <c r="BS96" s="59"/>
      <c r="BT96" s="64">
        <f t="shared" si="871"/>
        <v>0</v>
      </c>
      <c r="BU96" s="59"/>
      <c r="BV96" s="64">
        <f t="shared" si="872"/>
        <v>0</v>
      </c>
      <c r="BW96" s="59"/>
      <c r="BX96" s="64">
        <f t="shared" si="873"/>
        <v>0</v>
      </c>
      <c r="BY96" s="59"/>
      <c r="BZ96" s="64">
        <f t="shared" si="874"/>
        <v>0</v>
      </c>
      <c r="CA96" s="54"/>
      <c r="CB96" s="61">
        <f t="shared" si="875"/>
        <v>0</v>
      </c>
      <c r="CC96" s="61">
        <f t="shared" si="876"/>
        <v>0</v>
      </c>
      <c r="CD96" s="4"/>
      <c r="CE96" s="236">
        <v>1.75</v>
      </c>
      <c r="CF96" s="236">
        <f t="shared" si="765"/>
        <v>206.5</v>
      </c>
      <c r="CG96" s="235">
        <f t="shared" si="766"/>
        <v>1.75</v>
      </c>
      <c r="CH96" s="235">
        <f t="shared" si="767"/>
        <v>206.5</v>
      </c>
      <c r="CI96" s="236">
        <v>3</v>
      </c>
      <c r="CJ96" s="236">
        <f t="shared" si="768"/>
        <v>354</v>
      </c>
      <c r="CK96" s="235">
        <f t="shared" si="769"/>
        <v>3</v>
      </c>
      <c r="CL96" s="235">
        <f t="shared" si="770"/>
        <v>354</v>
      </c>
      <c r="CM96" s="236"/>
      <c r="CN96" s="236">
        <f t="shared" si="771"/>
        <v>0</v>
      </c>
      <c r="CO96" s="235">
        <f t="shared" si="772"/>
        <v>0</v>
      </c>
      <c r="CP96" s="235">
        <f t="shared" si="773"/>
        <v>0</v>
      </c>
      <c r="CQ96" s="236"/>
      <c r="CR96" s="236">
        <f t="shared" si="774"/>
        <v>0</v>
      </c>
      <c r="CS96" s="235">
        <f t="shared" si="775"/>
        <v>0</v>
      </c>
      <c r="CT96" s="235">
        <f t="shared" si="776"/>
        <v>0</v>
      </c>
      <c r="CU96" s="236"/>
      <c r="CV96" s="236">
        <f t="shared" si="777"/>
        <v>0</v>
      </c>
      <c r="CW96" s="235">
        <f t="shared" si="778"/>
        <v>0</v>
      </c>
      <c r="CX96" s="235">
        <f t="shared" si="779"/>
        <v>0</v>
      </c>
      <c r="CY96" s="236"/>
      <c r="CZ96" s="236">
        <f t="shared" si="780"/>
        <v>0</v>
      </c>
      <c r="DA96" s="235">
        <f t="shared" si="781"/>
        <v>0</v>
      </c>
      <c r="DB96" s="235">
        <f t="shared" si="782"/>
        <v>0</v>
      </c>
      <c r="DC96" s="236"/>
      <c r="DD96" s="236">
        <f t="shared" si="783"/>
        <v>0</v>
      </c>
      <c r="DE96" s="235">
        <f t="shared" si="784"/>
        <v>0</v>
      </c>
      <c r="DF96" s="235">
        <f t="shared" si="785"/>
        <v>0</v>
      </c>
      <c r="DG96" s="236"/>
      <c r="DH96" s="236">
        <f t="shared" si="786"/>
        <v>0</v>
      </c>
      <c r="DI96" s="235">
        <f t="shared" si="787"/>
        <v>0</v>
      </c>
      <c r="DJ96" s="235">
        <f t="shared" si="788"/>
        <v>0</v>
      </c>
      <c r="DK96" s="236"/>
      <c r="DL96" s="236">
        <f t="shared" si="789"/>
        <v>0</v>
      </c>
      <c r="DM96" s="235">
        <f t="shared" si="790"/>
        <v>0</v>
      </c>
      <c r="DN96" s="235">
        <f t="shared" si="791"/>
        <v>0</v>
      </c>
      <c r="DO96" s="236"/>
      <c r="DP96" s="236">
        <f t="shared" si="723"/>
        <v>0</v>
      </c>
      <c r="DQ96" s="235">
        <f t="shared" si="724"/>
        <v>0</v>
      </c>
      <c r="DR96" s="235">
        <f t="shared" si="725"/>
        <v>0</v>
      </c>
      <c r="DS96" s="236"/>
      <c r="DT96" s="236">
        <f t="shared" si="792"/>
        <v>0</v>
      </c>
      <c r="DU96" s="235">
        <f t="shared" si="793"/>
        <v>0</v>
      </c>
      <c r="DV96" s="235">
        <f t="shared" si="794"/>
        <v>0</v>
      </c>
      <c r="DW96" s="236"/>
      <c r="DX96" s="236">
        <f t="shared" si="726"/>
        <v>0</v>
      </c>
      <c r="DY96" s="235">
        <f t="shared" si="727"/>
        <v>0</v>
      </c>
      <c r="DZ96" s="235">
        <f t="shared" si="728"/>
        <v>0</v>
      </c>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row>
    <row r="97" spans="1:212" s="5" customFormat="1" x14ac:dyDescent="0.2">
      <c r="A97" s="57" t="s">
        <v>126</v>
      </c>
      <c r="B97" s="57" t="s">
        <v>120</v>
      </c>
      <c r="C97" s="57" t="s">
        <v>7</v>
      </c>
      <c r="D97" s="57">
        <v>118</v>
      </c>
      <c r="E97" s="6"/>
      <c r="F97" s="64">
        <f t="shared" si="838"/>
        <v>0</v>
      </c>
      <c r="G97" s="6"/>
      <c r="H97" s="64">
        <f t="shared" si="839"/>
        <v>0</v>
      </c>
      <c r="I97" s="6"/>
      <c r="J97" s="64">
        <f t="shared" si="840"/>
        <v>0</v>
      </c>
      <c r="K97" s="6"/>
      <c r="L97" s="64">
        <f t="shared" si="841"/>
        <v>0</v>
      </c>
      <c r="M97" s="6"/>
      <c r="N97" s="64">
        <f t="shared" si="842"/>
        <v>0</v>
      </c>
      <c r="O97" s="6"/>
      <c r="P97" s="64">
        <f t="shared" si="843"/>
        <v>0</v>
      </c>
      <c r="Q97" s="6"/>
      <c r="R97" s="64">
        <f t="shared" si="844"/>
        <v>0</v>
      </c>
      <c r="S97" s="6"/>
      <c r="T97" s="64">
        <f t="shared" si="845"/>
        <v>0</v>
      </c>
      <c r="U97" s="6"/>
      <c r="V97" s="64">
        <f t="shared" si="846"/>
        <v>0</v>
      </c>
      <c r="W97" s="6"/>
      <c r="X97" s="64">
        <f t="shared" si="847"/>
        <v>0</v>
      </c>
      <c r="Y97" s="6"/>
      <c r="Z97" s="64">
        <f t="shared" si="848"/>
        <v>0</v>
      </c>
      <c r="AA97" s="208"/>
      <c r="AB97" s="64">
        <f t="shared" si="849"/>
        <v>0</v>
      </c>
      <c r="AC97" s="59"/>
      <c r="AD97" s="64">
        <f t="shared" si="850"/>
        <v>0</v>
      </c>
      <c r="AE97" s="59"/>
      <c r="AF97" s="64">
        <f t="shared" si="851"/>
        <v>0</v>
      </c>
      <c r="AG97" s="59"/>
      <c r="AH97" s="64">
        <f t="shared" si="852"/>
        <v>0</v>
      </c>
      <c r="AI97" s="59"/>
      <c r="AJ97" s="64">
        <f t="shared" si="853"/>
        <v>0</v>
      </c>
      <c r="AK97" s="59"/>
      <c r="AL97" s="64">
        <f t="shared" si="854"/>
        <v>0</v>
      </c>
      <c r="AM97" s="59"/>
      <c r="AN97" s="64">
        <f t="shared" si="855"/>
        <v>0</v>
      </c>
      <c r="AO97" s="59"/>
      <c r="AP97" s="64">
        <f t="shared" si="856"/>
        <v>0</v>
      </c>
      <c r="AQ97" s="59"/>
      <c r="AR97" s="64">
        <f t="shared" si="857"/>
        <v>0</v>
      </c>
      <c r="AS97" s="59"/>
      <c r="AT97" s="64">
        <f t="shared" si="858"/>
        <v>0</v>
      </c>
      <c r="AU97" s="59"/>
      <c r="AV97" s="64">
        <f t="shared" si="859"/>
        <v>0</v>
      </c>
      <c r="AW97" s="59"/>
      <c r="AX97" s="64">
        <f t="shared" si="860"/>
        <v>0</v>
      </c>
      <c r="AY97" s="59"/>
      <c r="AZ97" s="64">
        <f t="shared" si="861"/>
        <v>0</v>
      </c>
      <c r="BA97" s="59"/>
      <c r="BB97" s="64">
        <f t="shared" si="862"/>
        <v>0</v>
      </c>
      <c r="BC97" s="59"/>
      <c r="BD97" s="64">
        <f t="shared" si="863"/>
        <v>0</v>
      </c>
      <c r="BE97" s="59"/>
      <c r="BF97" s="64">
        <f t="shared" si="864"/>
        <v>0</v>
      </c>
      <c r="BG97" s="59"/>
      <c r="BH97" s="64">
        <f t="shared" si="865"/>
        <v>0</v>
      </c>
      <c r="BI97" s="59"/>
      <c r="BJ97" s="64">
        <f t="shared" si="866"/>
        <v>0</v>
      </c>
      <c r="BK97" s="59"/>
      <c r="BL97" s="64">
        <f t="shared" si="867"/>
        <v>0</v>
      </c>
      <c r="BM97" s="59"/>
      <c r="BN97" s="64">
        <f t="shared" si="868"/>
        <v>0</v>
      </c>
      <c r="BO97" s="59"/>
      <c r="BP97" s="64">
        <f t="shared" si="869"/>
        <v>0</v>
      </c>
      <c r="BQ97" s="59"/>
      <c r="BR97" s="64">
        <f t="shared" si="870"/>
        <v>0</v>
      </c>
      <c r="BS97" s="59"/>
      <c r="BT97" s="64">
        <f t="shared" si="871"/>
        <v>0</v>
      </c>
      <c r="BU97" s="59"/>
      <c r="BV97" s="64">
        <f t="shared" si="872"/>
        <v>0</v>
      </c>
      <c r="BW97" s="59"/>
      <c r="BX97" s="64">
        <f t="shared" si="873"/>
        <v>0</v>
      </c>
      <c r="BY97" s="59"/>
      <c r="BZ97" s="64">
        <f t="shared" si="874"/>
        <v>0</v>
      </c>
      <c r="CA97" s="54"/>
      <c r="CB97" s="61">
        <f t="shared" si="875"/>
        <v>0</v>
      </c>
      <c r="CC97" s="61">
        <f t="shared" si="876"/>
        <v>0</v>
      </c>
      <c r="CD97" s="4"/>
      <c r="CE97" s="236"/>
      <c r="CF97" s="236">
        <f t="shared" si="765"/>
        <v>0</v>
      </c>
      <c r="CG97" s="235">
        <f t="shared" si="766"/>
        <v>0</v>
      </c>
      <c r="CH97" s="235">
        <f t="shared" si="767"/>
        <v>0</v>
      </c>
      <c r="CI97" s="236"/>
      <c r="CJ97" s="236">
        <f t="shared" si="768"/>
        <v>0</v>
      </c>
      <c r="CK97" s="235">
        <f t="shared" si="769"/>
        <v>0</v>
      </c>
      <c r="CL97" s="235">
        <f t="shared" si="770"/>
        <v>0</v>
      </c>
      <c r="CM97" s="236"/>
      <c r="CN97" s="236">
        <f t="shared" si="771"/>
        <v>0</v>
      </c>
      <c r="CO97" s="235">
        <f t="shared" si="772"/>
        <v>0</v>
      </c>
      <c r="CP97" s="235">
        <f t="shared" si="773"/>
        <v>0</v>
      </c>
      <c r="CQ97" s="236"/>
      <c r="CR97" s="236">
        <f t="shared" si="774"/>
        <v>0</v>
      </c>
      <c r="CS97" s="235">
        <f t="shared" si="775"/>
        <v>0</v>
      </c>
      <c r="CT97" s="235">
        <f t="shared" si="776"/>
        <v>0</v>
      </c>
      <c r="CU97" s="236"/>
      <c r="CV97" s="236">
        <f t="shared" si="777"/>
        <v>0</v>
      </c>
      <c r="CW97" s="235">
        <f t="shared" si="778"/>
        <v>0</v>
      </c>
      <c r="CX97" s="235">
        <f t="shared" si="779"/>
        <v>0</v>
      </c>
      <c r="CY97" s="236"/>
      <c r="CZ97" s="236">
        <f t="shared" si="780"/>
        <v>0</v>
      </c>
      <c r="DA97" s="235">
        <f t="shared" si="781"/>
        <v>0</v>
      </c>
      <c r="DB97" s="235">
        <f t="shared" si="782"/>
        <v>0</v>
      </c>
      <c r="DC97" s="236"/>
      <c r="DD97" s="236">
        <f t="shared" si="783"/>
        <v>0</v>
      </c>
      <c r="DE97" s="235">
        <f t="shared" si="784"/>
        <v>0</v>
      </c>
      <c r="DF97" s="235">
        <f t="shared" si="785"/>
        <v>0</v>
      </c>
      <c r="DG97" s="236"/>
      <c r="DH97" s="236">
        <f t="shared" si="786"/>
        <v>0</v>
      </c>
      <c r="DI97" s="235">
        <f t="shared" si="787"/>
        <v>0</v>
      </c>
      <c r="DJ97" s="235">
        <f t="shared" si="788"/>
        <v>0</v>
      </c>
      <c r="DK97" s="236"/>
      <c r="DL97" s="236">
        <f t="shared" si="789"/>
        <v>0</v>
      </c>
      <c r="DM97" s="235">
        <f t="shared" si="790"/>
        <v>0</v>
      </c>
      <c r="DN97" s="235">
        <f t="shared" si="791"/>
        <v>0</v>
      </c>
      <c r="DO97" s="236"/>
      <c r="DP97" s="236">
        <f t="shared" si="723"/>
        <v>0</v>
      </c>
      <c r="DQ97" s="235">
        <f t="shared" si="724"/>
        <v>0</v>
      </c>
      <c r="DR97" s="235">
        <f t="shared" si="725"/>
        <v>0</v>
      </c>
      <c r="DS97" s="236"/>
      <c r="DT97" s="236">
        <f t="shared" si="792"/>
        <v>0</v>
      </c>
      <c r="DU97" s="235">
        <f t="shared" si="793"/>
        <v>0</v>
      </c>
      <c r="DV97" s="235">
        <f t="shared" si="794"/>
        <v>0</v>
      </c>
      <c r="DW97" s="236"/>
      <c r="DX97" s="236">
        <f t="shared" si="726"/>
        <v>0</v>
      </c>
      <c r="DY97" s="235">
        <f t="shared" si="727"/>
        <v>0</v>
      </c>
      <c r="DZ97" s="235">
        <f t="shared" si="728"/>
        <v>0</v>
      </c>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row>
    <row r="98" spans="1:212" s="5" customFormat="1" x14ac:dyDescent="0.2">
      <c r="A98" s="57"/>
      <c r="B98" s="57"/>
      <c r="C98" s="57" t="s">
        <v>7</v>
      </c>
      <c r="D98" s="57">
        <v>118</v>
      </c>
      <c r="E98" s="6"/>
      <c r="F98" s="64">
        <f t="shared" si="838"/>
        <v>0</v>
      </c>
      <c r="G98" s="6"/>
      <c r="H98" s="64">
        <f t="shared" si="839"/>
        <v>0</v>
      </c>
      <c r="I98" s="6"/>
      <c r="J98" s="64">
        <f t="shared" si="840"/>
        <v>0</v>
      </c>
      <c r="K98" s="6"/>
      <c r="L98" s="64">
        <f t="shared" si="841"/>
        <v>0</v>
      </c>
      <c r="M98" s="6"/>
      <c r="N98" s="64">
        <f t="shared" si="842"/>
        <v>0</v>
      </c>
      <c r="O98" s="6"/>
      <c r="P98" s="64">
        <f t="shared" si="843"/>
        <v>0</v>
      </c>
      <c r="Q98" s="6"/>
      <c r="R98" s="64">
        <f t="shared" si="844"/>
        <v>0</v>
      </c>
      <c r="S98" s="6"/>
      <c r="T98" s="64">
        <f t="shared" si="845"/>
        <v>0</v>
      </c>
      <c r="U98" s="6"/>
      <c r="V98" s="64">
        <f t="shared" si="846"/>
        <v>0</v>
      </c>
      <c r="W98" s="6"/>
      <c r="X98" s="64">
        <f t="shared" si="847"/>
        <v>0</v>
      </c>
      <c r="Y98" s="6"/>
      <c r="Z98" s="64">
        <f t="shared" si="848"/>
        <v>0</v>
      </c>
      <c r="AA98" s="6"/>
      <c r="AB98" s="64">
        <f t="shared" si="849"/>
        <v>0</v>
      </c>
      <c r="AC98" s="59"/>
      <c r="AD98" s="64">
        <f t="shared" si="850"/>
        <v>0</v>
      </c>
      <c r="AE98" s="59"/>
      <c r="AF98" s="64">
        <f t="shared" si="851"/>
        <v>0</v>
      </c>
      <c r="AG98" s="59"/>
      <c r="AH98" s="64">
        <f t="shared" si="852"/>
        <v>0</v>
      </c>
      <c r="AI98" s="59"/>
      <c r="AJ98" s="64">
        <f t="shared" si="853"/>
        <v>0</v>
      </c>
      <c r="AK98" s="59"/>
      <c r="AL98" s="64">
        <f t="shared" si="854"/>
        <v>0</v>
      </c>
      <c r="AM98" s="59"/>
      <c r="AN98" s="64">
        <f t="shared" si="855"/>
        <v>0</v>
      </c>
      <c r="AO98" s="59"/>
      <c r="AP98" s="64">
        <f t="shared" si="856"/>
        <v>0</v>
      </c>
      <c r="AQ98" s="59"/>
      <c r="AR98" s="64">
        <f t="shared" si="857"/>
        <v>0</v>
      </c>
      <c r="AS98" s="59"/>
      <c r="AT98" s="64">
        <f t="shared" si="858"/>
        <v>0</v>
      </c>
      <c r="AU98" s="59"/>
      <c r="AV98" s="64">
        <f t="shared" si="859"/>
        <v>0</v>
      </c>
      <c r="AW98" s="59"/>
      <c r="AX98" s="64">
        <f t="shared" si="860"/>
        <v>0</v>
      </c>
      <c r="AY98" s="59"/>
      <c r="AZ98" s="64">
        <f t="shared" si="861"/>
        <v>0</v>
      </c>
      <c r="BA98" s="59"/>
      <c r="BB98" s="64">
        <f t="shared" si="862"/>
        <v>0</v>
      </c>
      <c r="BC98" s="59"/>
      <c r="BD98" s="64">
        <f t="shared" si="863"/>
        <v>0</v>
      </c>
      <c r="BE98" s="59"/>
      <c r="BF98" s="64">
        <f t="shared" si="864"/>
        <v>0</v>
      </c>
      <c r="BG98" s="59"/>
      <c r="BH98" s="64">
        <f t="shared" si="865"/>
        <v>0</v>
      </c>
      <c r="BI98" s="59"/>
      <c r="BJ98" s="64">
        <f t="shared" si="866"/>
        <v>0</v>
      </c>
      <c r="BK98" s="59"/>
      <c r="BL98" s="64">
        <f t="shared" si="867"/>
        <v>0</v>
      </c>
      <c r="BM98" s="59"/>
      <c r="BN98" s="64">
        <f t="shared" si="868"/>
        <v>0</v>
      </c>
      <c r="BO98" s="59"/>
      <c r="BP98" s="64">
        <f t="shared" si="869"/>
        <v>0</v>
      </c>
      <c r="BQ98" s="59"/>
      <c r="BR98" s="64">
        <f t="shared" si="870"/>
        <v>0</v>
      </c>
      <c r="BS98" s="59"/>
      <c r="BT98" s="64">
        <f t="shared" si="871"/>
        <v>0</v>
      </c>
      <c r="BU98" s="59"/>
      <c r="BV98" s="64">
        <f t="shared" si="872"/>
        <v>0</v>
      </c>
      <c r="BW98" s="59"/>
      <c r="BX98" s="64">
        <f t="shared" si="873"/>
        <v>0</v>
      </c>
      <c r="BY98" s="59"/>
      <c r="BZ98" s="64">
        <f t="shared" si="874"/>
        <v>0</v>
      </c>
      <c r="CA98" s="54"/>
      <c r="CB98" s="61">
        <f t="shared" si="875"/>
        <v>0</v>
      </c>
      <c r="CC98" s="61">
        <f t="shared" si="876"/>
        <v>0</v>
      </c>
      <c r="CD98" s="4"/>
      <c r="CE98" s="236"/>
      <c r="CF98" s="236">
        <f t="shared" si="765"/>
        <v>0</v>
      </c>
      <c r="CG98" s="235">
        <f t="shared" si="766"/>
        <v>0</v>
      </c>
      <c r="CH98" s="235">
        <f t="shared" si="767"/>
        <v>0</v>
      </c>
      <c r="CI98" s="236"/>
      <c r="CJ98" s="236">
        <f t="shared" si="768"/>
        <v>0</v>
      </c>
      <c r="CK98" s="235">
        <f t="shared" si="769"/>
        <v>0</v>
      </c>
      <c r="CL98" s="235">
        <f t="shared" si="770"/>
        <v>0</v>
      </c>
      <c r="CM98" s="236"/>
      <c r="CN98" s="236">
        <f t="shared" si="771"/>
        <v>0</v>
      </c>
      <c r="CO98" s="235">
        <f t="shared" si="772"/>
        <v>0</v>
      </c>
      <c r="CP98" s="235">
        <f t="shared" si="773"/>
        <v>0</v>
      </c>
      <c r="CQ98" s="236"/>
      <c r="CR98" s="236">
        <f t="shared" si="774"/>
        <v>0</v>
      </c>
      <c r="CS98" s="235">
        <f t="shared" si="775"/>
        <v>0</v>
      </c>
      <c r="CT98" s="235">
        <f t="shared" si="776"/>
        <v>0</v>
      </c>
      <c r="CU98" s="236"/>
      <c r="CV98" s="236">
        <f t="shared" si="777"/>
        <v>0</v>
      </c>
      <c r="CW98" s="235">
        <f t="shared" si="778"/>
        <v>0</v>
      </c>
      <c r="CX98" s="235">
        <f t="shared" si="779"/>
        <v>0</v>
      </c>
      <c r="CY98" s="236"/>
      <c r="CZ98" s="236">
        <f t="shared" si="780"/>
        <v>0</v>
      </c>
      <c r="DA98" s="235">
        <f t="shared" si="781"/>
        <v>0</v>
      </c>
      <c r="DB98" s="235">
        <f t="shared" si="782"/>
        <v>0</v>
      </c>
      <c r="DC98" s="236"/>
      <c r="DD98" s="236">
        <f t="shared" si="783"/>
        <v>0</v>
      </c>
      <c r="DE98" s="235">
        <f t="shared" si="784"/>
        <v>0</v>
      </c>
      <c r="DF98" s="235">
        <f t="shared" si="785"/>
        <v>0</v>
      </c>
      <c r="DG98" s="236"/>
      <c r="DH98" s="236">
        <f t="shared" si="786"/>
        <v>0</v>
      </c>
      <c r="DI98" s="235">
        <f t="shared" si="787"/>
        <v>0</v>
      </c>
      <c r="DJ98" s="235">
        <f t="shared" si="788"/>
        <v>0</v>
      </c>
      <c r="DK98" s="236"/>
      <c r="DL98" s="236">
        <f t="shared" si="789"/>
        <v>0</v>
      </c>
      <c r="DM98" s="235">
        <f t="shared" si="790"/>
        <v>0</v>
      </c>
      <c r="DN98" s="235">
        <f t="shared" si="791"/>
        <v>0</v>
      </c>
      <c r="DO98" s="236"/>
      <c r="DP98" s="236">
        <f t="shared" si="723"/>
        <v>0</v>
      </c>
      <c r="DQ98" s="235">
        <f t="shared" si="724"/>
        <v>0</v>
      </c>
      <c r="DR98" s="235">
        <f t="shared" si="725"/>
        <v>0</v>
      </c>
      <c r="DS98" s="236"/>
      <c r="DT98" s="236">
        <f t="shared" si="792"/>
        <v>0</v>
      </c>
      <c r="DU98" s="235">
        <f t="shared" si="793"/>
        <v>0</v>
      </c>
      <c r="DV98" s="235">
        <f t="shared" si="794"/>
        <v>0</v>
      </c>
      <c r="DW98" s="236"/>
      <c r="DX98" s="236">
        <f t="shared" si="726"/>
        <v>0</v>
      </c>
      <c r="DY98" s="235">
        <f t="shared" si="727"/>
        <v>0</v>
      </c>
      <c r="DZ98" s="235">
        <f t="shared" si="728"/>
        <v>0</v>
      </c>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row>
    <row r="99" spans="1:212" s="5" customFormat="1" x14ac:dyDescent="0.2">
      <c r="A99" s="57"/>
      <c r="B99" s="57"/>
      <c r="C99" s="57" t="s">
        <v>7</v>
      </c>
      <c r="D99" s="57">
        <v>118</v>
      </c>
      <c r="E99" s="6"/>
      <c r="F99" s="64">
        <f t="shared" si="729"/>
        <v>0</v>
      </c>
      <c r="G99" s="6"/>
      <c r="H99" s="64">
        <f t="shared" ref="H99" si="877">SUM(G99*$D99)</f>
        <v>0</v>
      </c>
      <c r="I99" s="6"/>
      <c r="J99" s="64">
        <f t="shared" ref="J99" si="878">SUM(I99*$D99)</f>
        <v>0</v>
      </c>
      <c r="K99" s="6"/>
      <c r="L99" s="64">
        <f t="shared" ref="L99" si="879">SUM(K99*$D99)</f>
        <v>0</v>
      </c>
      <c r="M99" s="6"/>
      <c r="N99" s="64">
        <f t="shared" ref="N99" si="880">SUM(M99*$D99)</f>
        <v>0</v>
      </c>
      <c r="O99" s="6"/>
      <c r="P99" s="64">
        <f t="shared" si="734"/>
        <v>0</v>
      </c>
      <c r="Q99" s="6"/>
      <c r="R99" s="64">
        <f t="shared" ref="R99" si="881">SUM(Q99*$D99)</f>
        <v>0</v>
      </c>
      <c r="S99" s="6"/>
      <c r="T99" s="64">
        <f t="shared" ref="T99" si="882">SUM(S99*$D99)</f>
        <v>0</v>
      </c>
      <c r="U99" s="6"/>
      <c r="V99" s="64">
        <f t="shared" ref="V99" si="883">SUM(U99*$D99)</f>
        <v>0</v>
      </c>
      <c r="W99" s="6"/>
      <c r="X99" s="64">
        <f t="shared" ref="X99" si="884">SUM(W99*$D99)</f>
        <v>0</v>
      </c>
      <c r="Y99" s="6"/>
      <c r="Z99" s="64">
        <f t="shared" ref="Z99" si="885">SUM(Y99*$D99)</f>
        <v>0</v>
      </c>
      <c r="AA99" s="6"/>
      <c r="AB99" s="64">
        <f t="shared" ref="AB99" si="886">SUM(AA99*$D99)</f>
        <v>0</v>
      </c>
      <c r="AC99" s="59"/>
      <c r="AD99" s="64">
        <f t="shared" ref="AD99" si="887">SUM(AC99*$D99)</f>
        <v>0</v>
      </c>
      <c r="AE99" s="59"/>
      <c r="AF99" s="64">
        <f t="shared" ref="AF99" si="888">SUM(AE99*$D99)</f>
        <v>0</v>
      </c>
      <c r="AG99" s="59"/>
      <c r="AH99" s="64">
        <f t="shared" ref="AH99" si="889">SUM(AG99*$D99)</f>
        <v>0</v>
      </c>
      <c r="AI99" s="59"/>
      <c r="AJ99" s="64">
        <f t="shared" ref="AJ99" si="890">SUM(AI99*$D99)</f>
        <v>0</v>
      </c>
      <c r="AK99" s="59"/>
      <c r="AL99" s="64">
        <f t="shared" ref="AL99" si="891">SUM(AK99*$D99)</f>
        <v>0</v>
      </c>
      <c r="AM99" s="59"/>
      <c r="AN99" s="64">
        <f t="shared" ref="AN99" si="892">SUM(AM99*$D99)</f>
        <v>0</v>
      </c>
      <c r="AO99" s="59"/>
      <c r="AP99" s="64">
        <f t="shared" ref="AP99" si="893">SUM(AO99*$D99)</f>
        <v>0</v>
      </c>
      <c r="AQ99" s="59"/>
      <c r="AR99" s="64">
        <f t="shared" ref="AR99" si="894">SUM(AQ99*$D99)</f>
        <v>0</v>
      </c>
      <c r="AS99" s="59"/>
      <c r="AT99" s="64">
        <f t="shared" ref="AT99" si="895">SUM(AS99*$D99)</f>
        <v>0</v>
      </c>
      <c r="AU99" s="59"/>
      <c r="AV99" s="64">
        <f t="shared" ref="AV99" si="896">SUM(AU99*$D99)</f>
        <v>0</v>
      </c>
      <c r="AW99" s="59"/>
      <c r="AX99" s="64">
        <f t="shared" ref="AX99" si="897">SUM(AW99*$D99)</f>
        <v>0</v>
      </c>
      <c r="AY99" s="59"/>
      <c r="AZ99" s="64">
        <f t="shared" ref="AZ99" si="898">SUM(AY99*$D99)</f>
        <v>0</v>
      </c>
      <c r="BA99" s="59"/>
      <c r="BB99" s="64">
        <f t="shared" ref="BB99" si="899">SUM(BA99*$D99)</f>
        <v>0</v>
      </c>
      <c r="BC99" s="59"/>
      <c r="BD99" s="64">
        <f t="shared" ref="BD99" si="900">SUM(BC99*$D99)</f>
        <v>0</v>
      </c>
      <c r="BE99" s="59"/>
      <c r="BF99" s="64">
        <f t="shared" ref="BF99" si="901">SUM(BE99*$D99)</f>
        <v>0</v>
      </c>
      <c r="BG99" s="59"/>
      <c r="BH99" s="64">
        <f t="shared" ref="BH99" si="902">SUM(BG99*$D99)</f>
        <v>0</v>
      </c>
      <c r="BI99" s="59"/>
      <c r="BJ99" s="64">
        <f t="shared" ref="BJ99" si="903">SUM(BI99*$D99)</f>
        <v>0</v>
      </c>
      <c r="BK99" s="59"/>
      <c r="BL99" s="64">
        <f t="shared" ref="BL99" si="904">SUM(BK99*$D99)</f>
        <v>0</v>
      </c>
      <c r="BM99" s="59"/>
      <c r="BN99" s="64">
        <f t="shared" ref="BN99" si="905">SUM(BM99*$D99)</f>
        <v>0</v>
      </c>
      <c r="BO99" s="59"/>
      <c r="BP99" s="64">
        <f t="shared" ref="BP99" si="906">SUM(BO99*$D99)</f>
        <v>0</v>
      </c>
      <c r="BQ99" s="59"/>
      <c r="BR99" s="64">
        <f t="shared" ref="BR99" si="907">SUM(BQ99*$D99)</f>
        <v>0</v>
      </c>
      <c r="BS99" s="59"/>
      <c r="BT99" s="64">
        <f t="shared" ref="BT99" si="908">SUM(BS99*$D99)</f>
        <v>0</v>
      </c>
      <c r="BU99" s="59"/>
      <c r="BV99" s="64">
        <f t="shared" ref="BV99" si="909">SUM(BU99*$D99)</f>
        <v>0</v>
      </c>
      <c r="BW99" s="59"/>
      <c r="BX99" s="64">
        <f t="shared" ref="BX99" si="910">SUM(BW99*$D99)</f>
        <v>0</v>
      </c>
      <c r="BY99" s="59"/>
      <c r="BZ99" s="64">
        <f t="shared" si="720"/>
        <v>0</v>
      </c>
      <c r="CA99" s="54"/>
      <c r="CB99" s="61">
        <f t="shared" si="721"/>
        <v>0</v>
      </c>
      <c r="CC99" s="61">
        <f t="shared" si="722"/>
        <v>0</v>
      </c>
      <c r="CD99" s="4"/>
      <c r="CE99" s="236"/>
      <c r="CF99" s="236">
        <f t="shared" si="765"/>
        <v>0</v>
      </c>
      <c r="CG99" s="235">
        <f t="shared" si="766"/>
        <v>0</v>
      </c>
      <c r="CH99" s="235">
        <f t="shared" si="767"/>
        <v>0</v>
      </c>
      <c r="CI99" s="236"/>
      <c r="CJ99" s="236">
        <f t="shared" si="768"/>
        <v>0</v>
      </c>
      <c r="CK99" s="235">
        <f t="shared" si="769"/>
        <v>0</v>
      </c>
      <c r="CL99" s="235">
        <f t="shared" si="770"/>
        <v>0</v>
      </c>
      <c r="CM99" s="236"/>
      <c r="CN99" s="236">
        <f t="shared" si="771"/>
        <v>0</v>
      </c>
      <c r="CO99" s="235">
        <f t="shared" si="772"/>
        <v>0</v>
      </c>
      <c r="CP99" s="235">
        <f t="shared" si="773"/>
        <v>0</v>
      </c>
      <c r="CQ99" s="236"/>
      <c r="CR99" s="236">
        <f t="shared" si="774"/>
        <v>0</v>
      </c>
      <c r="CS99" s="235">
        <f t="shared" si="775"/>
        <v>0</v>
      </c>
      <c r="CT99" s="235">
        <f t="shared" si="776"/>
        <v>0</v>
      </c>
      <c r="CU99" s="236"/>
      <c r="CV99" s="236">
        <f t="shared" si="777"/>
        <v>0</v>
      </c>
      <c r="CW99" s="235">
        <f t="shared" si="778"/>
        <v>0</v>
      </c>
      <c r="CX99" s="235">
        <f t="shared" si="779"/>
        <v>0</v>
      </c>
      <c r="CY99" s="236"/>
      <c r="CZ99" s="236">
        <f t="shared" si="780"/>
        <v>0</v>
      </c>
      <c r="DA99" s="235">
        <f t="shared" si="781"/>
        <v>0</v>
      </c>
      <c r="DB99" s="235">
        <f t="shared" si="782"/>
        <v>0</v>
      </c>
      <c r="DC99" s="236"/>
      <c r="DD99" s="236">
        <f t="shared" si="783"/>
        <v>0</v>
      </c>
      <c r="DE99" s="235">
        <f t="shared" si="784"/>
        <v>0</v>
      </c>
      <c r="DF99" s="235">
        <f t="shared" si="785"/>
        <v>0</v>
      </c>
      <c r="DG99" s="236"/>
      <c r="DH99" s="236">
        <f t="shared" si="786"/>
        <v>0</v>
      </c>
      <c r="DI99" s="235">
        <f t="shared" si="787"/>
        <v>0</v>
      </c>
      <c r="DJ99" s="235">
        <f t="shared" si="788"/>
        <v>0</v>
      </c>
      <c r="DK99" s="236"/>
      <c r="DL99" s="236">
        <f t="shared" si="789"/>
        <v>0</v>
      </c>
      <c r="DM99" s="235">
        <f t="shared" si="790"/>
        <v>0</v>
      </c>
      <c r="DN99" s="235">
        <f t="shared" si="791"/>
        <v>0</v>
      </c>
      <c r="DO99" s="236"/>
      <c r="DP99" s="236">
        <f t="shared" si="723"/>
        <v>0</v>
      </c>
      <c r="DQ99" s="235">
        <f t="shared" si="724"/>
        <v>0</v>
      </c>
      <c r="DR99" s="235">
        <f t="shared" si="725"/>
        <v>0</v>
      </c>
      <c r="DS99" s="236"/>
      <c r="DT99" s="236">
        <f t="shared" si="792"/>
        <v>0</v>
      </c>
      <c r="DU99" s="235">
        <f t="shared" si="793"/>
        <v>0</v>
      </c>
      <c r="DV99" s="235">
        <f t="shared" si="794"/>
        <v>0</v>
      </c>
      <c r="DW99" s="236"/>
      <c r="DX99" s="236">
        <f t="shared" si="726"/>
        <v>0</v>
      </c>
      <c r="DY99" s="235">
        <f t="shared" si="727"/>
        <v>0</v>
      </c>
      <c r="DZ99" s="235">
        <f t="shared" si="728"/>
        <v>0</v>
      </c>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row>
    <row r="100" spans="1:212" s="5" customFormat="1" x14ac:dyDescent="0.2">
      <c r="A100" s="57" t="s">
        <v>121</v>
      </c>
      <c r="B100" s="57" t="s">
        <v>86</v>
      </c>
      <c r="C100" s="57" t="s">
        <v>3</v>
      </c>
      <c r="D100" s="57">
        <v>100</v>
      </c>
      <c r="E100" s="6"/>
      <c r="F100" s="64">
        <f t="shared" ref="F100:F121" si="911">SUM(E100*$D100)</f>
        <v>0</v>
      </c>
      <c r="G100" s="6"/>
      <c r="H100" s="64">
        <f t="shared" ref="H100:H121" si="912">SUM(G100*$D100)</f>
        <v>0</v>
      </c>
      <c r="I100" s="6"/>
      <c r="J100" s="64">
        <f t="shared" ref="J100:J121" si="913">SUM(I100*$D100)</f>
        <v>0</v>
      </c>
      <c r="K100" s="6"/>
      <c r="L100" s="64">
        <f t="shared" ref="L100:L121" si="914">SUM(K100*$D100)</f>
        <v>0</v>
      </c>
      <c r="M100" s="6"/>
      <c r="N100" s="64">
        <f t="shared" ref="N100:N121" si="915">SUM(M100*$D100)</f>
        <v>0</v>
      </c>
      <c r="O100" s="6"/>
      <c r="P100" s="64">
        <f t="shared" ref="P100:P121" si="916">SUM(O100*$D100)</f>
        <v>0</v>
      </c>
      <c r="Q100" s="6"/>
      <c r="R100" s="64">
        <f t="shared" ref="R100:R121" si="917">SUM(Q100*$D100)</f>
        <v>0</v>
      </c>
      <c r="S100" s="6"/>
      <c r="T100" s="64">
        <f t="shared" ref="T100:T121" si="918">SUM(S100*$D100)</f>
        <v>0</v>
      </c>
      <c r="U100" s="6"/>
      <c r="V100" s="64">
        <f t="shared" ref="V100:V121" si="919">SUM(U100*$D100)</f>
        <v>0</v>
      </c>
      <c r="W100" s="6"/>
      <c r="X100" s="64">
        <f t="shared" ref="X100:X121" si="920">SUM(W100*$D100)</f>
        <v>0</v>
      </c>
      <c r="Y100" s="6"/>
      <c r="Z100" s="64">
        <f t="shared" ref="Z100:Z121" si="921">SUM(Y100*$D100)</f>
        <v>0</v>
      </c>
      <c r="AA100" s="6"/>
      <c r="AB100" s="64">
        <f t="shared" ref="AB100:AB121" si="922">SUM(AA100*$D100)</f>
        <v>0</v>
      </c>
      <c r="AC100" s="59"/>
      <c r="AD100" s="64">
        <f t="shared" ref="AD100:AD121" si="923">SUM(AC100*$D100)</f>
        <v>0</v>
      </c>
      <c r="AE100" s="59"/>
      <c r="AF100" s="64">
        <f t="shared" ref="AF100:AF121" si="924">SUM(AE100*$D100)</f>
        <v>0</v>
      </c>
      <c r="AG100" s="59"/>
      <c r="AH100" s="64">
        <f t="shared" ref="AH100:AH121" si="925">SUM(AG100*$D100)</f>
        <v>0</v>
      </c>
      <c r="AI100" s="59"/>
      <c r="AJ100" s="64">
        <f t="shared" ref="AJ100:AJ121" si="926">SUM(AI100*$D100)</f>
        <v>0</v>
      </c>
      <c r="AK100" s="59"/>
      <c r="AL100" s="64">
        <f t="shared" ref="AL100:AL121" si="927">SUM(AK100*$D100)</f>
        <v>0</v>
      </c>
      <c r="AM100" s="59"/>
      <c r="AN100" s="64">
        <f t="shared" ref="AN100:AN121" si="928">SUM(AM100*$D100)</f>
        <v>0</v>
      </c>
      <c r="AO100" s="59"/>
      <c r="AP100" s="64">
        <f t="shared" ref="AP100:AP121" si="929">SUM(AO100*$D100)</f>
        <v>0</v>
      </c>
      <c r="AQ100" s="59"/>
      <c r="AR100" s="64">
        <f t="shared" ref="AR100:AR121" si="930">SUM(AQ100*$D100)</f>
        <v>0</v>
      </c>
      <c r="AS100" s="59"/>
      <c r="AT100" s="64">
        <f t="shared" ref="AT100:AT121" si="931">SUM(AS100*$D100)</f>
        <v>0</v>
      </c>
      <c r="AU100" s="59"/>
      <c r="AV100" s="64">
        <f t="shared" ref="AV100:AV121" si="932">SUM(AU100*$D100)</f>
        <v>0</v>
      </c>
      <c r="AW100" s="59"/>
      <c r="AX100" s="64">
        <f t="shared" ref="AX100:AX121" si="933">SUM(AW100*$D100)</f>
        <v>0</v>
      </c>
      <c r="AY100" s="59"/>
      <c r="AZ100" s="64">
        <f t="shared" ref="AZ100:AZ121" si="934">SUM(AY100*$D100)</f>
        <v>0</v>
      </c>
      <c r="BA100" s="59"/>
      <c r="BB100" s="64">
        <f t="shared" ref="BB100:BB121" si="935">SUM(BA100*$D100)</f>
        <v>0</v>
      </c>
      <c r="BC100" s="59"/>
      <c r="BD100" s="64">
        <f t="shared" ref="BD100:BD121" si="936">SUM(BC100*$D100)</f>
        <v>0</v>
      </c>
      <c r="BE100" s="59"/>
      <c r="BF100" s="64">
        <f t="shared" ref="BF100:BF121" si="937">SUM(BE100*$D100)</f>
        <v>0</v>
      </c>
      <c r="BG100" s="59"/>
      <c r="BH100" s="64">
        <f t="shared" ref="BH100:BH121" si="938">SUM(BG100*$D100)</f>
        <v>0</v>
      </c>
      <c r="BI100" s="59"/>
      <c r="BJ100" s="64">
        <f t="shared" ref="BJ100:BJ121" si="939">SUM(BI100*$D100)</f>
        <v>0</v>
      </c>
      <c r="BK100" s="59"/>
      <c r="BL100" s="64">
        <f t="shared" ref="BL100:BL121" si="940">SUM(BK100*$D100)</f>
        <v>0</v>
      </c>
      <c r="BM100" s="59"/>
      <c r="BN100" s="64">
        <f t="shared" ref="BN100:BN121" si="941">SUM(BM100*$D100)</f>
        <v>0</v>
      </c>
      <c r="BO100" s="59"/>
      <c r="BP100" s="64">
        <f t="shared" ref="BP100:BP121" si="942">SUM(BO100*$D100)</f>
        <v>0</v>
      </c>
      <c r="BQ100" s="59"/>
      <c r="BR100" s="64">
        <f t="shared" ref="BR100:BR121" si="943">SUM(BQ100*$D100)</f>
        <v>0</v>
      </c>
      <c r="BS100" s="59"/>
      <c r="BT100" s="64">
        <f t="shared" ref="BT100:BT121" si="944">SUM(BS100*$D100)</f>
        <v>0</v>
      </c>
      <c r="BU100" s="59"/>
      <c r="BV100" s="64">
        <f t="shared" ref="BV100:BV121" si="945">SUM(BU100*$D100)</f>
        <v>0</v>
      </c>
      <c r="BW100" s="59"/>
      <c r="BX100" s="64">
        <f t="shared" ref="BX100:BX121" si="946">SUM(BW100*$D100)</f>
        <v>0</v>
      </c>
      <c r="BY100" s="59"/>
      <c r="BZ100" s="64">
        <f t="shared" ref="BZ100:BZ121" si="947">SUM(BY100*$D100)</f>
        <v>0</v>
      </c>
      <c r="CA100" s="54"/>
      <c r="CB100" s="61">
        <f t="shared" ref="CB100:CB121" si="948">SUM(E100+G100+I100+K100+M100+O100+Q100+S100+U100+W100+Y100+AA100+AC100+AE100+AG100+AI100+AK100+AM100+AO100+AQ100+AS100+AU100+AW100+AY100+BA100+BC100+BE100+BG100+BI100+BK100+BM100+BO100+BQ100+BS100+BU100+BW100+BY100)</f>
        <v>0</v>
      </c>
      <c r="CC100" s="61">
        <f t="shared" ref="CC100:CC121" si="949">ROUND(CB100*D100*2,1)/2</f>
        <v>0</v>
      </c>
      <c r="CD100" s="4"/>
      <c r="CE100" s="236">
        <v>0.75</v>
      </c>
      <c r="CF100" s="236">
        <f t="shared" si="765"/>
        <v>75</v>
      </c>
      <c r="CG100" s="235">
        <f t="shared" si="766"/>
        <v>0.75</v>
      </c>
      <c r="CH100" s="235">
        <f t="shared" si="767"/>
        <v>75</v>
      </c>
      <c r="CI100" s="236"/>
      <c r="CJ100" s="236">
        <f t="shared" si="768"/>
        <v>0</v>
      </c>
      <c r="CK100" s="235">
        <f t="shared" si="769"/>
        <v>0</v>
      </c>
      <c r="CL100" s="235">
        <f t="shared" si="770"/>
        <v>0</v>
      </c>
      <c r="CM100" s="236"/>
      <c r="CN100" s="236">
        <f t="shared" si="771"/>
        <v>0</v>
      </c>
      <c r="CO100" s="235">
        <f t="shared" si="772"/>
        <v>0</v>
      </c>
      <c r="CP100" s="235">
        <f t="shared" si="773"/>
        <v>0</v>
      </c>
      <c r="CQ100" s="236"/>
      <c r="CR100" s="236">
        <f t="shared" si="774"/>
        <v>0</v>
      </c>
      <c r="CS100" s="235">
        <f t="shared" si="775"/>
        <v>0</v>
      </c>
      <c r="CT100" s="235">
        <f t="shared" si="776"/>
        <v>0</v>
      </c>
      <c r="CU100" s="236"/>
      <c r="CV100" s="236">
        <f t="shared" si="777"/>
        <v>0</v>
      </c>
      <c r="CW100" s="235">
        <f t="shared" si="778"/>
        <v>0</v>
      </c>
      <c r="CX100" s="235">
        <f t="shared" si="779"/>
        <v>0</v>
      </c>
      <c r="CY100" s="236">
        <v>0.5</v>
      </c>
      <c r="CZ100" s="236">
        <f t="shared" si="780"/>
        <v>50</v>
      </c>
      <c r="DA100" s="235">
        <f t="shared" si="781"/>
        <v>0.5</v>
      </c>
      <c r="DB100" s="235">
        <f t="shared" si="782"/>
        <v>50</v>
      </c>
      <c r="DC100" s="236">
        <v>0.5</v>
      </c>
      <c r="DD100" s="236">
        <f t="shared" si="783"/>
        <v>50</v>
      </c>
      <c r="DE100" s="235">
        <f t="shared" si="784"/>
        <v>0.5</v>
      </c>
      <c r="DF100" s="235">
        <f t="shared" si="785"/>
        <v>50</v>
      </c>
      <c r="DG100" s="236"/>
      <c r="DH100" s="236">
        <f t="shared" si="786"/>
        <v>0</v>
      </c>
      <c r="DI100" s="235">
        <f t="shared" si="787"/>
        <v>0</v>
      </c>
      <c r="DJ100" s="235">
        <f t="shared" si="788"/>
        <v>0</v>
      </c>
      <c r="DK100" s="236"/>
      <c r="DL100" s="236">
        <f t="shared" si="789"/>
        <v>0</v>
      </c>
      <c r="DM100" s="235">
        <f t="shared" si="790"/>
        <v>0</v>
      </c>
      <c r="DN100" s="235">
        <f t="shared" si="791"/>
        <v>0</v>
      </c>
      <c r="DO100" s="236"/>
      <c r="DP100" s="236">
        <f t="shared" si="723"/>
        <v>0</v>
      </c>
      <c r="DQ100" s="235">
        <f t="shared" si="724"/>
        <v>0</v>
      </c>
      <c r="DR100" s="235">
        <f t="shared" si="725"/>
        <v>0</v>
      </c>
      <c r="DS100" s="236"/>
      <c r="DT100" s="236">
        <f t="shared" si="792"/>
        <v>0</v>
      </c>
      <c r="DU100" s="235">
        <f t="shared" si="793"/>
        <v>0</v>
      </c>
      <c r="DV100" s="235">
        <f t="shared" si="794"/>
        <v>0</v>
      </c>
      <c r="DW100" s="236"/>
      <c r="DX100" s="236">
        <f t="shared" si="726"/>
        <v>0</v>
      </c>
      <c r="DY100" s="235">
        <f t="shared" si="727"/>
        <v>0</v>
      </c>
      <c r="DZ100" s="235">
        <f t="shared" si="728"/>
        <v>0</v>
      </c>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row>
    <row r="101" spans="1:212" s="5" customFormat="1" x14ac:dyDescent="0.2">
      <c r="A101" s="57" t="s">
        <v>221</v>
      </c>
      <c r="B101" s="57" t="s">
        <v>81</v>
      </c>
      <c r="C101" s="57" t="s">
        <v>3</v>
      </c>
      <c r="D101" s="57">
        <v>100</v>
      </c>
      <c r="E101" s="6"/>
      <c r="F101" s="64">
        <f t="shared" si="911"/>
        <v>0</v>
      </c>
      <c r="G101" s="6"/>
      <c r="H101" s="64">
        <f t="shared" si="912"/>
        <v>0</v>
      </c>
      <c r="I101" s="6"/>
      <c r="J101" s="64">
        <f t="shared" si="913"/>
        <v>0</v>
      </c>
      <c r="K101" s="6"/>
      <c r="L101" s="64">
        <f t="shared" si="914"/>
        <v>0</v>
      </c>
      <c r="M101" s="6"/>
      <c r="N101" s="64">
        <f t="shared" si="915"/>
        <v>0</v>
      </c>
      <c r="O101" s="6"/>
      <c r="P101" s="64">
        <f t="shared" si="916"/>
        <v>0</v>
      </c>
      <c r="Q101" s="6"/>
      <c r="R101" s="64">
        <f t="shared" si="917"/>
        <v>0</v>
      </c>
      <c r="S101" s="6"/>
      <c r="T101" s="64">
        <f t="shared" si="918"/>
        <v>0</v>
      </c>
      <c r="U101" s="6"/>
      <c r="V101" s="64">
        <f t="shared" si="919"/>
        <v>0</v>
      </c>
      <c r="W101" s="6"/>
      <c r="X101" s="64">
        <f t="shared" si="920"/>
        <v>0</v>
      </c>
      <c r="Y101" s="6"/>
      <c r="Z101" s="64">
        <f t="shared" si="921"/>
        <v>0</v>
      </c>
      <c r="AA101" s="6"/>
      <c r="AB101" s="64">
        <f t="shared" si="922"/>
        <v>0</v>
      </c>
      <c r="AC101" s="59"/>
      <c r="AD101" s="64">
        <f t="shared" si="923"/>
        <v>0</v>
      </c>
      <c r="AE101" s="59"/>
      <c r="AF101" s="64">
        <f t="shared" si="924"/>
        <v>0</v>
      </c>
      <c r="AG101" s="59"/>
      <c r="AH101" s="64">
        <f t="shared" si="925"/>
        <v>0</v>
      </c>
      <c r="AI101" s="59"/>
      <c r="AJ101" s="64">
        <f t="shared" si="926"/>
        <v>0</v>
      </c>
      <c r="AK101" s="59"/>
      <c r="AL101" s="64">
        <f t="shared" si="927"/>
        <v>0</v>
      </c>
      <c r="AM101" s="59"/>
      <c r="AN101" s="64">
        <f t="shared" si="928"/>
        <v>0</v>
      </c>
      <c r="AO101" s="59"/>
      <c r="AP101" s="64">
        <f t="shared" si="929"/>
        <v>0</v>
      </c>
      <c r="AQ101" s="59"/>
      <c r="AR101" s="64">
        <f t="shared" si="930"/>
        <v>0</v>
      </c>
      <c r="AS101" s="59"/>
      <c r="AT101" s="64">
        <f t="shared" si="931"/>
        <v>0</v>
      </c>
      <c r="AU101" s="59"/>
      <c r="AV101" s="64">
        <f t="shared" si="932"/>
        <v>0</v>
      </c>
      <c r="AW101" s="59"/>
      <c r="AX101" s="64">
        <f t="shared" si="933"/>
        <v>0</v>
      </c>
      <c r="AY101" s="59"/>
      <c r="AZ101" s="64">
        <f t="shared" si="934"/>
        <v>0</v>
      </c>
      <c r="BA101" s="59"/>
      <c r="BB101" s="64">
        <f t="shared" si="935"/>
        <v>0</v>
      </c>
      <c r="BC101" s="59"/>
      <c r="BD101" s="64">
        <f t="shared" si="936"/>
        <v>0</v>
      </c>
      <c r="BE101" s="59"/>
      <c r="BF101" s="64">
        <f t="shared" si="937"/>
        <v>0</v>
      </c>
      <c r="BG101" s="59"/>
      <c r="BH101" s="64">
        <f t="shared" si="938"/>
        <v>0</v>
      </c>
      <c r="BI101" s="59"/>
      <c r="BJ101" s="64">
        <f t="shared" si="939"/>
        <v>0</v>
      </c>
      <c r="BK101" s="59"/>
      <c r="BL101" s="64">
        <f t="shared" si="940"/>
        <v>0</v>
      </c>
      <c r="BM101" s="59"/>
      <c r="BN101" s="64">
        <f t="shared" si="941"/>
        <v>0</v>
      </c>
      <c r="BO101" s="59"/>
      <c r="BP101" s="64">
        <f t="shared" si="942"/>
        <v>0</v>
      </c>
      <c r="BQ101" s="59"/>
      <c r="BR101" s="64">
        <f t="shared" si="943"/>
        <v>0</v>
      </c>
      <c r="BS101" s="59"/>
      <c r="BT101" s="64">
        <f t="shared" si="944"/>
        <v>0</v>
      </c>
      <c r="BU101" s="59"/>
      <c r="BV101" s="64">
        <f t="shared" si="945"/>
        <v>0</v>
      </c>
      <c r="BW101" s="59"/>
      <c r="BX101" s="64">
        <f t="shared" si="946"/>
        <v>0</v>
      </c>
      <c r="BY101" s="59"/>
      <c r="BZ101" s="64">
        <f t="shared" si="947"/>
        <v>0</v>
      </c>
      <c r="CA101" s="54"/>
      <c r="CB101" s="61">
        <f t="shared" si="948"/>
        <v>0</v>
      </c>
      <c r="CC101" s="61">
        <f t="shared" si="949"/>
        <v>0</v>
      </c>
      <c r="CD101" s="4"/>
      <c r="CE101" s="236"/>
      <c r="CF101" s="236">
        <f t="shared" si="765"/>
        <v>0</v>
      </c>
      <c r="CG101" s="235">
        <f t="shared" si="766"/>
        <v>0</v>
      </c>
      <c r="CH101" s="235">
        <f t="shared" si="767"/>
        <v>0</v>
      </c>
      <c r="CI101" s="236"/>
      <c r="CJ101" s="236">
        <f t="shared" si="768"/>
        <v>0</v>
      </c>
      <c r="CK101" s="235">
        <f t="shared" si="769"/>
        <v>0</v>
      </c>
      <c r="CL101" s="235">
        <f t="shared" si="770"/>
        <v>0</v>
      </c>
      <c r="CM101" s="236"/>
      <c r="CN101" s="236">
        <f t="shared" si="771"/>
        <v>0</v>
      </c>
      <c r="CO101" s="235">
        <f t="shared" si="772"/>
        <v>0</v>
      </c>
      <c r="CP101" s="235">
        <f t="shared" si="773"/>
        <v>0</v>
      </c>
      <c r="CQ101" s="236"/>
      <c r="CR101" s="236">
        <f t="shared" si="774"/>
        <v>0</v>
      </c>
      <c r="CS101" s="235">
        <f t="shared" si="775"/>
        <v>0</v>
      </c>
      <c r="CT101" s="235">
        <f t="shared" si="776"/>
        <v>0</v>
      </c>
      <c r="CU101" s="236"/>
      <c r="CV101" s="236">
        <f t="shared" si="777"/>
        <v>0</v>
      </c>
      <c r="CW101" s="235">
        <f t="shared" si="778"/>
        <v>0</v>
      </c>
      <c r="CX101" s="235">
        <f t="shared" si="779"/>
        <v>0</v>
      </c>
      <c r="CY101" s="236"/>
      <c r="CZ101" s="236">
        <f t="shared" si="780"/>
        <v>0</v>
      </c>
      <c r="DA101" s="235">
        <f t="shared" si="781"/>
        <v>0</v>
      </c>
      <c r="DB101" s="235">
        <f t="shared" si="782"/>
        <v>0</v>
      </c>
      <c r="DC101" s="236"/>
      <c r="DD101" s="236">
        <f t="shared" si="783"/>
        <v>0</v>
      </c>
      <c r="DE101" s="235">
        <f t="shared" si="784"/>
        <v>0</v>
      </c>
      <c r="DF101" s="235">
        <f t="shared" si="785"/>
        <v>0</v>
      </c>
      <c r="DG101" s="236"/>
      <c r="DH101" s="236">
        <f t="shared" si="786"/>
        <v>0</v>
      </c>
      <c r="DI101" s="235">
        <f t="shared" si="787"/>
        <v>0</v>
      </c>
      <c r="DJ101" s="235">
        <f t="shared" si="788"/>
        <v>0</v>
      </c>
      <c r="DK101" s="236"/>
      <c r="DL101" s="236">
        <f t="shared" si="789"/>
        <v>0</v>
      </c>
      <c r="DM101" s="235">
        <f t="shared" si="790"/>
        <v>0</v>
      </c>
      <c r="DN101" s="235">
        <f t="shared" si="791"/>
        <v>0</v>
      </c>
      <c r="DO101" s="236"/>
      <c r="DP101" s="236">
        <f t="shared" si="723"/>
        <v>0</v>
      </c>
      <c r="DQ101" s="235">
        <f t="shared" si="724"/>
        <v>0</v>
      </c>
      <c r="DR101" s="235">
        <f t="shared" si="725"/>
        <v>0</v>
      </c>
      <c r="DS101" s="236"/>
      <c r="DT101" s="236">
        <f t="shared" si="792"/>
        <v>0</v>
      </c>
      <c r="DU101" s="235">
        <f t="shared" si="793"/>
        <v>0</v>
      </c>
      <c r="DV101" s="235">
        <f t="shared" si="794"/>
        <v>0</v>
      </c>
      <c r="DW101" s="236"/>
      <c r="DX101" s="236">
        <f t="shared" si="726"/>
        <v>0</v>
      </c>
      <c r="DY101" s="235">
        <f t="shared" si="727"/>
        <v>0</v>
      </c>
      <c r="DZ101" s="235">
        <f t="shared" si="728"/>
        <v>0</v>
      </c>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row>
    <row r="102" spans="1:212" s="5" customFormat="1" x14ac:dyDescent="0.2">
      <c r="A102" s="57" t="s">
        <v>364</v>
      </c>
      <c r="B102" s="57" t="s">
        <v>365</v>
      </c>
      <c r="C102" s="57" t="s">
        <v>3</v>
      </c>
      <c r="D102" s="57">
        <v>100</v>
      </c>
      <c r="E102" s="6"/>
      <c r="F102" s="64">
        <f>SUM(E102*$D102)</f>
        <v>0</v>
      </c>
      <c r="G102" s="6"/>
      <c r="H102" s="64">
        <f>SUM(G102*$D102)</f>
        <v>0</v>
      </c>
      <c r="I102" s="6"/>
      <c r="J102" s="64">
        <f>SUM(I102*$D102)</f>
        <v>0</v>
      </c>
      <c r="K102" s="6"/>
      <c r="L102" s="64">
        <f>SUM(K102*$D102)</f>
        <v>0</v>
      </c>
      <c r="M102" s="6"/>
      <c r="N102" s="64">
        <f>SUM(M102*$D102)</f>
        <v>0</v>
      </c>
      <c r="O102" s="6"/>
      <c r="P102" s="64">
        <f>SUM(O102*$D102)</f>
        <v>0</v>
      </c>
      <c r="Q102" s="6"/>
      <c r="R102" s="64">
        <f>SUM(Q102*$D102)</f>
        <v>0</v>
      </c>
      <c r="S102" s="6"/>
      <c r="T102" s="64">
        <f>SUM(S102*$D102)</f>
        <v>0</v>
      </c>
      <c r="U102" s="6"/>
      <c r="V102" s="64">
        <f>SUM(U102*$D102)</f>
        <v>0</v>
      </c>
      <c r="W102" s="6"/>
      <c r="X102" s="64">
        <f>SUM(W102*$D102)</f>
        <v>0</v>
      </c>
      <c r="Y102" s="6"/>
      <c r="Z102" s="64">
        <f>SUM(Y102*$D102)</f>
        <v>0</v>
      </c>
      <c r="AA102" s="6"/>
      <c r="AB102" s="64">
        <f>SUM(AA102*$D102)</f>
        <v>0</v>
      </c>
      <c r="AC102" s="59"/>
      <c r="AD102" s="64">
        <f>SUM(AC102*$D102)</f>
        <v>0</v>
      </c>
      <c r="AE102" s="59"/>
      <c r="AF102" s="64">
        <f>SUM(AE102*$D102)</f>
        <v>0</v>
      </c>
      <c r="AG102" s="59"/>
      <c r="AH102" s="64">
        <f>SUM(AG102*$D102)</f>
        <v>0</v>
      </c>
      <c r="AI102" s="59"/>
      <c r="AJ102" s="64">
        <f>SUM(AI102*$D102)</f>
        <v>0</v>
      </c>
      <c r="AK102" s="59"/>
      <c r="AL102" s="64">
        <f>SUM(AK102*$D102)</f>
        <v>0</v>
      </c>
      <c r="AM102" s="59"/>
      <c r="AN102" s="64">
        <f>SUM(AM102*$D102)</f>
        <v>0</v>
      </c>
      <c r="AO102" s="59"/>
      <c r="AP102" s="64">
        <f>SUM(AO102*$D102)</f>
        <v>0</v>
      </c>
      <c r="AQ102" s="59"/>
      <c r="AR102" s="64">
        <f>SUM(AQ102*$D102)</f>
        <v>0</v>
      </c>
      <c r="AS102" s="59"/>
      <c r="AT102" s="64">
        <f>SUM(AS102*$D102)</f>
        <v>0</v>
      </c>
      <c r="AU102" s="59"/>
      <c r="AV102" s="64">
        <f>SUM(AU102*$D102)</f>
        <v>0</v>
      </c>
      <c r="AW102" s="59"/>
      <c r="AX102" s="64">
        <f>SUM(AW102*$D102)</f>
        <v>0</v>
      </c>
      <c r="AY102" s="59"/>
      <c r="AZ102" s="64">
        <f>SUM(AY102*$D102)</f>
        <v>0</v>
      </c>
      <c r="BA102" s="59"/>
      <c r="BB102" s="64">
        <f>SUM(BA102*$D102)</f>
        <v>0</v>
      </c>
      <c r="BC102" s="59"/>
      <c r="BD102" s="64">
        <f>SUM(BC102*$D102)</f>
        <v>0</v>
      </c>
      <c r="BE102" s="59"/>
      <c r="BF102" s="64">
        <f>SUM(BE102*$D102)</f>
        <v>0</v>
      </c>
      <c r="BG102" s="59"/>
      <c r="BH102" s="64">
        <f>SUM(BG102*$D102)</f>
        <v>0</v>
      </c>
      <c r="BI102" s="59"/>
      <c r="BJ102" s="64">
        <f>SUM(BI102*$D102)</f>
        <v>0</v>
      </c>
      <c r="BK102" s="59"/>
      <c r="BL102" s="64">
        <f>SUM(BK102*$D102)</f>
        <v>0</v>
      </c>
      <c r="BM102" s="59"/>
      <c r="BN102" s="64">
        <f>SUM(BM102*$D102)</f>
        <v>0</v>
      </c>
      <c r="BO102" s="59"/>
      <c r="BP102" s="64">
        <f>SUM(BO102*$D102)</f>
        <v>0</v>
      </c>
      <c r="BQ102" s="59"/>
      <c r="BR102" s="64">
        <f>SUM(BQ102*$D102)</f>
        <v>0</v>
      </c>
      <c r="BS102" s="59"/>
      <c r="BT102" s="64">
        <f>SUM(BS102*$D102)</f>
        <v>0</v>
      </c>
      <c r="BU102" s="59"/>
      <c r="BV102" s="64">
        <f>SUM(BU102*$D102)</f>
        <v>0</v>
      </c>
      <c r="BW102" s="59"/>
      <c r="BX102" s="64">
        <f>SUM(BW102*$D102)</f>
        <v>0</v>
      </c>
      <c r="BY102" s="59"/>
      <c r="BZ102" s="64">
        <f>SUM(BY102*$D102)</f>
        <v>0</v>
      </c>
      <c r="CA102" s="54"/>
      <c r="CB102" s="61">
        <f>SUM(E102+G102+I102+K102+M102+O102+Q102+S102+U102+W102+Y102+AA102+AC102+AE102+AG102+AI102+AK102+AM102+AO102+AQ102+AS102+AU102+AW102+AY102+BA102+BC102+BE102+BG102+BI102+BK102+BM102+BO102+BQ102+BS102+BU102+BW102+BY102)</f>
        <v>0</v>
      </c>
      <c r="CC102" s="61">
        <f>ROUND(CB102*D102*2,1)/2</f>
        <v>0</v>
      </c>
      <c r="CD102" s="4"/>
      <c r="CE102" s="236"/>
      <c r="CF102" s="236">
        <f>SUM(CE102*D102)</f>
        <v>0</v>
      </c>
      <c r="CG102" s="235">
        <f>SUM(CE102+AG102)</f>
        <v>0</v>
      </c>
      <c r="CH102" s="235">
        <f>SUM(CG102*D102)</f>
        <v>0</v>
      </c>
      <c r="CI102" s="236"/>
      <c r="CJ102" s="236">
        <f>SUM(CI102*D102)</f>
        <v>0</v>
      </c>
      <c r="CK102" s="235">
        <f>SUM(CI102+Y102)</f>
        <v>0</v>
      </c>
      <c r="CL102" s="235">
        <f>SUM(CK102*D102)</f>
        <v>0</v>
      </c>
      <c r="CM102" s="236"/>
      <c r="CN102" s="236">
        <f>SUM(CM102*D102)</f>
        <v>0</v>
      </c>
      <c r="CO102" s="235">
        <f>SUM(CM102+AK102)</f>
        <v>0</v>
      </c>
      <c r="CP102" s="235">
        <f>SUM(CO102*D102)</f>
        <v>0</v>
      </c>
      <c r="CQ102" s="236"/>
      <c r="CR102" s="236">
        <f>SUM(CQ102*D102)</f>
        <v>0</v>
      </c>
      <c r="CS102" s="235">
        <f>SUM(CQ102+AM102)</f>
        <v>0</v>
      </c>
      <c r="CT102" s="235">
        <f>SUM(CS102*D102)</f>
        <v>0</v>
      </c>
      <c r="CU102" s="236"/>
      <c r="CV102" s="236">
        <f>SUM(CU102*D102)</f>
        <v>0</v>
      </c>
      <c r="CW102" s="235">
        <f>SUM(CU102+AO102)</f>
        <v>0</v>
      </c>
      <c r="CX102" s="235">
        <f>SUM(CW102*D102)</f>
        <v>0</v>
      </c>
      <c r="CY102" s="236"/>
      <c r="CZ102" s="236">
        <f>SUM(CY102*D102)</f>
        <v>0</v>
      </c>
      <c r="DA102" s="235">
        <f>SUM(CY102+AQ102)</f>
        <v>0</v>
      </c>
      <c r="DB102" s="235">
        <f>SUM(DA102*D102)</f>
        <v>0</v>
      </c>
      <c r="DC102" s="236"/>
      <c r="DD102" s="236">
        <f>SUM(DC102*D102)</f>
        <v>0</v>
      </c>
      <c r="DE102" s="235">
        <f>SUM(DC102+AS102)</f>
        <v>0</v>
      </c>
      <c r="DF102" s="235">
        <f>SUM(DE102*D102)</f>
        <v>0</v>
      </c>
      <c r="DG102" s="236"/>
      <c r="DH102" s="236">
        <f>DG102*D102</f>
        <v>0</v>
      </c>
      <c r="DI102" s="235">
        <f>DG102+AU102</f>
        <v>0</v>
      </c>
      <c r="DJ102" s="235">
        <f>DI102*D102</f>
        <v>0</v>
      </c>
      <c r="DK102" s="236">
        <f>2+2.25</f>
        <v>4.25</v>
      </c>
      <c r="DL102" s="236">
        <f t="shared" si="789"/>
        <v>425</v>
      </c>
      <c r="DM102" s="235">
        <f t="shared" si="790"/>
        <v>4.25</v>
      </c>
      <c r="DN102" s="235">
        <f t="shared" si="791"/>
        <v>425</v>
      </c>
      <c r="DO102" s="236"/>
      <c r="DP102" s="236">
        <f>SUM(DO102*AB102)</f>
        <v>0</v>
      </c>
      <c r="DQ102" s="235"/>
      <c r="DR102" s="235"/>
      <c r="DS102" s="521">
        <v>0.5</v>
      </c>
      <c r="DT102" s="236">
        <f t="shared" si="792"/>
        <v>50</v>
      </c>
      <c r="DU102" s="235">
        <f t="shared" si="793"/>
        <v>0.5</v>
      </c>
      <c r="DV102" s="235">
        <f t="shared" si="794"/>
        <v>50</v>
      </c>
      <c r="DW102" s="236"/>
      <c r="DX102" s="236">
        <f>SUM(DW102*AJ102)</f>
        <v>0</v>
      </c>
      <c r="DY102" s="235"/>
      <c r="DZ102" s="235"/>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row>
    <row r="103" spans="1:212" s="518" customFormat="1" x14ac:dyDescent="0.2">
      <c r="A103" s="513" t="s">
        <v>117</v>
      </c>
      <c r="B103" s="513" t="s">
        <v>357</v>
      </c>
      <c r="C103" s="513" t="s">
        <v>3</v>
      </c>
      <c r="D103" s="513">
        <v>100</v>
      </c>
      <c r="E103" s="514"/>
      <c r="F103" s="515">
        <f>SUM(E103*$D103)</f>
        <v>0</v>
      </c>
      <c r="G103" s="514"/>
      <c r="H103" s="515">
        <f>SUM(G103*$D103)</f>
        <v>0</v>
      </c>
      <c r="I103" s="514"/>
      <c r="J103" s="515">
        <f>SUM(I103*$D103)</f>
        <v>0</v>
      </c>
      <c r="K103" s="514"/>
      <c r="L103" s="515">
        <f>SUM(K103*$D103)</f>
        <v>0</v>
      </c>
      <c r="M103" s="514"/>
      <c r="N103" s="515">
        <f>SUM(M103*$D103)</f>
        <v>0</v>
      </c>
      <c r="O103" s="514"/>
      <c r="P103" s="515">
        <f>SUM(O103*$D103)</f>
        <v>0</v>
      </c>
      <c r="Q103" s="514"/>
      <c r="R103" s="515">
        <f>SUM(Q103*$D103)</f>
        <v>0</v>
      </c>
      <c r="S103" s="514"/>
      <c r="T103" s="515">
        <f>SUM(S103*$D103)</f>
        <v>0</v>
      </c>
      <c r="U103" s="514"/>
      <c r="V103" s="515">
        <f>SUM(U103*$D103)</f>
        <v>0</v>
      </c>
      <c r="W103" s="514"/>
      <c r="X103" s="515">
        <f>SUM(W103*$D103)</f>
        <v>0</v>
      </c>
      <c r="Y103" s="514"/>
      <c r="Z103" s="515">
        <f>SUM(Y103*$D103)</f>
        <v>0</v>
      </c>
      <c r="AA103" s="514"/>
      <c r="AB103" s="515">
        <f>SUM(AA103*$D103)</f>
        <v>0</v>
      </c>
      <c r="AC103" s="516"/>
      <c r="AD103" s="515">
        <f>SUM(AC103*$D103)</f>
        <v>0</v>
      </c>
      <c r="AE103" s="516"/>
      <c r="AF103" s="515">
        <f>SUM(AE103*$D103)</f>
        <v>0</v>
      </c>
      <c r="AG103" s="516">
        <v>0.5</v>
      </c>
      <c r="AH103" s="515">
        <f>SUM(AG103*$D103)</f>
        <v>50</v>
      </c>
      <c r="AI103" s="516"/>
      <c r="AJ103" s="515">
        <f>SUM(AI103*$D103)</f>
        <v>0</v>
      </c>
      <c r="AK103" s="516"/>
      <c r="AL103" s="515">
        <f>SUM(AK103*$D103)</f>
        <v>0</v>
      </c>
      <c r="AM103" s="516"/>
      <c r="AN103" s="515">
        <f>SUM(AM103*$D103)</f>
        <v>0</v>
      </c>
      <c r="AO103" s="516"/>
      <c r="AP103" s="515">
        <f>SUM(AO103*$D103)</f>
        <v>0</v>
      </c>
      <c r="AQ103" s="516">
        <v>3</v>
      </c>
      <c r="AR103" s="515">
        <f>SUM(AQ103*$D103)</f>
        <v>300</v>
      </c>
      <c r="AS103" s="516"/>
      <c r="AT103" s="515">
        <f>SUM(AS103*$D103)</f>
        <v>0</v>
      </c>
      <c r="AU103" s="516"/>
      <c r="AV103" s="515">
        <f>SUM(AU103*$D103)</f>
        <v>0</v>
      </c>
      <c r="AW103" s="516">
        <v>0.753</v>
      </c>
      <c r="AX103" s="515">
        <f>SUM(AW103*$D103)</f>
        <v>75.3</v>
      </c>
      <c r="AY103" s="516">
        <v>2.5</v>
      </c>
      <c r="AZ103" s="515">
        <f>SUM(AY103*$D103)</f>
        <v>250</v>
      </c>
      <c r="BA103" s="516"/>
      <c r="BB103" s="515">
        <f>SUM(BA103*$D103)</f>
        <v>0</v>
      </c>
      <c r="BC103" s="516"/>
      <c r="BD103" s="515">
        <f>SUM(BC103*$D103)</f>
        <v>0</v>
      </c>
      <c r="BE103" s="516"/>
      <c r="BF103" s="515">
        <f>SUM(BE103*$D103)</f>
        <v>0</v>
      </c>
      <c r="BG103" s="516"/>
      <c r="BH103" s="515">
        <f>SUM(BG103*$D103)</f>
        <v>0</v>
      </c>
      <c r="BI103" s="516"/>
      <c r="BJ103" s="515">
        <f>SUM(BI103*$D103)</f>
        <v>0</v>
      </c>
      <c r="BK103" s="516"/>
      <c r="BL103" s="515">
        <f>SUM(BK103*$D103)</f>
        <v>0</v>
      </c>
      <c r="BM103" s="516"/>
      <c r="BN103" s="515">
        <f>SUM(BM103*$D103)</f>
        <v>0</v>
      </c>
      <c r="BO103" s="516"/>
      <c r="BP103" s="515">
        <f>SUM(BO103*$D103)</f>
        <v>0</v>
      </c>
      <c r="BQ103" s="516"/>
      <c r="BR103" s="515">
        <f>SUM(BQ103*$D103)</f>
        <v>0</v>
      </c>
      <c r="BS103" s="516"/>
      <c r="BT103" s="515">
        <f>SUM(BS103*$D103)</f>
        <v>0</v>
      </c>
      <c r="BU103" s="516"/>
      <c r="BV103" s="515">
        <f>SUM(BU103*$D103)</f>
        <v>0</v>
      </c>
      <c r="BW103" s="516"/>
      <c r="BX103" s="515">
        <f>SUM(BW103*$D103)</f>
        <v>0</v>
      </c>
      <c r="BY103" s="516"/>
      <c r="BZ103" s="515">
        <f>SUM(BY103*$D103)</f>
        <v>0</v>
      </c>
      <c r="CA103" s="514"/>
      <c r="CB103" s="517">
        <f>SUM(E103+G103+I103+K103+M103+O103+Q103+S103+U103+W103+Y103+AA103+AC103+AE103+AG103+AI103+AK103+AM103+AO103+AQ103+AS103+AU103+AW103+AY103+BA103+BC103+BE103+BG103+BI103+BK103+BM103+BO103+BQ103+BS103+BU103+BW103+BY103)</f>
        <v>6.7530000000000001</v>
      </c>
      <c r="CC103" s="517">
        <f>ROUND(CB103*D103*2,1)/2</f>
        <v>675.3</v>
      </c>
      <c r="CE103" s="519">
        <f>3.25+5.75</f>
        <v>9</v>
      </c>
      <c r="CF103" s="519">
        <f>SUM(CE103*D103)</f>
        <v>900</v>
      </c>
      <c r="CG103" s="519">
        <f>SUM(CE103+AG103)</f>
        <v>9.5</v>
      </c>
      <c r="CH103" s="519">
        <f>SUM(CG103*D103)</f>
        <v>950</v>
      </c>
      <c r="CI103" s="519"/>
      <c r="CJ103" s="519">
        <f>SUM(CI103*D103)</f>
        <v>0</v>
      </c>
      <c r="CK103" s="519">
        <f>SUM(CI103+Y103)</f>
        <v>0</v>
      </c>
      <c r="CL103" s="519">
        <f>SUM(CK103*D103)</f>
        <v>0</v>
      </c>
      <c r="CM103" s="519">
        <v>1</v>
      </c>
      <c r="CN103" s="519">
        <f t="shared" si="771"/>
        <v>100</v>
      </c>
      <c r="CO103" s="519">
        <f t="shared" si="772"/>
        <v>1</v>
      </c>
      <c r="CP103" s="519">
        <f t="shared" si="773"/>
        <v>100</v>
      </c>
      <c r="CQ103" s="519">
        <v>3.5</v>
      </c>
      <c r="CR103" s="519">
        <f t="shared" si="774"/>
        <v>350</v>
      </c>
      <c r="CS103" s="519">
        <f t="shared" si="775"/>
        <v>3.5</v>
      </c>
      <c r="CT103" s="519">
        <f t="shared" si="776"/>
        <v>350</v>
      </c>
      <c r="CU103" s="519">
        <v>12.75</v>
      </c>
      <c r="CV103" s="519">
        <f t="shared" si="777"/>
        <v>1275</v>
      </c>
      <c r="CW103" s="519">
        <f t="shared" si="778"/>
        <v>12.75</v>
      </c>
      <c r="CX103" s="519">
        <f t="shared" si="779"/>
        <v>1275</v>
      </c>
      <c r="CY103" s="519">
        <v>5</v>
      </c>
      <c r="CZ103" s="519">
        <f t="shared" si="780"/>
        <v>500</v>
      </c>
      <c r="DA103" s="519">
        <f t="shared" si="781"/>
        <v>8</v>
      </c>
      <c r="DB103" s="519">
        <f t="shared" si="782"/>
        <v>800</v>
      </c>
      <c r="DC103" s="519">
        <v>5.5</v>
      </c>
      <c r="DD103" s="519">
        <f t="shared" si="783"/>
        <v>550</v>
      </c>
      <c r="DE103" s="519">
        <f t="shared" si="784"/>
        <v>5.5</v>
      </c>
      <c r="DF103" s="519">
        <f t="shared" si="785"/>
        <v>550</v>
      </c>
      <c r="DG103" s="519">
        <v>9.25</v>
      </c>
      <c r="DH103" s="519">
        <f t="shared" si="786"/>
        <v>925</v>
      </c>
      <c r="DI103" s="519">
        <f t="shared" si="787"/>
        <v>9.25</v>
      </c>
      <c r="DJ103" s="519">
        <f t="shared" si="788"/>
        <v>925</v>
      </c>
      <c r="DK103" s="519">
        <v>8</v>
      </c>
      <c r="DL103" s="519">
        <f t="shared" si="789"/>
        <v>800</v>
      </c>
      <c r="DM103" s="519">
        <f t="shared" si="790"/>
        <v>8.7530000000000001</v>
      </c>
      <c r="DN103" s="519">
        <f t="shared" si="791"/>
        <v>875.3</v>
      </c>
      <c r="DO103" s="519"/>
      <c r="DP103" s="519">
        <f>SUM(DO103*AB103)</f>
        <v>0</v>
      </c>
      <c r="DQ103" s="519"/>
      <c r="DR103" s="519"/>
      <c r="DS103" s="519"/>
      <c r="DT103" s="236">
        <f t="shared" si="792"/>
        <v>0</v>
      </c>
      <c r="DU103" s="235">
        <f t="shared" si="793"/>
        <v>0</v>
      </c>
      <c r="DV103" s="235">
        <f t="shared" si="794"/>
        <v>0</v>
      </c>
      <c r="DW103" s="519"/>
      <c r="DX103" s="519">
        <f>SUM(DW103*AJ103)</f>
        <v>0</v>
      </c>
      <c r="DY103" s="519"/>
      <c r="DZ103" s="519"/>
    </row>
    <row r="104" spans="1:212" s="518" customFormat="1" x14ac:dyDescent="0.2">
      <c r="A104" s="513" t="s">
        <v>117</v>
      </c>
      <c r="B104" s="513" t="s">
        <v>118</v>
      </c>
      <c r="C104" s="513" t="s">
        <v>3</v>
      </c>
      <c r="D104" s="513">
        <v>100</v>
      </c>
      <c r="E104" s="514"/>
      <c r="F104" s="515">
        <f t="shared" si="911"/>
        <v>0</v>
      </c>
      <c r="G104" s="514"/>
      <c r="H104" s="515">
        <f t="shared" si="912"/>
        <v>0</v>
      </c>
      <c r="I104" s="514"/>
      <c r="J104" s="515">
        <f t="shared" si="913"/>
        <v>0</v>
      </c>
      <c r="K104" s="514"/>
      <c r="L104" s="515">
        <f t="shared" si="914"/>
        <v>0</v>
      </c>
      <c r="M104" s="514"/>
      <c r="N104" s="515">
        <f t="shared" si="915"/>
        <v>0</v>
      </c>
      <c r="O104" s="514"/>
      <c r="P104" s="515">
        <f t="shared" si="916"/>
        <v>0</v>
      </c>
      <c r="Q104" s="514"/>
      <c r="R104" s="515">
        <f t="shared" si="917"/>
        <v>0</v>
      </c>
      <c r="S104" s="514"/>
      <c r="T104" s="515">
        <f t="shared" si="918"/>
        <v>0</v>
      </c>
      <c r="U104" s="514"/>
      <c r="V104" s="515">
        <f t="shared" si="919"/>
        <v>0</v>
      </c>
      <c r="W104" s="514"/>
      <c r="X104" s="515">
        <f t="shared" si="920"/>
        <v>0</v>
      </c>
      <c r="Y104" s="514"/>
      <c r="Z104" s="515">
        <f t="shared" si="921"/>
        <v>0</v>
      </c>
      <c r="AA104" s="514"/>
      <c r="AB104" s="515">
        <f t="shared" si="922"/>
        <v>0</v>
      </c>
      <c r="AC104" s="516"/>
      <c r="AD104" s="515">
        <f t="shared" si="923"/>
        <v>0</v>
      </c>
      <c r="AE104" s="516"/>
      <c r="AF104" s="515">
        <f t="shared" si="924"/>
        <v>0</v>
      </c>
      <c r="AG104" s="516"/>
      <c r="AH104" s="515"/>
      <c r="AI104" s="516"/>
      <c r="AJ104" s="515">
        <f t="shared" si="926"/>
        <v>0</v>
      </c>
      <c r="AK104" s="516"/>
      <c r="AL104" s="515">
        <f t="shared" si="927"/>
        <v>0</v>
      </c>
      <c r="AM104" s="516"/>
      <c r="AN104" s="515">
        <f t="shared" si="928"/>
        <v>0</v>
      </c>
      <c r="AO104" s="516"/>
      <c r="AP104" s="515">
        <f t="shared" si="929"/>
        <v>0</v>
      </c>
      <c r="AQ104" s="516"/>
      <c r="AR104" s="515">
        <f t="shared" si="930"/>
        <v>0</v>
      </c>
      <c r="AS104" s="516"/>
      <c r="AT104" s="515">
        <f t="shared" si="931"/>
        <v>0</v>
      </c>
      <c r="AU104" s="516"/>
      <c r="AV104" s="515">
        <f t="shared" si="932"/>
        <v>0</v>
      </c>
      <c r="AW104" s="516"/>
      <c r="AX104" s="515">
        <f t="shared" si="933"/>
        <v>0</v>
      </c>
      <c r="AY104" s="516"/>
      <c r="AZ104" s="515">
        <f t="shared" si="934"/>
        <v>0</v>
      </c>
      <c r="BA104" s="516"/>
      <c r="BB104" s="515">
        <f t="shared" si="935"/>
        <v>0</v>
      </c>
      <c r="BC104" s="516"/>
      <c r="BD104" s="515">
        <f t="shared" si="936"/>
        <v>0</v>
      </c>
      <c r="BE104" s="516"/>
      <c r="BF104" s="515">
        <f t="shared" si="937"/>
        <v>0</v>
      </c>
      <c r="BG104" s="516"/>
      <c r="BH104" s="515">
        <f t="shared" si="938"/>
        <v>0</v>
      </c>
      <c r="BI104" s="516"/>
      <c r="BJ104" s="515">
        <f t="shared" si="939"/>
        <v>0</v>
      </c>
      <c r="BK104" s="516"/>
      <c r="BL104" s="515">
        <f t="shared" si="940"/>
        <v>0</v>
      </c>
      <c r="BM104" s="516"/>
      <c r="BN104" s="515">
        <f t="shared" si="941"/>
        <v>0</v>
      </c>
      <c r="BO104" s="516"/>
      <c r="BP104" s="515">
        <f t="shared" si="942"/>
        <v>0</v>
      </c>
      <c r="BQ104" s="516"/>
      <c r="BR104" s="515">
        <f t="shared" si="943"/>
        <v>0</v>
      </c>
      <c r="BS104" s="516"/>
      <c r="BT104" s="515">
        <f t="shared" si="944"/>
        <v>0</v>
      </c>
      <c r="BU104" s="516"/>
      <c r="BV104" s="515">
        <f t="shared" si="945"/>
        <v>0</v>
      </c>
      <c r="BW104" s="516"/>
      <c r="BX104" s="515">
        <f t="shared" si="946"/>
        <v>0</v>
      </c>
      <c r="BY104" s="516"/>
      <c r="BZ104" s="515">
        <f t="shared" si="947"/>
        <v>0</v>
      </c>
      <c r="CA104" s="514"/>
      <c r="CB104" s="517">
        <f t="shared" si="948"/>
        <v>0</v>
      </c>
      <c r="CC104" s="517">
        <f t="shared" si="949"/>
        <v>0</v>
      </c>
      <c r="CE104" s="519"/>
      <c r="CF104" s="519">
        <f t="shared" si="765"/>
        <v>0</v>
      </c>
      <c r="CG104" s="519">
        <f t="shared" si="766"/>
        <v>0</v>
      </c>
      <c r="CH104" s="519">
        <f t="shared" si="767"/>
        <v>0</v>
      </c>
      <c r="CI104" s="519"/>
      <c r="CJ104" s="519">
        <f t="shared" si="768"/>
        <v>0</v>
      </c>
      <c r="CK104" s="519">
        <f t="shared" si="769"/>
        <v>0</v>
      </c>
      <c r="CL104" s="519">
        <f t="shared" si="770"/>
        <v>0</v>
      </c>
      <c r="CM104" s="519"/>
      <c r="CN104" s="520">
        <f t="shared" si="771"/>
        <v>0</v>
      </c>
      <c r="CO104" s="520">
        <f t="shared" si="772"/>
        <v>0</v>
      </c>
      <c r="CP104" s="520">
        <f t="shared" si="773"/>
        <v>0</v>
      </c>
      <c r="CQ104" s="519"/>
      <c r="CR104" s="520">
        <f t="shared" si="774"/>
        <v>0</v>
      </c>
      <c r="CS104" s="520">
        <f t="shared" si="775"/>
        <v>0</v>
      </c>
      <c r="CT104" s="520">
        <f t="shared" si="776"/>
        <v>0</v>
      </c>
      <c r="CU104" s="519"/>
      <c r="CV104" s="520">
        <f t="shared" si="777"/>
        <v>0</v>
      </c>
      <c r="CW104" s="520">
        <f t="shared" si="778"/>
        <v>0</v>
      </c>
      <c r="CX104" s="520">
        <f t="shared" si="779"/>
        <v>0</v>
      </c>
      <c r="CY104" s="519"/>
      <c r="CZ104" s="520">
        <f t="shared" si="780"/>
        <v>0</v>
      </c>
      <c r="DA104" s="520">
        <f t="shared" si="781"/>
        <v>0</v>
      </c>
      <c r="DB104" s="520">
        <f t="shared" si="782"/>
        <v>0</v>
      </c>
      <c r="DC104" s="519"/>
      <c r="DD104" s="520">
        <f t="shared" si="783"/>
        <v>0</v>
      </c>
      <c r="DE104" s="520">
        <f t="shared" si="784"/>
        <v>0</v>
      </c>
      <c r="DF104" s="520">
        <f t="shared" si="785"/>
        <v>0</v>
      </c>
      <c r="DG104" s="519"/>
      <c r="DH104" s="520">
        <f t="shared" si="786"/>
        <v>0</v>
      </c>
      <c r="DI104" s="520">
        <f t="shared" si="787"/>
        <v>0</v>
      </c>
      <c r="DJ104" s="520">
        <f t="shared" si="788"/>
        <v>0</v>
      </c>
      <c r="DK104" s="519"/>
      <c r="DL104" s="520">
        <f t="shared" si="789"/>
        <v>0</v>
      </c>
      <c r="DM104" s="520">
        <f t="shared" si="790"/>
        <v>0</v>
      </c>
      <c r="DN104" s="520">
        <f t="shared" si="791"/>
        <v>0</v>
      </c>
      <c r="DO104" s="519"/>
      <c r="DP104" s="519">
        <f t="shared" ref="DP104:DP125" si="950">SUM(DO104*AB104)</f>
        <v>0</v>
      </c>
      <c r="DQ104" s="519"/>
      <c r="DR104" s="519"/>
      <c r="DS104" s="519"/>
      <c r="DT104" s="236">
        <f t="shared" si="792"/>
        <v>0</v>
      </c>
      <c r="DU104" s="235">
        <f t="shared" si="793"/>
        <v>0</v>
      </c>
      <c r="DV104" s="235">
        <f t="shared" si="794"/>
        <v>0</v>
      </c>
      <c r="DW104" s="519"/>
      <c r="DX104" s="519">
        <f t="shared" ref="DX104:DX125" si="951">SUM(DW104*AJ104)</f>
        <v>0</v>
      </c>
      <c r="DY104" s="519"/>
      <c r="DZ104" s="519"/>
    </row>
    <row r="105" spans="1:212" s="5" customFormat="1" x14ac:dyDescent="0.2">
      <c r="A105" s="57" t="s">
        <v>241</v>
      </c>
      <c r="B105" s="57" t="s">
        <v>242</v>
      </c>
      <c r="C105" s="57" t="s">
        <v>3</v>
      </c>
      <c r="D105" s="57">
        <v>100</v>
      </c>
      <c r="E105" s="6"/>
      <c r="F105" s="64">
        <f t="shared" si="911"/>
        <v>0</v>
      </c>
      <c r="G105" s="6"/>
      <c r="H105" s="64">
        <f t="shared" si="912"/>
        <v>0</v>
      </c>
      <c r="I105" s="6"/>
      <c r="J105" s="64">
        <f t="shared" si="913"/>
        <v>0</v>
      </c>
      <c r="K105" s="6"/>
      <c r="L105" s="64">
        <f t="shared" si="914"/>
        <v>0</v>
      </c>
      <c r="M105" s="6"/>
      <c r="N105" s="64">
        <f t="shared" si="915"/>
        <v>0</v>
      </c>
      <c r="O105" s="6"/>
      <c r="P105" s="64">
        <f t="shared" si="916"/>
        <v>0</v>
      </c>
      <c r="Q105" s="6"/>
      <c r="R105" s="64">
        <f t="shared" si="917"/>
        <v>0</v>
      </c>
      <c r="S105" s="6"/>
      <c r="T105" s="64">
        <f t="shared" si="918"/>
        <v>0</v>
      </c>
      <c r="U105" s="6"/>
      <c r="V105" s="64">
        <f t="shared" si="919"/>
        <v>0</v>
      </c>
      <c r="W105" s="6"/>
      <c r="X105" s="64">
        <f t="shared" si="920"/>
        <v>0</v>
      </c>
      <c r="Y105" s="6"/>
      <c r="Z105" s="64">
        <f t="shared" si="921"/>
        <v>0</v>
      </c>
      <c r="AA105" s="6"/>
      <c r="AB105" s="64">
        <f t="shared" si="922"/>
        <v>0</v>
      </c>
      <c r="AC105" s="59"/>
      <c r="AD105" s="64">
        <f t="shared" si="923"/>
        <v>0</v>
      </c>
      <c r="AE105" s="59"/>
      <c r="AF105" s="64">
        <f t="shared" si="924"/>
        <v>0</v>
      </c>
      <c r="AG105" s="59"/>
      <c r="AH105" s="64">
        <f t="shared" si="925"/>
        <v>0</v>
      </c>
      <c r="AI105" s="59"/>
      <c r="AJ105" s="64">
        <f t="shared" si="926"/>
        <v>0</v>
      </c>
      <c r="AK105" s="59"/>
      <c r="AL105" s="64">
        <f t="shared" si="927"/>
        <v>0</v>
      </c>
      <c r="AM105" s="59"/>
      <c r="AN105" s="64">
        <f t="shared" si="928"/>
        <v>0</v>
      </c>
      <c r="AO105" s="59"/>
      <c r="AP105" s="64">
        <f t="shared" si="929"/>
        <v>0</v>
      </c>
      <c r="AQ105" s="59"/>
      <c r="AR105" s="64">
        <f t="shared" si="930"/>
        <v>0</v>
      </c>
      <c r="AS105" s="59"/>
      <c r="AT105" s="64">
        <f t="shared" si="931"/>
        <v>0</v>
      </c>
      <c r="AU105" s="59"/>
      <c r="AV105" s="64">
        <f t="shared" si="932"/>
        <v>0</v>
      </c>
      <c r="AW105" s="59"/>
      <c r="AX105" s="64">
        <f t="shared" si="933"/>
        <v>0</v>
      </c>
      <c r="AY105" s="59"/>
      <c r="AZ105" s="64">
        <f t="shared" si="934"/>
        <v>0</v>
      </c>
      <c r="BA105" s="59"/>
      <c r="BB105" s="64">
        <f t="shared" si="935"/>
        <v>0</v>
      </c>
      <c r="BC105" s="59"/>
      <c r="BD105" s="64">
        <f t="shared" si="936"/>
        <v>0</v>
      </c>
      <c r="BE105" s="59"/>
      <c r="BF105" s="64">
        <f t="shared" si="937"/>
        <v>0</v>
      </c>
      <c r="BG105" s="59"/>
      <c r="BH105" s="64">
        <f t="shared" si="938"/>
        <v>0</v>
      </c>
      <c r="BI105" s="59"/>
      <c r="BJ105" s="64">
        <f t="shared" si="939"/>
        <v>0</v>
      </c>
      <c r="BK105" s="59"/>
      <c r="BL105" s="64">
        <f t="shared" si="940"/>
        <v>0</v>
      </c>
      <c r="BM105" s="59"/>
      <c r="BN105" s="64">
        <f t="shared" si="941"/>
        <v>0</v>
      </c>
      <c r="BO105" s="59"/>
      <c r="BP105" s="64">
        <f t="shared" si="942"/>
        <v>0</v>
      </c>
      <c r="BQ105" s="59"/>
      <c r="BR105" s="64">
        <f t="shared" si="943"/>
        <v>0</v>
      </c>
      <c r="BS105" s="59"/>
      <c r="BT105" s="64">
        <f t="shared" si="944"/>
        <v>0</v>
      </c>
      <c r="BU105" s="59"/>
      <c r="BV105" s="64">
        <f t="shared" si="945"/>
        <v>0</v>
      </c>
      <c r="BW105" s="59"/>
      <c r="BX105" s="64">
        <f t="shared" si="946"/>
        <v>0</v>
      </c>
      <c r="BY105" s="59"/>
      <c r="BZ105" s="64">
        <f t="shared" si="947"/>
        <v>0</v>
      </c>
      <c r="CA105" s="54"/>
      <c r="CB105" s="61">
        <f t="shared" si="948"/>
        <v>0</v>
      </c>
      <c r="CC105" s="61">
        <f t="shared" si="949"/>
        <v>0</v>
      </c>
      <c r="CD105" s="4"/>
      <c r="CE105" s="236">
        <v>0.75</v>
      </c>
      <c r="CF105" s="236">
        <f t="shared" si="765"/>
        <v>75</v>
      </c>
      <c r="CG105" s="235">
        <f t="shared" si="766"/>
        <v>0.75</v>
      </c>
      <c r="CH105" s="235">
        <f t="shared" si="767"/>
        <v>75</v>
      </c>
      <c r="CI105" s="236"/>
      <c r="CJ105" s="236">
        <f t="shared" si="768"/>
        <v>0</v>
      </c>
      <c r="CK105" s="235">
        <f t="shared" si="769"/>
        <v>0</v>
      </c>
      <c r="CL105" s="235">
        <f t="shared" si="770"/>
        <v>0</v>
      </c>
      <c r="CM105" s="236"/>
      <c r="CN105" s="236">
        <f t="shared" si="771"/>
        <v>0</v>
      </c>
      <c r="CO105" s="235">
        <f t="shared" si="772"/>
        <v>0</v>
      </c>
      <c r="CP105" s="235">
        <f t="shared" si="773"/>
        <v>0</v>
      </c>
      <c r="CQ105" s="236"/>
      <c r="CR105" s="236">
        <f t="shared" si="774"/>
        <v>0</v>
      </c>
      <c r="CS105" s="235">
        <f t="shared" si="775"/>
        <v>0</v>
      </c>
      <c r="CT105" s="235">
        <f t="shared" si="776"/>
        <v>0</v>
      </c>
      <c r="CU105" s="236"/>
      <c r="CV105" s="236">
        <f t="shared" si="777"/>
        <v>0</v>
      </c>
      <c r="CW105" s="235">
        <f t="shared" si="778"/>
        <v>0</v>
      </c>
      <c r="CX105" s="235">
        <f t="shared" si="779"/>
        <v>0</v>
      </c>
      <c r="CY105" s="236"/>
      <c r="CZ105" s="236">
        <f t="shared" si="780"/>
        <v>0</v>
      </c>
      <c r="DA105" s="235">
        <f t="shared" si="781"/>
        <v>0</v>
      </c>
      <c r="DB105" s="235">
        <f t="shared" si="782"/>
        <v>0</v>
      </c>
      <c r="DC105" s="236"/>
      <c r="DD105" s="236">
        <f t="shared" si="783"/>
        <v>0</v>
      </c>
      <c r="DE105" s="235">
        <f t="shared" si="784"/>
        <v>0</v>
      </c>
      <c r="DF105" s="235">
        <f t="shared" si="785"/>
        <v>0</v>
      </c>
      <c r="DG105" s="236"/>
      <c r="DH105" s="236">
        <f t="shared" si="786"/>
        <v>0</v>
      </c>
      <c r="DI105" s="235">
        <f t="shared" si="787"/>
        <v>0</v>
      </c>
      <c r="DJ105" s="235">
        <f t="shared" si="788"/>
        <v>0</v>
      </c>
      <c r="DK105" s="236"/>
      <c r="DL105" s="236">
        <f t="shared" si="789"/>
        <v>0</v>
      </c>
      <c r="DM105" s="235">
        <f t="shared" si="790"/>
        <v>0</v>
      </c>
      <c r="DN105" s="235">
        <f t="shared" si="791"/>
        <v>0</v>
      </c>
      <c r="DO105" s="236"/>
      <c r="DP105" s="236">
        <f t="shared" si="950"/>
        <v>0</v>
      </c>
      <c r="DQ105" s="235"/>
      <c r="DR105" s="235"/>
      <c r="DS105" s="236"/>
      <c r="DT105" s="236">
        <f t="shared" si="792"/>
        <v>0</v>
      </c>
      <c r="DU105" s="235">
        <f t="shared" si="793"/>
        <v>0</v>
      </c>
      <c r="DV105" s="235">
        <f t="shared" si="794"/>
        <v>0</v>
      </c>
      <c r="DW105" s="236"/>
      <c r="DX105" s="236">
        <f t="shared" si="951"/>
        <v>0</v>
      </c>
      <c r="DY105" s="235"/>
      <c r="DZ105" s="235"/>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row>
    <row r="106" spans="1:212" s="5" customFormat="1" x14ac:dyDescent="0.2">
      <c r="A106" s="57" t="s">
        <v>239</v>
      </c>
      <c r="B106" s="57" t="s">
        <v>240</v>
      </c>
      <c r="C106" s="57" t="s">
        <v>3</v>
      </c>
      <c r="D106" s="57">
        <v>100</v>
      </c>
      <c r="E106" s="6"/>
      <c r="F106" s="64">
        <f t="shared" si="911"/>
        <v>0</v>
      </c>
      <c r="G106" s="6"/>
      <c r="H106" s="64">
        <f t="shared" si="912"/>
        <v>0</v>
      </c>
      <c r="I106" s="6"/>
      <c r="J106" s="64">
        <f t="shared" si="913"/>
        <v>0</v>
      </c>
      <c r="K106" s="6"/>
      <c r="L106" s="64">
        <f t="shared" si="914"/>
        <v>0</v>
      </c>
      <c r="M106" s="6"/>
      <c r="N106" s="64">
        <f t="shared" si="915"/>
        <v>0</v>
      </c>
      <c r="O106" s="6"/>
      <c r="P106" s="64">
        <f t="shared" si="916"/>
        <v>0</v>
      </c>
      <c r="Q106" s="6"/>
      <c r="R106" s="64">
        <f t="shared" si="917"/>
        <v>0</v>
      </c>
      <c r="S106" s="6"/>
      <c r="T106" s="64">
        <f t="shared" si="918"/>
        <v>0</v>
      </c>
      <c r="U106" s="6"/>
      <c r="V106" s="64">
        <f t="shared" si="919"/>
        <v>0</v>
      </c>
      <c r="W106" s="6"/>
      <c r="X106" s="64">
        <f t="shared" si="920"/>
        <v>0</v>
      </c>
      <c r="Y106" s="6"/>
      <c r="Z106" s="64">
        <f t="shared" si="921"/>
        <v>0</v>
      </c>
      <c r="AA106" s="6"/>
      <c r="AB106" s="64">
        <f t="shared" si="922"/>
        <v>0</v>
      </c>
      <c r="AC106" s="59"/>
      <c r="AD106" s="64">
        <f t="shared" si="923"/>
        <v>0</v>
      </c>
      <c r="AE106" s="59"/>
      <c r="AF106" s="64">
        <f t="shared" si="924"/>
        <v>0</v>
      </c>
      <c r="AG106" s="59"/>
      <c r="AH106" s="64">
        <f t="shared" si="925"/>
        <v>0</v>
      </c>
      <c r="AI106" s="59"/>
      <c r="AJ106" s="64">
        <f t="shared" si="926"/>
        <v>0</v>
      </c>
      <c r="AK106" s="59"/>
      <c r="AL106" s="64">
        <f t="shared" si="927"/>
        <v>0</v>
      </c>
      <c r="AM106" s="59"/>
      <c r="AN106" s="64">
        <f t="shared" si="928"/>
        <v>0</v>
      </c>
      <c r="AO106" s="59"/>
      <c r="AP106" s="64">
        <f t="shared" si="929"/>
        <v>0</v>
      </c>
      <c r="AQ106" s="59"/>
      <c r="AR106" s="64">
        <f t="shared" si="930"/>
        <v>0</v>
      </c>
      <c r="AS106" s="59"/>
      <c r="AT106" s="64">
        <f t="shared" si="931"/>
        <v>0</v>
      </c>
      <c r="AU106" s="59"/>
      <c r="AV106" s="64">
        <f t="shared" si="932"/>
        <v>0</v>
      </c>
      <c r="AW106" s="59"/>
      <c r="AX106" s="64">
        <f t="shared" si="933"/>
        <v>0</v>
      </c>
      <c r="AY106" s="59"/>
      <c r="AZ106" s="64">
        <f t="shared" si="934"/>
        <v>0</v>
      </c>
      <c r="BA106" s="59"/>
      <c r="BB106" s="64">
        <f t="shared" si="935"/>
        <v>0</v>
      </c>
      <c r="BC106" s="59"/>
      <c r="BD106" s="64">
        <f t="shared" si="936"/>
        <v>0</v>
      </c>
      <c r="BE106" s="59"/>
      <c r="BF106" s="64">
        <f t="shared" si="937"/>
        <v>0</v>
      </c>
      <c r="BG106" s="59"/>
      <c r="BH106" s="64">
        <f t="shared" si="938"/>
        <v>0</v>
      </c>
      <c r="BI106" s="59"/>
      <c r="BJ106" s="64">
        <f t="shared" si="939"/>
        <v>0</v>
      </c>
      <c r="BK106" s="59"/>
      <c r="BL106" s="64">
        <f t="shared" si="940"/>
        <v>0</v>
      </c>
      <c r="BM106" s="59"/>
      <c r="BN106" s="64">
        <f t="shared" si="941"/>
        <v>0</v>
      </c>
      <c r="BO106" s="59"/>
      <c r="BP106" s="64">
        <f t="shared" si="942"/>
        <v>0</v>
      </c>
      <c r="BQ106" s="59"/>
      <c r="BR106" s="64">
        <f t="shared" si="943"/>
        <v>0</v>
      </c>
      <c r="BS106" s="59"/>
      <c r="BT106" s="64">
        <f t="shared" si="944"/>
        <v>0</v>
      </c>
      <c r="BU106" s="59"/>
      <c r="BV106" s="64">
        <f t="shared" si="945"/>
        <v>0</v>
      </c>
      <c r="BW106" s="59"/>
      <c r="BX106" s="64">
        <f t="shared" si="946"/>
        <v>0</v>
      </c>
      <c r="BY106" s="59"/>
      <c r="BZ106" s="64">
        <f t="shared" si="947"/>
        <v>0</v>
      </c>
      <c r="CA106" s="54"/>
      <c r="CB106" s="61">
        <f t="shared" si="948"/>
        <v>0</v>
      </c>
      <c r="CC106" s="61">
        <f t="shared" si="949"/>
        <v>0</v>
      </c>
      <c r="CD106" s="4"/>
      <c r="CE106" s="236">
        <f>2.5+3.5</f>
        <v>6</v>
      </c>
      <c r="CF106" s="236">
        <f t="shared" si="765"/>
        <v>600</v>
      </c>
      <c r="CG106" s="235">
        <f t="shared" si="766"/>
        <v>6</v>
      </c>
      <c r="CH106" s="235">
        <f t="shared" si="767"/>
        <v>600</v>
      </c>
      <c r="CI106" s="236"/>
      <c r="CJ106" s="236">
        <f t="shared" si="768"/>
        <v>0</v>
      </c>
      <c r="CK106" s="235">
        <f t="shared" si="769"/>
        <v>0</v>
      </c>
      <c r="CL106" s="235">
        <f t="shared" si="770"/>
        <v>0</v>
      </c>
      <c r="CM106" s="236"/>
      <c r="CN106" s="236">
        <f t="shared" si="771"/>
        <v>0</v>
      </c>
      <c r="CO106" s="235">
        <f t="shared" si="772"/>
        <v>0</v>
      </c>
      <c r="CP106" s="235">
        <f t="shared" si="773"/>
        <v>0</v>
      </c>
      <c r="CQ106" s="236"/>
      <c r="CR106" s="236">
        <f t="shared" si="774"/>
        <v>0</v>
      </c>
      <c r="CS106" s="235">
        <f t="shared" si="775"/>
        <v>0</v>
      </c>
      <c r="CT106" s="235">
        <f t="shared" si="776"/>
        <v>0</v>
      </c>
      <c r="CU106" s="236"/>
      <c r="CV106" s="236">
        <f t="shared" si="777"/>
        <v>0</v>
      </c>
      <c r="CW106" s="235">
        <f t="shared" si="778"/>
        <v>0</v>
      </c>
      <c r="CX106" s="235">
        <f t="shared" si="779"/>
        <v>0</v>
      </c>
      <c r="CY106" s="236"/>
      <c r="CZ106" s="236">
        <f t="shared" si="780"/>
        <v>0</v>
      </c>
      <c r="DA106" s="235">
        <f t="shared" si="781"/>
        <v>0</v>
      </c>
      <c r="DB106" s="235">
        <f t="shared" si="782"/>
        <v>0</v>
      </c>
      <c r="DC106" s="236"/>
      <c r="DD106" s="236">
        <f t="shared" si="783"/>
        <v>0</v>
      </c>
      <c r="DE106" s="235">
        <f t="shared" si="784"/>
        <v>0</v>
      </c>
      <c r="DF106" s="235">
        <f t="shared" si="785"/>
        <v>0</v>
      </c>
      <c r="DG106" s="236"/>
      <c r="DH106" s="236">
        <f t="shared" si="786"/>
        <v>0</v>
      </c>
      <c r="DI106" s="235">
        <f t="shared" si="787"/>
        <v>0</v>
      </c>
      <c r="DJ106" s="235">
        <f t="shared" si="788"/>
        <v>0</v>
      </c>
      <c r="DK106" s="236"/>
      <c r="DL106" s="236">
        <f t="shared" si="789"/>
        <v>0</v>
      </c>
      <c r="DM106" s="235">
        <f t="shared" si="790"/>
        <v>0</v>
      </c>
      <c r="DN106" s="235">
        <f t="shared" si="791"/>
        <v>0</v>
      </c>
      <c r="DO106" s="236"/>
      <c r="DP106" s="236">
        <f t="shared" si="950"/>
        <v>0</v>
      </c>
      <c r="DQ106" s="235"/>
      <c r="DR106" s="235"/>
      <c r="DS106" s="236"/>
      <c r="DT106" s="236">
        <f t="shared" si="792"/>
        <v>0</v>
      </c>
      <c r="DU106" s="235">
        <f t="shared" si="793"/>
        <v>0</v>
      </c>
      <c r="DV106" s="235">
        <f t="shared" si="794"/>
        <v>0</v>
      </c>
      <c r="DW106" s="236"/>
      <c r="DX106" s="236">
        <f t="shared" si="951"/>
        <v>0</v>
      </c>
      <c r="DY106" s="235"/>
      <c r="DZ106" s="235"/>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row>
    <row r="107" spans="1:212" s="5" customFormat="1" x14ac:dyDescent="0.2">
      <c r="A107" s="57" t="s">
        <v>174</v>
      </c>
      <c r="B107" s="57" t="s">
        <v>92</v>
      </c>
      <c r="C107" s="57" t="s">
        <v>3</v>
      </c>
      <c r="D107" s="57">
        <v>100</v>
      </c>
      <c r="E107" s="6"/>
      <c r="F107" s="64">
        <f t="shared" si="911"/>
        <v>0</v>
      </c>
      <c r="G107" s="6"/>
      <c r="H107" s="64">
        <f t="shared" si="912"/>
        <v>0</v>
      </c>
      <c r="I107" s="6"/>
      <c r="J107" s="64">
        <f t="shared" si="913"/>
        <v>0</v>
      </c>
      <c r="K107" s="6"/>
      <c r="L107" s="64">
        <f t="shared" si="914"/>
        <v>0</v>
      </c>
      <c r="M107" s="6"/>
      <c r="N107" s="64">
        <f t="shared" si="915"/>
        <v>0</v>
      </c>
      <c r="O107" s="6"/>
      <c r="P107" s="64">
        <f t="shared" si="916"/>
        <v>0</v>
      </c>
      <c r="Q107" s="6"/>
      <c r="R107" s="64">
        <f t="shared" si="917"/>
        <v>0</v>
      </c>
      <c r="S107" s="6"/>
      <c r="T107" s="64">
        <f t="shared" si="918"/>
        <v>0</v>
      </c>
      <c r="U107" s="6"/>
      <c r="V107" s="64">
        <f t="shared" si="919"/>
        <v>0</v>
      </c>
      <c r="W107" s="6"/>
      <c r="X107" s="64">
        <f t="shared" si="920"/>
        <v>0</v>
      </c>
      <c r="Y107" s="6"/>
      <c r="Z107" s="64">
        <f t="shared" si="921"/>
        <v>0</v>
      </c>
      <c r="AA107" s="6"/>
      <c r="AB107" s="64">
        <f t="shared" si="922"/>
        <v>0</v>
      </c>
      <c r="AC107" s="59"/>
      <c r="AD107" s="64">
        <f t="shared" si="923"/>
        <v>0</v>
      </c>
      <c r="AE107" s="59"/>
      <c r="AF107" s="64">
        <f t="shared" si="924"/>
        <v>0</v>
      </c>
      <c r="AG107" s="59"/>
      <c r="AH107" s="64">
        <f t="shared" si="925"/>
        <v>0</v>
      </c>
      <c r="AI107" s="59"/>
      <c r="AJ107" s="64">
        <f t="shared" si="926"/>
        <v>0</v>
      </c>
      <c r="AK107" s="59"/>
      <c r="AL107" s="64">
        <f t="shared" si="927"/>
        <v>0</v>
      </c>
      <c r="AM107" s="59"/>
      <c r="AN107" s="64">
        <f t="shared" si="928"/>
        <v>0</v>
      </c>
      <c r="AO107" s="59"/>
      <c r="AP107" s="64">
        <f t="shared" si="929"/>
        <v>0</v>
      </c>
      <c r="AQ107" s="59"/>
      <c r="AR107" s="64">
        <f t="shared" si="930"/>
        <v>0</v>
      </c>
      <c r="AS107" s="59"/>
      <c r="AT107" s="64">
        <f t="shared" si="931"/>
        <v>0</v>
      </c>
      <c r="AU107" s="59"/>
      <c r="AV107" s="64">
        <f t="shared" si="932"/>
        <v>0</v>
      </c>
      <c r="AW107" s="59"/>
      <c r="AX107" s="64">
        <f t="shared" si="933"/>
        <v>0</v>
      </c>
      <c r="AY107" s="59"/>
      <c r="AZ107" s="64">
        <f t="shared" si="934"/>
        <v>0</v>
      </c>
      <c r="BA107" s="59"/>
      <c r="BB107" s="64">
        <f t="shared" si="935"/>
        <v>0</v>
      </c>
      <c r="BC107" s="59"/>
      <c r="BD107" s="64">
        <f t="shared" si="936"/>
        <v>0</v>
      </c>
      <c r="BE107" s="59"/>
      <c r="BF107" s="64">
        <f t="shared" si="937"/>
        <v>0</v>
      </c>
      <c r="BG107" s="59"/>
      <c r="BH107" s="64">
        <f t="shared" si="938"/>
        <v>0</v>
      </c>
      <c r="BI107" s="59"/>
      <c r="BJ107" s="64">
        <f t="shared" si="939"/>
        <v>0</v>
      </c>
      <c r="BK107" s="59"/>
      <c r="BL107" s="64">
        <f t="shared" si="940"/>
        <v>0</v>
      </c>
      <c r="BM107" s="59"/>
      <c r="BN107" s="64">
        <f t="shared" si="941"/>
        <v>0</v>
      </c>
      <c r="BO107" s="59"/>
      <c r="BP107" s="64">
        <f t="shared" si="942"/>
        <v>0</v>
      </c>
      <c r="BQ107" s="59"/>
      <c r="BR107" s="64">
        <f t="shared" si="943"/>
        <v>0</v>
      </c>
      <c r="BS107" s="59"/>
      <c r="BT107" s="64">
        <f t="shared" si="944"/>
        <v>0</v>
      </c>
      <c r="BU107" s="59"/>
      <c r="BV107" s="64">
        <f t="shared" si="945"/>
        <v>0</v>
      </c>
      <c r="BW107" s="59"/>
      <c r="BX107" s="64">
        <f t="shared" si="946"/>
        <v>0</v>
      </c>
      <c r="BY107" s="59"/>
      <c r="BZ107" s="64">
        <f t="shared" si="947"/>
        <v>0</v>
      </c>
      <c r="CA107" s="54"/>
      <c r="CB107" s="61">
        <f t="shared" si="948"/>
        <v>0</v>
      </c>
      <c r="CC107" s="61">
        <f t="shared" si="949"/>
        <v>0</v>
      </c>
      <c r="CD107" s="4"/>
      <c r="CE107" s="236"/>
      <c r="CF107" s="236">
        <f t="shared" si="765"/>
        <v>0</v>
      </c>
      <c r="CG107" s="235">
        <f t="shared" si="766"/>
        <v>0</v>
      </c>
      <c r="CH107" s="235">
        <f t="shared" si="767"/>
        <v>0</v>
      </c>
      <c r="CI107" s="236"/>
      <c r="CJ107" s="236">
        <f t="shared" si="768"/>
        <v>0</v>
      </c>
      <c r="CK107" s="235">
        <f t="shared" si="769"/>
        <v>0</v>
      </c>
      <c r="CL107" s="235">
        <f t="shared" si="770"/>
        <v>0</v>
      </c>
      <c r="CM107" s="236"/>
      <c r="CN107" s="236">
        <f t="shared" si="771"/>
        <v>0</v>
      </c>
      <c r="CO107" s="235">
        <f t="shared" si="772"/>
        <v>0</v>
      </c>
      <c r="CP107" s="235">
        <f t="shared" si="773"/>
        <v>0</v>
      </c>
      <c r="CQ107" s="236"/>
      <c r="CR107" s="236">
        <f t="shared" si="774"/>
        <v>0</v>
      </c>
      <c r="CS107" s="235">
        <f t="shared" si="775"/>
        <v>0</v>
      </c>
      <c r="CT107" s="235">
        <f t="shared" si="776"/>
        <v>0</v>
      </c>
      <c r="CU107" s="236"/>
      <c r="CV107" s="236">
        <f t="shared" si="777"/>
        <v>0</v>
      </c>
      <c r="CW107" s="235">
        <f t="shared" si="778"/>
        <v>0</v>
      </c>
      <c r="CX107" s="235">
        <f t="shared" si="779"/>
        <v>0</v>
      </c>
      <c r="CY107" s="236"/>
      <c r="CZ107" s="236">
        <f t="shared" si="780"/>
        <v>0</v>
      </c>
      <c r="DA107" s="235">
        <f t="shared" si="781"/>
        <v>0</v>
      </c>
      <c r="DB107" s="235">
        <f t="shared" si="782"/>
        <v>0</v>
      </c>
      <c r="DC107" s="236"/>
      <c r="DD107" s="236">
        <f t="shared" si="783"/>
        <v>0</v>
      </c>
      <c r="DE107" s="235">
        <f t="shared" si="784"/>
        <v>0</v>
      </c>
      <c r="DF107" s="235">
        <f t="shared" si="785"/>
        <v>0</v>
      </c>
      <c r="DG107" s="236"/>
      <c r="DH107" s="236">
        <f t="shared" si="786"/>
        <v>0</v>
      </c>
      <c r="DI107" s="235">
        <f t="shared" si="787"/>
        <v>0</v>
      </c>
      <c r="DJ107" s="235">
        <f t="shared" si="788"/>
        <v>0</v>
      </c>
      <c r="DK107" s="236"/>
      <c r="DL107" s="236">
        <f t="shared" si="789"/>
        <v>0</v>
      </c>
      <c r="DM107" s="235">
        <f t="shared" si="790"/>
        <v>0</v>
      </c>
      <c r="DN107" s="235">
        <f t="shared" si="791"/>
        <v>0</v>
      </c>
      <c r="DO107" s="236"/>
      <c r="DP107" s="236">
        <f t="shared" si="950"/>
        <v>0</v>
      </c>
      <c r="DQ107" s="235"/>
      <c r="DR107" s="235"/>
      <c r="DS107" s="236"/>
      <c r="DT107" s="236">
        <f t="shared" si="792"/>
        <v>0</v>
      </c>
      <c r="DU107" s="235">
        <f t="shared" si="793"/>
        <v>0</v>
      </c>
      <c r="DV107" s="235">
        <f t="shared" si="794"/>
        <v>0</v>
      </c>
      <c r="DW107" s="236"/>
      <c r="DX107" s="236">
        <f t="shared" si="951"/>
        <v>0</v>
      </c>
      <c r="DY107" s="235"/>
      <c r="DZ107" s="235"/>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row>
    <row r="108" spans="1:212" s="5" customFormat="1" x14ac:dyDescent="0.2">
      <c r="A108" s="57" t="s">
        <v>238</v>
      </c>
      <c r="B108" s="57" t="s">
        <v>81</v>
      </c>
      <c r="C108" s="57" t="s">
        <v>3</v>
      </c>
      <c r="D108" s="57">
        <v>100</v>
      </c>
      <c r="E108" s="6"/>
      <c r="F108" s="64">
        <f t="shared" si="911"/>
        <v>0</v>
      </c>
      <c r="G108" s="6"/>
      <c r="H108" s="64">
        <f t="shared" si="912"/>
        <v>0</v>
      </c>
      <c r="I108" s="6"/>
      <c r="J108" s="64">
        <f t="shared" si="913"/>
        <v>0</v>
      </c>
      <c r="K108" s="6"/>
      <c r="L108" s="64">
        <f t="shared" si="914"/>
        <v>0</v>
      </c>
      <c r="M108" s="6"/>
      <c r="N108" s="64">
        <f t="shared" si="915"/>
        <v>0</v>
      </c>
      <c r="O108" s="6"/>
      <c r="P108" s="64">
        <f t="shared" si="916"/>
        <v>0</v>
      </c>
      <c r="Q108" s="6"/>
      <c r="R108" s="64">
        <f t="shared" si="917"/>
        <v>0</v>
      </c>
      <c r="S108" s="6"/>
      <c r="T108" s="64">
        <f t="shared" si="918"/>
        <v>0</v>
      </c>
      <c r="U108" s="6"/>
      <c r="V108" s="64">
        <f t="shared" si="919"/>
        <v>0</v>
      </c>
      <c r="W108" s="6"/>
      <c r="X108" s="64">
        <f t="shared" si="920"/>
        <v>0</v>
      </c>
      <c r="Y108" s="6"/>
      <c r="Z108" s="64">
        <f t="shared" si="921"/>
        <v>0</v>
      </c>
      <c r="AA108" s="6"/>
      <c r="AB108" s="64">
        <f t="shared" si="922"/>
        <v>0</v>
      </c>
      <c r="AC108" s="59"/>
      <c r="AD108" s="64">
        <f t="shared" si="923"/>
        <v>0</v>
      </c>
      <c r="AE108" s="59"/>
      <c r="AF108" s="64">
        <f t="shared" si="924"/>
        <v>0</v>
      </c>
      <c r="AG108" s="59"/>
      <c r="AH108" s="64">
        <f t="shared" si="925"/>
        <v>0</v>
      </c>
      <c r="AI108" s="59"/>
      <c r="AJ108" s="64">
        <f t="shared" si="926"/>
        <v>0</v>
      </c>
      <c r="AK108" s="59"/>
      <c r="AL108" s="64">
        <f t="shared" si="927"/>
        <v>0</v>
      </c>
      <c r="AM108" s="59"/>
      <c r="AN108" s="64">
        <f t="shared" si="928"/>
        <v>0</v>
      </c>
      <c r="AO108" s="59"/>
      <c r="AP108" s="64">
        <f t="shared" si="929"/>
        <v>0</v>
      </c>
      <c r="AQ108" s="59"/>
      <c r="AR108" s="64">
        <f t="shared" si="930"/>
        <v>0</v>
      </c>
      <c r="AS108" s="59"/>
      <c r="AT108" s="64">
        <f t="shared" si="931"/>
        <v>0</v>
      </c>
      <c r="AU108" s="59"/>
      <c r="AV108" s="64">
        <f t="shared" si="932"/>
        <v>0</v>
      </c>
      <c r="AW108" s="59"/>
      <c r="AX108" s="64">
        <f t="shared" si="933"/>
        <v>0</v>
      </c>
      <c r="AY108" s="59"/>
      <c r="AZ108" s="64">
        <f t="shared" si="934"/>
        <v>0</v>
      </c>
      <c r="BA108" s="59"/>
      <c r="BB108" s="64">
        <f t="shared" si="935"/>
        <v>0</v>
      </c>
      <c r="BC108" s="59"/>
      <c r="BD108" s="64">
        <f t="shared" si="936"/>
        <v>0</v>
      </c>
      <c r="BE108" s="59"/>
      <c r="BF108" s="64">
        <f t="shared" si="937"/>
        <v>0</v>
      </c>
      <c r="BG108" s="59"/>
      <c r="BH108" s="64">
        <f t="shared" si="938"/>
        <v>0</v>
      </c>
      <c r="BI108" s="59"/>
      <c r="BJ108" s="64">
        <f t="shared" si="939"/>
        <v>0</v>
      </c>
      <c r="BK108" s="59"/>
      <c r="BL108" s="64">
        <f t="shared" si="940"/>
        <v>0</v>
      </c>
      <c r="BM108" s="59"/>
      <c r="BN108" s="64">
        <f t="shared" si="941"/>
        <v>0</v>
      </c>
      <c r="BO108" s="59"/>
      <c r="BP108" s="64">
        <f t="shared" si="942"/>
        <v>0</v>
      </c>
      <c r="BQ108" s="59"/>
      <c r="BR108" s="64">
        <f t="shared" si="943"/>
        <v>0</v>
      </c>
      <c r="BS108" s="59"/>
      <c r="BT108" s="64">
        <f t="shared" si="944"/>
        <v>0</v>
      </c>
      <c r="BU108" s="59"/>
      <c r="BV108" s="64">
        <f t="shared" si="945"/>
        <v>0</v>
      </c>
      <c r="BW108" s="59"/>
      <c r="BX108" s="64">
        <f t="shared" si="946"/>
        <v>0</v>
      </c>
      <c r="BY108" s="59"/>
      <c r="BZ108" s="64">
        <f t="shared" si="947"/>
        <v>0</v>
      </c>
      <c r="CA108" s="54"/>
      <c r="CB108" s="61">
        <f t="shared" si="948"/>
        <v>0</v>
      </c>
      <c r="CC108" s="61">
        <f t="shared" si="949"/>
        <v>0</v>
      </c>
      <c r="CD108" s="4"/>
      <c r="CE108" s="236"/>
      <c r="CF108" s="236">
        <f t="shared" si="765"/>
        <v>0</v>
      </c>
      <c r="CG108" s="235">
        <f t="shared" si="766"/>
        <v>0</v>
      </c>
      <c r="CH108" s="235">
        <f t="shared" si="767"/>
        <v>0</v>
      </c>
      <c r="CI108" s="236"/>
      <c r="CJ108" s="236">
        <f t="shared" si="768"/>
        <v>0</v>
      </c>
      <c r="CK108" s="235">
        <f t="shared" si="769"/>
        <v>0</v>
      </c>
      <c r="CL108" s="235">
        <f t="shared" si="770"/>
        <v>0</v>
      </c>
      <c r="CM108" s="236"/>
      <c r="CN108" s="236">
        <f t="shared" si="771"/>
        <v>0</v>
      </c>
      <c r="CO108" s="235">
        <f t="shared" si="772"/>
        <v>0</v>
      </c>
      <c r="CP108" s="235">
        <f t="shared" si="773"/>
        <v>0</v>
      </c>
      <c r="CQ108" s="236"/>
      <c r="CR108" s="236">
        <f t="shared" si="774"/>
        <v>0</v>
      </c>
      <c r="CS108" s="235">
        <f t="shared" si="775"/>
        <v>0</v>
      </c>
      <c r="CT108" s="235">
        <f t="shared" si="776"/>
        <v>0</v>
      </c>
      <c r="CU108" s="236"/>
      <c r="CV108" s="236">
        <f t="shared" si="777"/>
        <v>0</v>
      </c>
      <c r="CW108" s="235">
        <f t="shared" si="778"/>
        <v>0</v>
      </c>
      <c r="CX108" s="235">
        <f t="shared" si="779"/>
        <v>0</v>
      </c>
      <c r="CY108" s="236"/>
      <c r="CZ108" s="236">
        <f t="shared" si="780"/>
        <v>0</v>
      </c>
      <c r="DA108" s="235">
        <f t="shared" si="781"/>
        <v>0</v>
      </c>
      <c r="DB108" s="235">
        <f t="shared" si="782"/>
        <v>0</v>
      </c>
      <c r="DC108" s="236"/>
      <c r="DD108" s="236">
        <f t="shared" si="783"/>
        <v>0</v>
      </c>
      <c r="DE108" s="235">
        <f t="shared" si="784"/>
        <v>0</v>
      </c>
      <c r="DF108" s="235">
        <f t="shared" si="785"/>
        <v>0</v>
      </c>
      <c r="DG108" s="236"/>
      <c r="DH108" s="236">
        <f t="shared" si="786"/>
        <v>0</v>
      </c>
      <c r="DI108" s="235">
        <f t="shared" si="787"/>
        <v>0</v>
      </c>
      <c r="DJ108" s="235">
        <f t="shared" si="788"/>
        <v>0</v>
      </c>
      <c r="DK108" s="236"/>
      <c r="DL108" s="236">
        <f t="shared" si="789"/>
        <v>0</v>
      </c>
      <c r="DM108" s="235">
        <f t="shared" si="790"/>
        <v>0</v>
      </c>
      <c r="DN108" s="235">
        <f t="shared" si="791"/>
        <v>0</v>
      </c>
      <c r="DO108" s="236"/>
      <c r="DP108" s="236">
        <f t="shared" si="950"/>
        <v>0</v>
      </c>
      <c r="DQ108" s="235"/>
      <c r="DR108" s="235"/>
      <c r="DS108" s="236"/>
      <c r="DT108" s="236">
        <f t="shared" si="792"/>
        <v>0</v>
      </c>
      <c r="DU108" s="235">
        <f t="shared" si="793"/>
        <v>0</v>
      </c>
      <c r="DV108" s="235">
        <f t="shared" si="794"/>
        <v>0</v>
      </c>
      <c r="DW108" s="236"/>
      <c r="DX108" s="236">
        <f t="shared" si="951"/>
        <v>0</v>
      </c>
      <c r="DY108" s="235"/>
      <c r="DZ108" s="235"/>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row>
    <row r="109" spans="1:212" s="5" customFormat="1" x14ac:dyDescent="0.2">
      <c r="A109" s="57" t="s">
        <v>199</v>
      </c>
      <c r="B109" s="57" t="s">
        <v>200</v>
      </c>
      <c r="C109" s="57" t="s">
        <v>3</v>
      </c>
      <c r="D109" s="57">
        <v>100</v>
      </c>
      <c r="E109" s="6"/>
      <c r="F109" s="64">
        <f t="shared" si="911"/>
        <v>0</v>
      </c>
      <c r="G109" s="6"/>
      <c r="H109" s="64">
        <f t="shared" si="912"/>
        <v>0</v>
      </c>
      <c r="I109" s="6"/>
      <c r="J109" s="64">
        <f t="shared" si="913"/>
        <v>0</v>
      </c>
      <c r="K109" s="6"/>
      <c r="L109" s="64">
        <f t="shared" si="914"/>
        <v>0</v>
      </c>
      <c r="M109" s="6"/>
      <c r="N109" s="64">
        <f t="shared" si="915"/>
        <v>0</v>
      </c>
      <c r="O109" s="6"/>
      <c r="P109" s="64">
        <f t="shared" si="916"/>
        <v>0</v>
      </c>
      <c r="Q109" s="6"/>
      <c r="R109" s="64">
        <f t="shared" si="917"/>
        <v>0</v>
      </c>
      <c r="S109" s="6"/>
      <c r="T109" s="64">
        <f t="shared" si="918"/>
        <v>0</v>
      </c>
      <c r="U109" s="6"/>
      <c r="V109" s="64">
        <f t="shared" si="919"/>
        <v>0</v>
      </c>
      <c r="W109" s="6"/>
      <c r="X109" s="64">
        <f t="shared" si="920"/>
        <v>0</v>
      </c>
      <c r="Y109" s="6"/>
      <c r="Z109" s="64">
        <f t="shared" si="921"/>
        <v>0</v>
      </c>
      <c r="AA109" s="6"/>
      <c r="AB109" s="64">
        <f t="shared" si="922"/>
        <v>0</v>
      </c>
      <c r="AC109" s="59"/>
      <c r="AD109" s="64">
        <f t="shared" si="923"/>
        <v>0</v>
      </c>
      <c r="AE109" s="59"/>
      <c r="AF109" s="64">
        <f t="shared" si="924"/>
        <v>0</v>
      </c>
      <c r="AG109" s="59"/>
      <c r="AH109" s="64">
        <f t="shared" si="925"/>
        <v>0</v>
      </c>
      <c r="AI109" s="59"/>
      <c r="AJ109" s="64">
        <f t="shared" si="926"/>
        <v>0</v>
      </c>
      <c r="AK109" s="59"/>
      <c r="AL109" s="64">
        <f t="shared" si="927"/>
        <v>0</v>
      </c>
      <c r="AM109" s="59"/>
      <c r="AN109" s="64">
        <f t="shared" si="928"/>
        <v>0</v>
      </c>
      <c r="AO109" s="59"/>
      <c r="AP109" s="64">
        <f t="shared" si="929"/>
        <v>0</v>
      </c>
      <c r="AQ109" s="59"/>
      <c r="AR109" s="64">
        <f t="shared" si="930"/>
        <v>0</v>
      </c>
      <c r="AS109" s="59"/>
      <c r="AT109" s="64">
        <f t="shared" si="931"/>
        <v>0</v>
      </c>
      <c r="AU109" s="59"/>
      <c r="AV109" s="64">
        <f t="shared" si="932"/>
        <v>0</v>
      </c>
      <c r="AW109" s="59"/>
      <c r="AX109" s="64">
        <f t="shared" si="933"/>
        <v>0</v>
      </c>
      <c r="AY109" s="59"/>
      <c r="AZ109" s="64">
        <f t="shared" si="934"/>
        <v>0</v>
      </c>
      <c r="BA109" s="208">
        <v>56.5</v>
      </c>
      <c r="BB109" s="64">
        <f t="shared" si="935"/>
        <v>5650</v>
      </c>
      <c r="BC109" s="59"/>
      <c r="BD109" s="64">
        <f t="shared" si="936"/>
        <v>0</v>
      </c>
      <c r="BE109" s="59"/>
      <c r="BF109" s="64">
        <f t="shared" si="937"/>
        <v>0</v>
      </c>
      <c r="BG109" s="59"/>
      <c r="BH109" s="64">
        <f t="shared" si="938"/>
        <v>0</v>
      </c>
      <c r="BI109" s="59"/>
      <c r="BJ109" s="64">
        <f t="shared" si="939"/>
        <v>0</v>
      </c>
      <c r="BK109" s="59"/>
      <c r="BL109" s="64">
        <f t="shared" si="940"/>
        <v>0</v>
      </c>
      <c r="BM109" s="59"/>
      <c r="BN109" s="64">
        <f t="shared" si="941"/>
        <v>0</v>
      </c>
      <c r="BO109" s="59"/>
      <c r="BP109" s="64">
        <f t="shared" si="942"/>
        <v>0</v>
      </c>
      <c r="BQ109" s="59"/>
      <c r="BR109" s="64">
        <f t="shared" si="943"/>
        <v>0</v>
      </c>
      <c r="BS109" s="59"/>
      <c r="BT109" s="64">
        <f t="shared" si="944"/>
        <v>0</v>
      </c>
      <c r="BU109" s="59"/>
      <c r="BV109" s="64">
        <f t="shared" si="945"/>
        <v>0</v>
      </c>
      <c r="BW109" s="59"/>
      <c r="BX109" s="64">
        <f t="shared" si="946"/>
        <v>0</v>
      </c>
      <c r="BY109" s="59"/>
      <c r="BZ109" s="64">
        <f t="shared" si="947"/>
        <v>0</v>
      </c>
      <c r="CA109" s="54"/>
      <c r="CB109" s="61"/>
      <c r="CC109" s="61"/>
      <c r="CD109" s="4"/>
      <c r="CE109" s="236"/>
      <c r="CF109" s="236">
        <f t="shared" si="765"/>
        <v>0</v>
      </c>
      <c r="CG109" s="235"/>
      <c r="CH109" s="235"/>
      <c r="CI109" s="236"/>
      <c r="CJ109" s="236">
        <f t="shared" si="768"/>
        <v>0</v>
      </c>
      <c r="CK109" s="235"/>
      <c r="CL109" s="235"/>
      <c r="CM109" s="236"/>
      <c r="CN109" s="236">
        <f t="shared" si="771"/>
        <v>0</v>
      </c>
      <c r="CO109" s="235"/>
      <c r="CP109" s="235"/>
      <c r="CQ109" s="236"/>
      <c r="CR109" s="236">
        <f t="shared" si="774"/>
        <v>0</v>
      </c>
      <c r="CS109" s="235"/>
      <c r="CT109" s="235"/>
      <c r="CU109" s="236"/>
      <c r="CV109" s="236">
        <f t="shared" si="777"/>
        <v>0</v>
      </c>
      <c r="CW109" s="235"/>
      <c r="CX109" s="235"/>
      <c r="CY109" s="236"/>
      <c r="CZ109" s="236">
        <f t="shared" si="780"/>
        <v>0</v>
      </c>
      <c r="DA109" s="235"/>
      <c r="DB109" s="235"/>
      <c r="DC109" s="236"/>
      <c r="DD109" s="236">
        <f t="shared" si="783"/>
        <v>0</v>
      </c>
      <c r="DE109" s="235"/>
      <c r="DF109" s="235"/>
      <c r="DG109" s="236"/>
      <c r="DH109" s="236">
        <f t="shared" si="786"/>
        <v>0</v>
      </c>
      <c r="DI109" s="235"/>
      <c r="DJ109" s="235"/>
      <c r="DK109" s="236"/>
      <c r="DL109" s="236">
        <f t="shared" si="789"/>
        <v>0</v>
      </c>
      <c r="DM109" s="235"/>
      <c r="DN109" s="235"/>
      <c r="DO109" s="236"/>
      <c r="DP109" s="236">
        <f t="shared" si="950"/>
        <v>0</v>
      </c>
      <c r="DQ109" s="235"/>
      <c r="DR109" s="235"/>
      <c r="DS109" s="236"/>
      <c r="DT109" s="236">
        <f t="shared" si="792"/>
        <v>0</v>
      </c>
      <c r="DU109" s="235">
        <f t="shared" si="793"/>
        <v>56.5</v>
      </c>
      <c r="DV109" s="235">
        <f t="shared" si="794"/>
        <v>5650</v>
      </c>
      <c r="DW109" s="236"/>
      <c r="DX109" s="236">
        <f t="shared" si="951"/>
        <v>0</v>
      </c>
      <c r="DY109" s="235"/>
      <c r="DZ109" s="235"/>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row>
    <row r="110" spans="1:212" s="5" customFormat="1" x14ac:dyDescent="0.2">
      <c r="A110" s="57" t="s">
        <v>219</v>
      </c>
      <c r="B110" s="57" t="s">
        <v>220</v>
      </c>
      <c r="C110" s="57" t="s">
        <v>3</v>
      </c>
      <c r="D110" s="57">
        <v>100</v>
      </c>
      <c r="E110" s="6"/>
      <c r="F110" s="64">
        <f t="shared" si="911"/>
        <v>0</v>
      </c>
      <c r="G110" s="6"/>
      <c r="H110" s="64">
        <f t="shared" si="912"/>
        <v>0</v>
      </c>
      <c r="I110" s="6"/>
      <c r="J110" s="64">
        <f t="shared" si="913"/>
        <v>0</v>
      </c>
      <c r="K110" s="6"/>
      <c r="L110" s="64">
        <f t="shared" si="914"/>
        <v>0</v>
      </c>
      <c r="M110" s="208"/>
      <c r="N110" s="64">
        <f t="shared" si="915"/>
        <v>0</v>
      </c>
      <c r="O110" s="6"/>
      <c r="P110" s="64">
        <f t="shared" si="916"/>
        <v>0</v>
      </c>
      <c r="Q110" s="6"/>
      <c r="R110" s="64">
        <f t="shared" si="917"/>
        <v>0</v>
      </c>
      <c r="S110" s="6"/>
      <c r="T110" s="64">
        <f t="shared" si="918"/>
        <v>0</v>
      </c>
      <c r="U110" s="6"/>
      <c r="V110" s="64">
        <f t="shared" si="919"/>
        <v>0</v>
      </c>
      <c r="W110" s="6"/>
      <c r="X110" s="64">
        <f t="shared" si="920"/>
        <v>0</v>
      </c>
      <c r="Y110" s="6"/>
      <c r="Z110" s="64">
        <f t="shared" si="921"/>
        <v>0</v>
      </c>
      <c r="AA110" s="6"/>
      <c r="AB110" s="64">
        <f t="shared" si="922"/>
        <v>0</v>
      </c>
      <c r="AC110" s="59"/>
      <c r="AD110" s="64">
        <f t="shared" si="923"/>
        <v>0</v>
      </c>
      <c r="AE110" s="59"/>
      <c r="AF110" s="64">
        <f t="shared" si="924"/>
        <v>0</v>
      </c>
      <c r="AG110" s="59"/>
      <c r="AH110" s="64">
        <f t="shared" si="925"/>
        <v>0</v>
      </c>
      <c r="AI110" s="59"/>
      <c r="AJ110" s="64">
        <f t="shared" si="926"/>
        <v>0</v>
      </c>
      <c r="AK110" s="59"/>
      <c r="AL110" s="64">
        <f t="shared" si="927"/>
        <v>0</v>
      </c>
      <c r="AM110" s="59"/>
      <c r="AN110" s="64">
        <f t="shared" si="928"/>
        <v>0</v>
      </c>
      <c r="AO110" s="59"/>
      <c r="AP110" s="64">
        <f t="shared" si="929"/>
        <v>0</v>
      </c>
      <c r="AQ110" s="59"/>
      <c r="AR110" s="64">
        <f t="shared" si="930"/>
        <v>0</v>
      </c>
      <c r="AS110" s="59"/>
      <c r="AT110" s="64">
        <f t="shared" si="931"/>
        <v>0</v>
      </c>
      <c r="AU110" s="59"/>
      <c r="AV110" s="64">
        <f t="shared" si="932"/>
        <v>0</v>
      </c>
      <c r="AW110" s="59"/>
      <c r="AX110" s="64">
        <f t="shared" si="933"/>
        <v>0</v>
      </c>
      <c r="AY110" s="59"/>
      <c r="AZ110" s="64">
        <f t="shared" si="934"/>
        <v>0</v>
      </c>
      <c r="BA110" s="59"/>
      <c r="BB110" s="64">
        <f t="shared" si="935"/>
        <v>0</v>
      </c>
      <c r="BC110" s="59"/>
      <c r="BD110" s="64">
        <f t="shared" si="936"/>
        <v>0</v>
      </c>
      <c r="BE110" s="59"/>
      <c r="BF110" s="64">
        <f t="shared" si="937"/>
        <v>0</v>
      </c>
      <c r="BG110" s="59"/>
      <c r="BH110" s="64">
        <f t="shared" si="938"/>
        <v>0</v>
      </c>
      <c r="BI110" s="59"/>
      <c r="BJ110" s="64">
        <f t="shared" si="939"/>
        <v>0</v>
      </c>
      <c r="BK110" s="59"/>
      <c r="BL110" s="64">
        <f t="shared" si="940"/>
        <v>0</v>
      </c>
      <c r="BM110" s="59"/>
      <c r="BN110" s="64">
        <f t="shared" si="941"/>
        <v>0</v>
      </c>
      <c r="BO110" s="59"/>
      <c r="BP110" s="64">
        <f t="shared" si="942"/>
        <v>0</v>
      </c>
      <c r="BQ110" s="59"/>
      <c r="BR110" s="64">
        <f t="shared" si="943"/>
        <v>0</v>
      </c>
      <c r="BS110" s="59"/>
      <c r="BT110" s="64">
        <f t="shared" si="944"/>
        <v>0</v>
      </c>
      <c r="BU110" s="59"/>
      <c r="BV110" s="64">
        <f t="shared" si="945"/>
        <v>0</v>
      </c>
      <c r="BW110" s="59"/>
      <c r="BX110" s="64">
        <f t="shared" si="946"/>
        <v>0</v>
      </c>
      <c r="BY110" s="59"/>
      <c r="BZ110" s="64">
        <f t="shared" si="947"/>
        <v>0</v>
      </c>
      <c r="CA110" s="54"/>
      <c r="CB110" s="61">
        <f t="shared" si="948"/>
        <v>0</v>
      </c>
      <c r="CC110" s="61">
        <f t="shared" si="949"/>
        <v>0</v>
      </c>
      <c r="CD110" s="4"/>
      <c r="CE110" s="236"/>
      <c r="CF110" s="236">
        <f t="shared" si="765"/>
        <v>0</v>
      </c>
      <c r="CG110" s="235">
        <f t="shared" si="766"/>
        <v>0</v>
      </c>
      <c r="CH110" s="235">
        <f t="shared" si="767"/>
        <v>0</v>
      </c>
      <c r="CI110" s="236"/>
      <c r="CJ110" s="236">
        <f t="shared" si="768"/>
        <v>0</v>
      </c>
      <c r="CK110" s="235">
        <f t="shared" si="769"/>
        <v>0</v>
      </c>
      <c r="CL110" s="235">
        <f t="shared" si="770"/>
        <v>0</v>
      </c>
      <c r="CM110" s="236"/>
      <c r="CN110" s="236">
        <f t="shared" si="771"/>
        <v>0</v>
      </c>
      <c r="CO110" s="235">
        <f t="shared" si="772"/>
        <v>0</v>
      </c>
      <c r="CP110" s="235">
        <f t="shared" si="773"/>
        <v>0</v>
      </c>
      <c r="CQ110" s="236"/>
      <c r="CR110" s="236">
        <f t="shared" si="774"/>
        <v>0</v>
      </c>
      <c r="CS110" s="235">
        <f t="shared" si="775"/>
        <v>0</v>
      </c>
      <c r="CT110" s="235">
        <f t="shared" si="776"/>
        <v>0</v>
      </c>
      <c r="CU110" s="236"/>
      <c r="CV110" s="236">
        <f t="shared" si="777"/>
        <v>0</v>
      </c>
      <c r="CW110" s="235">
        <f t="shared" si="778"/>
        <v>0</v>
      </c>
      <c r="CX110" s="235">
        <f t="shared" si="779"/>
        <v>0</v>
      </c>
      <c r="CY110" s="236"/>
      <c r="CZ110" s="236">
        <f t="shared" si="780"/>
        <v>0</v>
      </c>
      <c r="DA110" s="235">
        <f t="shared" si="781"/>
        <v>0</v>
      </c>
      <c r="DB110" s="235">
        <f t="shared" si="782"/>
        <v>0</v>
      </c>
      <c r="DC110" s="236"/>
      <c r="DD110" s="236">
        <f t="shared" si="783"/>
        <v>0</v>
      </c>
      <c r="DE110" s="235">
        <f t="shared" si="784"/>
        <v>0</v>
      </c>
      <c r="DF110" s="235">
        <f t="shared" si="785"/>
        <v>0</v>
      </c>
      <c r="DG110" s="236"/>
      <c r="DH110" s="236">
        <f t="shared" si="786"/>
        <v>0</v>
      </c>
      <c r="DI110" s="235">
        <f t="shared" si="787"/>
        <v>0</v>
      </c>
      <c r="DJ110" s="235">
        <f t="shared" si="788"/>
        <v>0</v>
      </c>
      <c r="DK110" s="236"/>
      <c r="DL110" s="236">
        <f t="shared" si="789"/>
        <v>0</v>
      </c>
      <c r="DM110" s="235">
        <f t="shared" si="790"/>
        <v>0</v>
      </c>
      <c r="DN110" s="235">
        <f t="shared" si="791"/>
        <v>0</v>
      </c>
      <c r="DO110" s="236"/>
      <c r="DP110" s="236">
        <f t="shared" si="950"/>
        <v>0</v>
      </c>
      <c r="DQ110" s="235"/>
      <c r="DR110" s="235"/>
      <c r="DS110" s="236"/>
      <c r="DT110" s="236">
        <f t="shared" si="792"/>
        <v>0</v>
      </c>
      <c r="DU110" s="235">
        <f t="shared" si="793"/>
        <v>0</v>
      </c>
      <c r="DV110" s="235">
        <f t="shared" si="794"/>
        <v>0</v>
      </c>
      <c r="DW110" s="236"/>
      <c r="DX110" s="236">
        <f t="shared" si="951"/>
        <v>0</v>
      </c>
      <c r="DY110" s="235"/>
      <c r="DZ110" s="235"/>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row>
    <row r="111" spans="1:212" s="5" customFormat="1" x14ac:dyDescent="0.2">
      <c r="A111" s="57" t="s">
        <v>251</v>
      </c>
      <c r="B111" s="57" t="s">
        <v>252</v>
      </c>
      <c r="C111" s="57" t="s">
        <v>3</v>
      </c>
      <c r="D111" s="57">
        <v>100</v>
      </c>
      <c r="E111" s="6"/>
      <c r="F111" s="64">
        <f t="shared" si="911"/>
        <v>0</v>
      </c>
      <c r="G111" s="6"/>
      <c r="H111" s="64">
        <f t="shared" si="912"/>
        <v>0</v>
      </c>
      <c r="I111" s="6"/>
      <c r="J111" s="64">
        <f t="shared" si="913"/>
        <v>0</v>
      </c>
      <c r="K111" s="6"/>
      <c r="L111" s="64">
        <f t="shared" si="914"/>
        <v>0</v>
      </c>
      <c r="M111" s="6"/>
      <c r="N111" s="64">
        <f t="shared" si="915"/>
        <v>0</v>
      </c>
      <c r="O111" s="6"/>
      <c r="P111" s="64">
        <f t="shared" si="916"/>
        <v>0</v>
      </c>
      <c r="Q111" s="6"/>
      <c r="R111" s="64">
        <f t="shared" si="917"/>
        <v>0</v>
      </c>
      <c r="S111" s="6"/>
      <c r="T111" s="64">
        <f t="shared" si="918"/>
        <v>0</v>
      </c>
      <c r="U111" s="6"/>
      <c r="V111" s="64">
        <f t="shared" si="919"/>
        <v>0</v>
      </c>
      <c r="W111" s="6"/>
      <c r="X111" s="64">
        <f t="shared" si="920"/>
        <v>0</v>
      </c>
      <c r="Y111" s="6"/>
      <c r="Z111" s="64">
        <f t="shared" si="921"/>
        <v>0</v>
      </c>
      <c r="AA111" s="6"/>
      <c r="AB111" s="64">
        <f t="shared" si="922"/>
        <v>0</v>
      </c>
      <c r="AC111" s="59"/>
      <c r="AD111" s="64">
        <f t="shared" si="923"/>
        <v>0</v>
      </c>
      <c r="AE111" s="59"/>
      <c r="AF111" s="64">
        <f t="shared" si="924"/>
        <v>0</v>
      </c>
      <c r="AG111" s="59"/>
      <c r="AH111" s="64">
        <f t="shared" si="925"/>
        <v>0</v>
      </c>
      <c r="AI111" s="59"/>
      <c r="AJ111" s="64">
        <f t="shared" si="926"/>
        <v>0</v>
      </c>
      <c r="AK111" s="59"/>
      <c r="AL111" s="64">
        <f t="shared" si="927"/>
        <v>0</v>
      </c>
      <c r="AM111" s="59"/>
      <c r="AN111" s="64">
        <f t="shared" si="928"/>
        <v>0</v>
      </c>
      <c r="AO111" s="59"/>
      <c r="AP111" s="64">
        <f t="shared" si="929"/>
        <v>0</v>
      </c>
      <c r="AQ111" s="59"/>
      <c r="AR111" s="64">
        <f t="shared" si="930"/>
        <v>0</v>
      </c>
      <c r="AS111" s="59"/>
      <c r="AT111" s="64">
        <f t="shared" si="931"/>
        <v>0</v>
      </c>
      <c r="AU111" s="59"/>
      <c r="AV111" s="64">
        <f t="shared" si="932"/>
        <v>0</v>
      </c>
      <c r="AW111" s="59"/>
      <c r="AX111" s="64">
        <f t="shared" si="933"/>
        <v>0</v>
      </c>
      <c r="AY111" s="59"/>
      <c r="AZ111" s="64">
        <f t="shared" si="934"/>
        <v>0</v>
      </c>
      <c r="BA111" s="59"/>
      <c r="BB111" s="64">
        <f t="shared" si="935"/>
        <v>0</v>
      </c>
      <c r="BC111" s="59"/>
      <c r="BD111" s="64">
        <f t="shared" si="936"/>
        <v>0</v>
      </c>
      <c r="BE111" s="59"/>
      <c r="BF111" s="64">
        <f t="shared" si="937"/>
        <v>0</v>
      </c>
      <c r="BG111" s="59"/>
      <c r="BH111" s="64">
        <f t="shared" si="938"/>
        <v>0</v>
      </c>
      <c r="BI111" s="59"/>
      <c r="BJ111" s="64">
        <f t="shared" si="939"/>
        <v>0</v>
      </c>
      <c r="BK111" s="59"/>
      <c r="BL111" s="64">
        <f t="shared" si="940"/>
        <v>0</v>
      </c>
      <c r="BM111" s="59"/>
      <c r="BN111" s="64">
        <f t="shared" si="941"/>
        <v>0</v>
      </c>
      <c r="BO111" s="59"/>
      <c r="BP111" s="64">
        <f t="shared" si="942"/>
        <v>0</v>
      </c>
      <c r="BQ111" s="59"/>
      <c r="BR111" s="64">
        <f t="shared" si="943"/>
        <v>0</v>
      </c>
      <c r="BS111" s="59"/>
      <c r="BT111" s="64">
        <f t="shared" si="944"/>
        <v>0</v>
      </c>
      <c r="BU111" s="59"/>
      <c r="BV111" s="64">
        <f t="shared" si="945"/>
        <v>0</v>
      </c>
      <c r="BW111" s="59"/>
      <c r="BX111" s="64">
        <f t="shared" si="946"/>
        <v>0</v>
      </c>
      <c r="BY111" s="59"/>
      <c r="BZ111" s="64">
        <f t="shared" si="947"/>
        <v>0</v>
      </c>
      <c r="CA111" s="54"/>
      <c r="CB111" s="61">
        <f t="shared" si="948"/>
        <v>0</v>
      </c>
      <c r="CC111" s="61">
        <f t="shared" si="949"/>
        <v>0</v>
      </c>
      <c r="CD111" s="4"/>
      <c r="CE111" s="236"/>
      <c r="CF111" s="236">
        <f t="shared" si="765"/>
        <v>0</v>
      </c>
      <c r="CG111" s="235">
        <f t="shared" si="766"/>
        <v>0</v>
      </c>
      <c r="CH111" s="235">
        <f t="shared" si="767"/>
        <v>0</v>
      </c>
      <c r="CI111" s="236"/>
      <c r="CJ111" s="236">
        <f t="shared" si="768"/>
        <v>0</v>
      </c>
      <c r="CK111" s="235">
        <f t="shared" si="769"/>
        <v>0</v>
      </c>
      <c r="CL111" s="235">
        <f t="shared" si="770"/>
        <v>0</v>
      </c>
      <c r="CM111" s="236"/>
      <c r="CN111" s="236">
        <f t="shared" si="771"/>
        <v>0</v>
      </c>
      <c r="CO111" s="235">
        <f t="shared" si="772"/>
        <v>0</v>
      </c>
      <c r="CP111" s="235">
        <f t="shared" si="773"/>
        <v>0</v>
      </c>
      <c r="CQ111" s="236"/>
      <c r="CR111" s="236">
        <f t="shared" si="774"/>
        <v>0</v>
      </c>
      <c r="CS111" s="235">
        <f t="shared" si="775"/>
        <v>0</v>
      </c>
      <c r="CT111" s="235">
        <f t="shared" si="776"/>
        <v>0</v>
      </c>
      <c r="CU111" s="236"/>
      <c r="CV111" s="236">
        <f t="shared" si="777"/>
        <v>0</v>
      </c>
      <c r="CW111" s="235">
        <f t="shared" si="778"/>
        <v>0</v>
      </c>
      <c r="CX111" s="235">
        <f t="shared" si="779"/>
        <v>0</v>
      </c>
      <c r="CY111" s="236"/>
      <c r="CZ111" s="236">
        <f t="shared" si="780"/>
        <v>0</v>
      </c>
      <c r="DA111" s="235">
        <f t="shared" si="781"/>
        <v>0</v>
      </c>
      <c r="DB111" s="235">
        <f t="shared" si="782"/>
        <v>0</v>
      </c>
      <c r="DC111" s="236"/>
      <c r="DD111" s="236">
        <f t="shared" si="783"/>
        <v>0</v>
      </c>
      <c r="DE111" s="235">
        <f t="shared" si="784"/>
        <v>0</v>
      </c>
      <c r="DF111" s="235">
        <f t="shared" si="785"/>
        <v>0</v>
      </c>
      <c r="DG111" s="236"/>
      <c r="DH111" s="236">
        <f t="shared" si="786"/>
        <v>0</v>
      </c>
      <c r="DI111" s="235">
        <f t="shared" si="787"/>
        <v>0</v>
      </c>
      <c r="DJ111" s="235">
        <f t="shared" si="788"/>
        <v>0</v>
      </c>
      <c r="DK111" s="236"/>
      <c r="DL111" s="236">
        <f t="shared" si="789"/>
        <v>0</v>
      </c>
      <c r="DM111" s="235">
        <f t="shared" si="790"/>
        <v>0</v>
      </c>
      <c r="DN111" s="235">
        <f t="shared" si="791"/>
        <v>0</v>
      </c>
      <c r="DO111" s="236"/>
      <c r="DP111" s="236">
        <f t="shared" si="950"/>
        <v>0</v>
      </c>
      <c r="DQ111" s="235"/>
      <c r="DR111" s="235"/>
      <c r="DS111" s="236"/>
      <c r="DT111" s="236">
        <f t="shared" si="792"/>
        <v>0</v>
      </c>
      <c r="DU111" s="235">
        <f t="shared" si="793"/>
        <v>0</v>
      </c>
      <c r="DV111" s="235">
        <f t="shared" si="794"/>
        <v>0</v>
      </c>
      <c r="DW111" s="236"/>
      <c r="DX111" s="236">
        <f t="shared" si="951"/>
        <v>0</v>
      </c>
      <c r="DY111" s="235"/>
      <c r="DZ111" s="235"/>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row>
    <row r="112" spans="1:212" s="5" customFormat="1" x14ac:dyDescent="0.2">
      <c r="A112" s="57" t="s">
        <v>224</v>
      </c>
      <c r="B112" s="57" t="s">
        <v>118</v>
      </c>
      <c r="C112" s="57" t="s">
        <v>3</v>
      </c>
      <c r="D112" s="57">
        <v>100</v>
      </c>
      <c r="E112" s="6"/>
      <c r="F112" s="64">
        <f t="shared" si="911"/>
        <v>0</v>
      </c>
      <c r="G112" s="6"/>
      <c r="H112" s="64">
        <f t="shared" si="912"/>
        <v>0</v>
      </c>
      <c r="I112" s="6"/>
      <c r="J112" s="64">
        <f t="shared" si="913"/>
        <v>0</v>
      </c>
      <c r="K112" s="6"/>
      <c r="L112" s="64">
        <f t="shared" si="914"/>
        <v>0</v>
      </c>
      <c r="M112" s="208"/>
      <c r="N112" s="64">
        <f t="shared" si="915"/>
        <v>0</v>
      </c>
      <c r="O112" s="6"/>
      <c r="P112" s="64">
        <f t="shared" si="916"/>
        <v>0</v>
      </c>
      <c r="Q112" s="6"/>
      <c r="R112" s="64">
        <f t="shared" si="917"/>
        <v>0</v>
      </c>
      <c r="S112" s="6"/>
      <c r="T112" s="64">
        <f t="shared" si="918"/>
        <v>0</v>
      </c>
      <c r="U112" s="6"/>
      <c r="V112" s="64">
        <f t="shared" si="919"/>
        <v>0</v>
      </c>
      <c r="W112" s="6"/>
      <c r="X112" s="64">
        <f t="shared" si="920"/>
        <v>0</v>
      </c>
      <c r="Y112" s="6"/>
      <c r="Z112" s="64">
        <f t="shared" si="921"/>
        <v>0</v>
      </c>
      <c r="AA112" s="6"/>
      <c r="AB112" s="64">
        <f t="shared" si="922"/>
        <v>0</v>
      </c>
      <c r="AC112" s="59"/>
      <c r="AD112" s="64">
        <f t="shared" si="923"/>
        <v>0</v>
      </c>
      <c r="AE112" s="59"/>
      <c r="AF112" s="64">
        <f t="shared" si="924"/>
        <v>0</v>
      </c>
      <c r="AG112" s="59"/>
      <c r="AH112" s="64">
        <f t="shared" si="925"/>
        <v>0</v>
      </c>
      <c r="AI112" s="59"/>
      <c r="AJ112" s="64">
        <f t="shared" si="926"/>
        <v>0</v>
      </c>
      <c r="AK112" s="59"/>
      <c r="AL112" s="64">
        <f t="shared" si="927"/>
        <v>0</v>
      </c>
      <c r="AM112" s="59"/>
      <c r="AN112" s="64">
        <f t="shared" si="928"/>
        <v>0</v>
      </c>
      <c r="AO112" s="59"/>
      <c r="AP112" s="64">
        <f t="shared" si="929"/>
        <v>0</v>
      </c>
      <c r="AQ112" s="59"/>
      <c r="AR112" s="64">
        <f t="shared" si="930"/>
        <v>0</v>
      </c>
      <c r="AS112" s="59"/>
      <c r="AT112" s="64">
        <f t="shared" si="931"/>
        <v>0</v>
      </c>
      <c r="AU112" s="59"/>
      <c r="AV112" s="64">
        <f t="shared" si="932"/>
        <v>0</v>
      </c>
      <c r="AW112" s="59"/>
      <c r="AX112" s="64">
        <f t="shared" si="933"/>
        <v>0</v>
      </c>
      <c r="AY112" s="59"/>
      <c r="AZ112" s="64">
        <f t="shared" si="934"/>
        <v>0</v>
      </c>
      <c r="BA112" s="59"/>
      <c r="BB112" s="64">
        <f t="shared" si="935"/>
        <v>0</v>
      </c>
      <c r="BC112" s="59"/>
      <c r="BD112" s="64">
        <f t="shared" si="936"/>
        <v>0</v>
      </c>
      <c r="BE112" s="59"/>
      <c r="BF112" s="64">
        <f t="shared" si="937"/>
        <v>0</v>
      </c>
      <c r="BG112" s="59"/>
      <c r="BH112" s="64">
        <f t="shared" si="938"/>
        <v>0</v>
      </c>
      <c r="BI112" s="59"/>
      <c r="BJ112" s="64">
        <f t="shared" si="939"/>
        <v>0</v>
      </c>
      <c r="BK112" s="59"/>
      <c r="BL112" s="64">
        <f t="shared" si="940"/>
        <v>0</v>
      </c>
      <c r="BM112" s="59"/>
      <c r="BN112" s="64">
        <f t="shared" si="941"/>
        <v>0</v>
      </c>
      <c r="BO112" s="59"/>
      <c r="BP112" s="64">
        <f t="shared" si="942"/>
        <v>0</v>
      </c>
      <c r="BQ112" s="59"/>
      <c r="BR112" s="64">
        <f t="shared" si="943"/>
        <v>0</v>
      </c>
      <c r="BS112" s="59"/>
      <c r="BT112" s="64">
        <f t="shared" si="944"/>
        <v>0</v>
      </c>
      <c r="BU112" s="59"/>
      <c r="BV112" s="64">
        <f t="shared" si="945"/>
        <v>0</v>
      </c>
      <c r="BW112" s="59"/>
      <c r="BX112" s="64">
        <f t="shared" si="946"/>
        <v>0</v>
      </c>
      <c r="BY112" s="59"/>
      <c r="BZ112" s="64">
        <f t="shared" si="947"/>
        <v>0</v>
      </c>
      <c r="CA112" s="54"/>
      <c r="CB112" s="61">
        <f t="shared" si="948"/>
        <v>0</v>
      </c>
      <c r="CC112" s="61">
        <f t="shared" si="949"/>
        <v>0</v>
      </c>
      <c r="CD112" s="4"/>
      <c r="CE112" s="236"/>
      <c r="CF112" s="236">
        <f t="shared" si="765"/>
        <v>0</v>
      </c>
      <c r="CG112" s="235">
        <f t="shared" si="766"/>
        <v>0</v>
      </c>
      <c r="CH112" s="235">
        <f t="shared" si="767"/>
        <v>0</v>
      </c>
      <c r="CI112" s="236"/>
      <c r="CJ112" s="236">
        <f t="shared" si="768"/>
        <v>0</v>
      </c>
      <c r="CK112" s="235">
        <f t="shared" si="769"/>
        <v>0</v>
      </c>
      <c r="CL112" s="235">
        <f t="shared" si="770"/>
        <v>0</v>
      </c>
      <c r="CM112" s="236"/>
      <c r="CN112" s="236">
        <f t="shared" si="771"/>
        <v>0</v>
      </c>
      <c r="CO112" s="235">
        <f t="shared" si="772"/>
        <v>0</v>
      </c>
      <c r="CP112" s="235">
        <f t="shared" si="773"/>
        <v>0</v>
      </c>
      <c r="CQ112" s="236"/>
      <c r="CR112" s="236">
        <f t="shared" si="774"/>
        <v>0</v>
      </c>
      <c r="CS112" s="235">
        <f t="shared" si="775"/>
        <v>0</v>
      </c>
      <c r="CT112" s="235">
        <f t="shared" si="776"/>
        <v>0</v>
      </c>
      <c r="CU112" s="236"/>
      <c r="CV112" s="236">
        <f t="shared" si="777"/>
        <v>0</v>
      </c>
      <c r="CW112" s="235">
        <f t="shared" si="778"/>
        <v>0</v>
      </c>
      <c r="CX112" s="235">
        <f t="shared" si="779"/>
        <v>0</v>
      </c>
      <c r="CY112" s="236"/>
      <c r="CZ112" s="236">
        <f t="shared" si="780"/>
        <v>0</v>
      </c>
      <c r="DA112" s="235">
        <f t="shared" si="781"/>
        <v>0</v>
      </c>
      <c r="DB112" s="235">
        <f t="shared" si="782"/>
        <v>0</v>
      </c>
      <c r="DC112" s="236"/>
      <c r="DD112" s="236">
        <f t="shared" si="783"/>
        <v>0</v>
      </c>
      <c r="DE112" s="235">
        <f t="shared" si="784"/>
        <v>0</v>
      </c>
      <c r="DF112" s="235">
        <f t="shared" si="785"/>
        <v>0</v>
      </c>
      <c r="DG112" s="236"/>
      <c r="DH112" s="236">
        <f t="shared" si="786"/>
        <v>0</v>
      </c>
      <c r="DI112" s="235">
        <f t="shared" si="787"/>
        <v>0</v>
      </c>
      <c r="DJ112" s="235">
        <f t="shared" si="788"/>
        <v>0</v>
      </c>
      <c r="DK112" s="236"/>
      <c r="DL112" s="236">
        <f t="shared" si="789"/>
        <v>0</v>
      </c>
      <c r="DM112" s="235">
        <f t="shared" si="790"/>
        <v>0</v>
      </c>
      <c r="DN112" s="235">
        <f t="shared" si="791"/>
        <v>0</v>
      </c>
      <c r="DO112" s="236"/>
      <c r="DP112" s="236">
        <f t="shared" si="950"/>
        <v>0</v>
      </c>
      <c r="DQ112" s="235"/>
      <c r="DR112" s="235"/>
      <c r="DS112" s="236"/>
      <c r="DT112" s="236">
        <f t="shared" si="792"/>
        <v>0</v>
      </c>
      <c r="DU112" s="235">
        <f t="shared" si="793"/>
        <v>0</v>
      </c>
      <c r="DV112" s="235">
        <f t="shared" si="794"/>
        <v>0</v>
      </c>
      <c r="DW112" s="236"/>
      <c r="DX112" s="236">
        <f t="shared" si="951"/>
        <v>0</v>
      </c>
      <c r="DY112" s="235"/>
      <c r="DZ112" s="235"/>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row>
    <row r="113" spans="1:212" s="5" customFormat="1" x14ac:dyDescent="0.2">
      <c r="A113" s="57"/>
      <c r="B113" s="57"/>
      <c r="C113" s="57" t="s">
        <v>3</v>
      </c>
      <c r="D113" s="57">
        <v>100</v>
      </c>
      <c r="E113" s="6"/>
      <c r="F113" s="64">
        <f t="shared" si="911"/>
        <v>0</v>
      </c>
      <c r="G113" s="6"/>
      <c r="H113" s="64">
        <f t="shared" si="912"/>
        <v>0</v>
      </c>
      <c r="I113" s="6"/>
      <c r="J113" s="64">
        <f t="shared" si="913"/>
        <v>0</v>
      </c>
      <c r="K113" s="6"/>
      <c r="L113" s="64">
        <f t="shared" si="914"/>
        <v>0</v>
      </c>
      <c r="M113" s="6"/>
      <c r="N113" s="64">
        <f t="shared" si="915"/>
        <v>0</v>
      </c>
      <c r="O113" s="6"/>
      <c r="P113" s="64">
        <f t="shared" si="916"/>
        <v>0</v>
      </c>
      <c r="Q113" s="6"/>
      <c r="R113" s="64">
        <f t="shared" si="917"/>
        <v>0</v>
      </c>
      <c r="S113" s="6"/>
      <c r="T113" s="64">
        <f t="shared" si="918"/>
        <v>0</v>
      </c>
      <c r="U113" s="6"/>
      <c r="V113" s="64">
        <f t="shared" si="919"/>
        <v>0</v>
      </c>
      <c r="W113" s="6"/>
      <c r="X113" s="64">
        <f t="shared" si="920"/>
        <v>0</v>
      </c>
      <c r="Y113" s="6"/>
      <c r="Z113" s="64">
        <f t="shared" si="921"/>
        <v>0</v>
      </c>
      <c r="AA113" s="6"/>
      <c r="AB113" s="64">
        <f t="shared" si="922"/>
        <v>0</v>
      </c>
      <c r="AC113" s="59"/>
      <c r="AD113" s="64">
        <f t="shared" si="923"/>
        <v>0</v>
      </c>
      <c r="AE113" s="59"/>
      <c r="AF113" s="64">
        <f t="shared" si="924"/>
        <v>0</v>
      </c>
      <c r="AG113" s="59"/>
      <c r="AH113" s="64">
        <f t="shared" si="925"/>
        <v>0</v>
      </c>
      <c r="AI113" s="59"/>
      <c r="AJ113" s="64">
        <f t="shared" si="926"/>
        <v>0</v>
      </c>
      <c r="AK113" s="59"/>
      <c r="AL113" s="64">
        <f t="shared" si="927"/>
        <v>0</v>
      </c>
      <c r="AM113" s="59"/>
      <c r="AN113" s="64">
        <f t="shared" si="928"/>
        <v>0</v>
      </c>
      <c r="AO113" s="59"/>
      <c r="AP113" s="64">
        <f t="shared" si="929"/>
        <v>0</v>
      </c>
      <c r="AQ113" s="59"/>
      <c r="AR113" s="64">
        <f t="shared" si="930"/>
        <v>0</v>
      </c>
      <c r="AS113" s="59"/>
      <c r="AT113" s="64">
        <f t="shared" si="931"/>
        <v>0</v>
      </c>
      <c r="AU113" s="59"/>
      <c r="AV113" s="64">
        <f t="shared" si="932"/>
        <v>0</v>
      </c>
      <c r="AW113" s="59"/>
      <c r="AX113" s="64">
        <f t="shared" si="933"/>
        <v>0</v>
      </c>
      <c r="AY113" s="59"/>
      <c r="AZ113" s="64">
        <f t="shared" si="934"/>
        <v>0</v>
      </c>
      <c r="BA113" s="59"/>
      <c r="BB113" s="64">
        <f t="shared" si="935"/>
        <v>0</v>
      </c>
      <c r="BC113" s="59"/>
      <c r="BD113" s="64">
        <f t="shared" si="936"/>
        <v>0</v>
      </c>
      <c r="BE113" s="59"/>
      <c r="BF113" s="64">
        <f t="shared" si="937"/>
        <v>0</v>
      </c>
      <c r="BG113" s="59"/>
      <c r="BH113" s="64">
        <f t="shared" si="938"/>
        <v>0</v>
      </c>
      <c r="BI113" s="59"/>
      <c r="BJ113" s="64">
        <f t="shared" si="939"/>
        <v>0</v>
      </c>
      <c r="BK113" s="59"/>
      <c r="BL113" s="64">
        <f t="shared" si="940"/>
        <v>0</v>
      </c>
      <c r="BM113" s="59"/>
      <c r="BN113" s="64">
        <f t="shared" si="941"/>
        <v>0</v>
      </c>
      <c r="BO113" s="59"/>
      <c r="BP113" s="64">
        <f t="shared" si="942"/>
        <v>0</v>
      </c>
      <c r="BQ113" s="59"/>
      <c r="BR113" s="64">
        <f t="shared" si="943"/>
        <v>0</v>
      </c>
      <c r="BS113" s="59"/>
      <c r="BT113" s="64">
        <f t="shared" si="944"/>
        <v>0</v>
      </c>
      <c r="BU113" s="59"/>
      <c r="BV113" s="64">
        <f t="shared" si="945"/>
        <v>0</v>
      </c>
      <c r="BW113" s="59"/>
      <c r="BX113" s="64">
        <f t="shared" si="946"/>
        <v>0</v>
      </c>
      <c r="BY113" s="59"/>
      <c r="BZ113" s="64">
        <f t="shared" si="947"/>
        <v>0</v>
      </c>
      <c r="CA113" s="54"/>
      <c r="CB113" s="61">
        <f t="shared" si="948"/>
        <v>0</v>
      </c>
      <c r="CC113" s="61">
        <f t="shared" si="949"/>
        <v>0</v>
      </c>
      <c r="CD113" s="4"/>
      <c r="CE113" s="236"/>
      <c r="CF113" s="236">
        <f t="shared" si="765"/>
        <v>0</v>
      </c>
      <c r="CG113" s="235">
        <f t="shared" si="766"/>
        <v>0</v>
      </c>
      <c r="CH113" s="235">
        <f t="shared" si="767"/>
        <v>0</v>
      </c>
      <c r="CI113" s="236"/>
      <c r="CJ113" s="236">
        <f t="shared" si="768"/>
        <v>0</v>
      </c>
      <c r="CK113" s="235">
        <f t="shared" si="769"/>
        <v>0</v>
      </c>
      <c r="CL113" s="235">
        <f t="shared" si="770"/>
        <v>0</v>
      </c>
      <c r="CM113" s="236"/>
      <c r="CN113" s="236">
        <f t="shared" si="771"/>
        <v>0</v>
      </c>
      <c r="CO113" s="235">
        <f t="shared" si="772"/>
        <v>0</v>
      </c>
      <c r="CP113" s="235">
        <f t="shared" si="773"/>
        <v>0</v>
      </c>
      <c r="CQ113" s="236"/>
      <c r="CR113" s="236">
        <f t="shared" si="774"/>
        <v>0</v>
      </c>
      <c r="CS113" s="235">
        <f t="shared" si="775"/>
        <v>0</v>
      </c>
      <c r="CT113" s="235">
        <f t="shared" si="776"/>
        <v>0</v>
      </c>
      <c r="CU113" s="236"/>
      <c r="CV113" s="236">
        <f t="shared" si="777"/>
        <v>0</v>
      </c>
      <c r="CW113" s="235">
        <f t="shared" si="778"/>
        <v>0</v>
      </c>
      <c r="CX113" s="235">
        <f t="shared" si="779"/>
        <v>0</v>
      </c>
      <c r="CY113" s="236"/>
      <c r="CZ113" s="236">
        <f t="shared" si="780"/>
        <v>0</v>
      </c>
      <c r="DA113" s="235">
        <f t="shared" si="781"/>
        <v>0</v>
      </c>
      <c r="DB113" s="235">
        <f t="shared" si="782"/>
        <v>0</v>
      </c>
      <c r="DC113" s="236"/>
      <c r="DD113" s="236">
        <f t="shared" si="783"/>
        <v>0</v>
      </c>
      <c r="DE113" s="235">
        <f t="shared" si="784"/>
        <v>0</v>
      </c>
      <c r="DF113" s="235">
        <f t="shared" si="785"/>
        <v>0</v>
      </c>
      <c r="DG113" s="236"/>
      <c r="DH113" s="236">
        <f t="shared" si="786"/>
        <v>0</v>
      </c>
      <c r="DI113" s="235">
        <f t="shared" si="787"/>
        <v>0</v>
      </c>
      <c r="DJ113" s="235">
        <f t="shared" si="788"/>
        <v>0</v>
      </c>
      <c r="DK113" s="236"/>
      <c r="DL113" s="236">
        <f t="shared" si="789"/>
        <v>0</v>
      </c>
      <c r="DM113" s="235">
        <f t="shared" si="790"/>
        <v>0</v>
      </c>
      <c r="DN113" s="235">
        <f t="shared" si="791"/>
        <v>0</v>
      </c>
      <c r="DO113" s="236"/>
      <c r="DP113" s="236">
        <f t="shared" si="950"/>
        <v>0</v>
      </c>
      <c r="DQ113" s="235"/>
      <c r="DR113" s="235"/>
      <c r="DS113" s="236"/>
      <c r="DT113" s="236">
        <f t="shared" si="792"/>
        <v>0</v>
      </c>
      <c r="DU113" s="235">
        <f t="shared" si="793"/>
        <v>0</v>
      </c>
      <c r="DV113" s="235">
        <f t="shared" si="794"/>
        <v>0</v>
      </c>
      <c r="DW113" s="236"/>
      <c r="DX113" s="236">
        <f t="shared" si="951"/>
        <v>0</v>
      </c>
      <c r="DY113" s="235"/>
      <c r="DZ113" s="235"/>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row>
    <row r="114" spans="1:212" s="5" customFormat="1" x14ac:dyDescent="0.2">
      <c r="A114" s="57"/>
      <c r="B114" s="57"/>
      <c r="C114" s="57" t="s">
        <v>3</v>
      </c>
      <c r="D114" s="57">
        <v>100</v>
      </c>
      <c r="E114" s="6"/>
      <c r="F114" s="64">
        <f t="shared" si="911"/>
        <v>0</v>
      </c>
      <c r="G114" s="6"/>
      <c r="H114" s="64">
        <f t="shared" si="912"/>
        <v>0</v>
      </c>
      <c r="I114" s="6"/>
      <c r="J114" s="64">
        <f t="shared" si="913"/>
        <v>0</v>
      </c>
      <c r="K114" s="6"/>
      <c r="L114" s="64">
        <f t="shared" si="914"/>
        <v>0</v>
      </c>
      <c r="M114" s="6"/>
      <c r="N114" s="64">
        <f t="shared" si="915"/>
        <v>0</v>
      </c>
      <c r="O114" s="6"/>
      <c r="P114" s="64">
        <f t="shared" si="916"/>
        <v>0</v>
      </c>
      <c r="Q114" s="6"/>
      <c r="R114" s="64">
        <f t="shared" si="917"/>
        <v>0</v>
      </c>
      <c r="S114" s="6"/>
      <c r="T114" s="64">
        <f t="shared" si="918"/>
        <v>0</v>
      </c>
      <c r="U114" s="6"/>
      <c r="V114" s="64">
        <f t="shared" si="919"/>
        <v>0</v>
      </c>
      <c r="W114" s="6"/>
      <c r="X114" s="64">
        <f t="shared" si="920"/>
        <v>0</v>
      </c>
      <c r="Y114" s="6"/>
      <c r="Z114" s="64">
        <f t="shared" si="921"/>
        <v>0</v>
      </c>
      <c r="AA114" s="6"/>
      <c r="AB114" s="64">
        <f t="shared" si="922"/>
        <v>0</v>
      </c>
      <c r="AC114" s="59"/>
      <c r="AD114" s="64">
        <f t="shared" si="923"/>
        <v>0</v>
      </c>
      <c r="AE114" s="59"/>
      <c r="AF114" s="64">
        <f t="shared" si="924"/>
        <v>0</v>
      </c>
      <c r="AG114" s="59"/>
      <c r="AH114" s="64">
        <f t="shared" si="925"/>
        <v>0</v>
      </c>
      <c r="AI114" s="59"/>
      <c r="AJ114" s="64">
        <f t="shared" si="926"/>
        <v>0</v>
      </c>
      <c r="AK114" s="59"/>
      <c r="AL114" s="64">
        <f t="shared" si="927"/>
        <v>0</v>
      </c>
      <c r="AM114" s="59"/>
      <c r="AN114" s="64">
        <f t="shared" si="928"/>
        <v>0</v>
      </c>
      <c r="AO114" s="59"/>
      <c r="AP114" s="64">
        <f t="shared" si="929"/>
        <v>0</v>
      </c>
      <c r="AQ114" s="59"/>
      <c r="AR114" s="64">
        <f t="shared" si="930"/>
        <v>0</v>
      </c>
      <c r="AS114" s="59"/>
      <c r="AT114" s="64">
        <f t="shared" si="931"/>
        <v>0</v>
      </c>
      <c r="AU114" s="59"/>
      <c r="AV114" s="64">
        <f t="shared" si="932"/>
        <v>0</v>
      </c>
      <c r="AW114" s="59"/>
      <c r="AX114" s="64">
        <f t="shared" si="933"/>
        <v>0</v>
      </c>
      <c r="AY114" s="59"/>
      <c r="AZ114" s="64">
        <f t="shared" si="934"/>
        <v>0</v>
      </c>
      <c r="BA114" s="59"/>
      <c r="BB114" s="64">
        <f t="shared" si="935"/>
        <v>0</v>
      </c>
      <c r="BC114" s="59"/>
      <c r="BD114" s="64">
        <f t="shared" si="936"/>
        <v>0</v>
      </c>
      <c r="BE114" s="59"/>
      <c r="BF114" s="64">
        <f t="shared" si="937"/>
        <v>0</v>
      </c>
      <c r="BG114" s="59"/>
      <c r="BH114" s="64">
        <f t="shared" si="938"/>
        <v>0</v>
      </c>
      <c r="BI114" s="59"/>
      <c r="BJ114" s="64">
        <f t="shared" si="939"/>
        <v>0</v>
      </c>
      <c r="BK114" s="59"/>
      <c r="BL114" s="64">
        <f t="shared" si="940"/>
        <v>0</v>
      </c>
      <c r="BM114" s="59"/>
      <c r="BN114" s="64">
        <f t="shared" si="941"/>
        <v>0</v>
      </c>
      <c r="BO114" s="59"/>
      <c r="BP114" s="64">
        <f t="shared" si="942"/>
        <v>0</v>
      </c>
      <c r="BQ114" s="59"/>
      <c r="BR114" s="64">
        <f t="shared" si="943"/>
        <v>0</v>
      </c>
      <c r="BS114" s="59"/>
      <c r="BT114" s="64">
        <f t="shared" si="944"/>
        <v>0</v>
      </c>
      <c r="BU114" s="59"/>
      <c r="BV114" s="64">
        <f t="shared" si="945"/>
        <v>0</v>
      </c>
      <c r="BW114" s="59"/>
      <c r="BX114" s="64">
        <f t="shared" si="946"/>
        <v>0</v>
      </c>
      <c r="BY114" s="59"/>
      <c r="BZ114" s="64">
        <f t="shared" si="947"/>
        <v>0</v>
      </c>
      <c r="CA114" s="54"/>
      <c r="CB114" s="61">
        <f t="shared" si="948"/>
        <v>0</v>
      </c>
      <c r="CC114" s="61">
        <f t="shared" si="949"/>
        <v>0</v>
      </c>
      <c r="CD114" s="4"/>
      <c r="CE114" s="236"/>
      <c r="CF114" s="236">
        <f t="shared" si="765"/>
        <v>0</v>
      </c>
      <c r="CG114" s="235">
        <f t="shared" si="766"/>
        <v>0</v>
      </c>
      <c r="CH114" s="235">
        <f t="shared" si="767"/>
        <v>0</v>
      </c>
      <c r="CI114" s="236"/>
      <c r="CJ114" s="236">
        <f t="shared" si="768"/>
        <v>0</v>
      </c>
      <c r="CK114" s="235">
        <f t="shared" si="769"/>
        <v>0</v>
      </c>
      <c r="CL114" s="235">
        <f t="shared" si="770"/>
        <v>0</v>
      </c>
      <c r="CM114" s="236"/>
      <c r="CN114" s="236">
        <f t="shared" si="771"/>
        <v>0</v>
      </c>
      <c r="CO114" s="235">
        <f t="shared" si="772"/>
        <v>0</v>
      </c>
      <c r="CP114" s="235">
        <f t="shared" si="773"/>
        <v>0</v>
      </c>
      <c r="CQ114" s="236"/>
      <c r="CR114" s="236">
        <f t="shared" si="774"/>
        <v>0</v>
      </c>
      <c r="CS114" s="235">
        <f t="shared" si="775"/>
        <v>0</v>
      </c>
      <c r="CT114" s="235">
        <f t="shared" si="776"/>
        <v>0</v>
      </c>
      <c r="CU114" s="236"/>
      <c r="CV114" s="236">
        <f t="shared" si="777"/>
        <v>0</v>
      </c>
      <c r="CW114" s="235">
        <f t="shared" si="778"/>
        <v>0</v>
      </c>
      <c r="CX114" s="235">
        <f t="shared" si="779"/>
        <v>0</v>
      </c>
      <c r="CY114" s="236"/>
      <c r="CZ114" s="236">
        <f t="shared" si="780"/>
        <v>0</v>
      </c>
      <c r="DA114" s="235">
        <f t="shared" si="781"/>
        <v>0</v>
      </c>
      <c r="DB114" s="235">
        <f t="shared" si="782"/>
        <v>0</v>
      </c>
      <c r="DC114" s="236"/>
      <c r="DD114" s="236">
        <f t="shared" si="783"/>
        <v>0</v>
      </c>
      <c r="DE114" s="235">
        <f t="shared" si="784"/>
        <v>0</v>
      </c>
      <c r="DF114" s="235">
        <f t="shared" si="785"/>
        <v>0</v>
      </c>
      <c r="DG114" s="236"/>
      <c r="DH114" s="236">
        <f t="shared" si="786"/>
        <v>0</v>
      </c>
      <c r="DI114" s="235">
        <f t="shared" si="787"/>
        <v>0</v>
      </c>
      <c r="DJ114" s="235">
        <f t="shared" si="788"/>
        <v>0</v>
      </c>
      <c r="DK114" s="236"/>
      <c r="DL114" s="236">
        <f t="shared" si="789"/>
        <v>0</v>
      </c>
      <c r="DM114" s="235">
        <f t="shared" si="790"/>
        <v>0</v>
      </c>
      <c r="DN114" s="235">
        <f t="shared" si="791"/>
        <v>0</v>
      </c>
      <c r="DO114" s="236"/>
      <c r="DP114" s="236">
        <f t="shared" si="950"/>
        <v>0</v>
      </c>
      <c r="DQ114" s="235"/>
      <c r="DR114" s="235"/>
      <c r="DS114" s="236"/>
      <c r="DT114" s="236">
        <f t="shared" si="792"/>
        <v>0</v>
      </c>
      <c r="DU114" s="235">
        <f t="shared" si="793"/>
        <v>0</v>
      </c>
      <c r="DV114" s="235">
        <f t="shared" si="794"/>
        <v>0</v>
      </c>
      <c r="DW114" s="236"/>
      <c r="DX114" s="236">
        <f t="shared" si="951"/>
        <v>0</v>
      </c>
      <c r="DY114" s="235"/>
      <c r="DZ114" s="235"/>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row>
    <row r="115" spans="1:212" s="5" customFormat="1" x14ac:dyDescent="0.2">
      <c r="A115" s="57" t="s">
        <v>153</v>
      </c>
      <c r="B115" s="57" t="s">
        <v>81</v>
      </c>
      <c r="C115" s="57" t="s">
        <v>8</v>
      </c>
      <c r="D115" s="57">
        <v>75</v>
      </c>
      <c r="E115" s="6"/>
      <c r="F115" s="64">
        <f t="shared" si="911"/>
        <v>0</v>
      </c>
      <c r="G115" s="6"/>
      <c r="H115" s="64">
        <f t="shared" si="912"/>
        <v>0</v>
      </c>
      <c r="I115" s="6"/>
      <c r="J115" s="64">
        <f t="shared" si="913"/>
        <v>0</v>
      </c>
      <c r="K115" s="6"/>
      <c r="L115" s="64">
        <f t="shared" si="914"/>
        <v>0</v>
      </c>
      <c r="M115" s="6"/>
      <c r="N115" s="64">
        <f t="shared" si="915"/>
        <v>0</v>
      </c>
      <c r="O115" s="6"/>
      <c r="P115" s="64">
        <f t="shared" si="916"/>
        <v>0</v>
      </c>
      <c r="Q115" s="6"/>
      <c r="R115" s="64">
        <f t="shared" si="917"/>
        <v>0</v>
      </c>
      <c r="S115" s="6"/>
      <c r="T115" s="64">
        <f t="shared" si="918"/>
        <v>0</v>
      </c>
      <c r="U115" s="6"/>
      <c r="V115" s="64">
        <f t="shared" si="919"/>
        <v>0</v>
      </c>
      <c r="W115" s="6"/>
      <c r="X115" s="64">
        <f t="shared" si="920"/>
        <v>0</v>
      </c>
      <c r="Y115" s="6"/>
      <c r="Z115" s="64">
        <f t="shared" si="921"/>
        <v>0</v>
      </c>
      <c r="AA115" s="6"/>
      <c r="AB115" s="64">
        <f t="shared" si="922"/>
        <v>0</v>
      </c>
      <c r="AC115" s="59"/>
      <c r="AD115" s="64">
        <f t="shared" si="923"/>
        <v>0</v>
      </c>
      <c r="AE115" s="59"/>
      <c r="AF115" s="64">
        <f t="shared" si="924"/>
        <v>0</v>
      </c>
      <c r="AG115" s="59"/>
      <c r="AH115" s="64">
        <f t="shared" si="925"/>
        <v>0</v>
      </c>
      <c r="AI115" s="59"/>
      <c r="AJ115" s="64">
        <f t="shared" si="926"/>
        <v>0</v>
      </c>
      <c r="AK115" s="59"/>
      <c r="AL115" s="64">
        <f t="shared" si="927"/>
        <v>0</v>
      </c>
      <c r="AM115" s="59"/>
      <c r="AN115" s="64">
        <f t="shared" si="928"/>
        <v>0</v>
      </c>
      <c r="AO115" s="59"/>
      <c r="AP115" s="64">
        <f t="shared" si="929"/>
        <v>0</v>
      </c>
      <c r="AQ115" s="59"/>
      <c r="AR115" s="64">
        <f t="shared" si="930"/>
        <v>0</v>
      </c>
      <c r="AS115" s="59"/>
      <c r="AT115" s="64">
        <f t="shared" si="931"/>
        <v>0</v>
      </c>
      <c r="AU115" s="59"/>
      <c r="AV115" s="64">
        <f t="shared" si="932"/>
        <v>0</v>
      </c>
      <c r="AW115" s="59"/>
      <c r="AX115" s="64">
        <f t="shared" si="933"/>
        <v>0</v>
      </c>
      <c r="AY115" s="59"/>
      <c r="AZ115" s="64">
        <f t="shared" si="934"/>
        <v>0</v>
      </c>
      <c r="BA115" s="59"/>
      <c r="BB115" s="64">
        <f t="shared" si="935"/>
        <v>0</v>
      </c>
      <c r="BC115" s="59"/>
      <c r="BD115" s="64">
        <f t="shared" si="936"/>
        <v>0</v>
      </c>
      <c r="BE115" s="59"/>
      <c r="BF115" s="64">
        <f t="shared" si="937"/>
        <v>0</v>
      </c>
      <c r="BG115" s="59"/>
      <c r="BH115" s="64">
        <f t="shared" si="938"/>
        <v>0</v>
      </c>
      <c r="BI115" s="59"/>
      <c r="BJ115" s="64">
        <f t="shared" si="939"/>
        <v>0</v>
      </c>
      <c r="BK115" s="59"/>
      <c r="BL115" s="64">
        <f t="shared" si="940"/>
        <v>0</v>
      </c>
      <c r="BM115" s="59"/>
      <c r="BN115" s="64">
        <f t="shared" si="941"/>
        <v>0</v>
      </c>
      <c r="BO115" s="59"/>
      <c r="BP115" s="64">
        <f t="shared" si="942"/>
        <v>0</v>
      </c>
      <c r="BQ115" s="59"/>
      <c r="BR115" s="64">
        <f t="shared" si="943"/>
        <v>0</v>
      </c>
      <c r="BS115" s="59"/>
      <c r="BT115" s="64">
        <f t="shared" si="944"/>
        <v>0</v>
      </c>
      <c r="BU115" s="59"/>
      <c r="BV115" s="64">
        <f t="shared" si="945"/>
        <v>0</v>
      </c>
      <c r="BW115" s="59"/>
      <c r="BX115" s="64">
        <f t="shared" si="946"/>
        <v>0</v>
      </c>
      <c r="BY115" s="59"/>
      <c r="BZ115" s="64">
        <f t="shared" si="947"/>
        <v>0</v>
      </c>
      <c r="CA115" s="54"/>
      <c r="CB115" s="61">
        <f t="shared" si="948"/>
        <v>0</v>
      </c>
      <c r="CC115" s="61">
        <f t="shared" si="949"/>
        <v>0</v>
      </c>
      <c r="CD115" s="4"/>
      <c r="CE115" s="236"/>
      <c r="CF115" s="236">
        <f t="shared" si="765"/>
        <v>0</v>
      </c>
      <c r="CG115" s="235">
        <f t="shared" si="766"/>
        <v>0</v>
      </c>
      <c r="CH115" s="235">
        <f t="shared" si="767"/>
        <v>0</v>
      </c>
      <c r="CI115" s="236"/>
      <c r="CJ115" s="236">
        <f t="shared" si="768"/>
        <v>0</v>
      </c>
      <c r="CK115" s="235">
        <f t="shared" si="769"/>
        <v>0</v>
      </c>
      <c r="CL115" s="235">
        <f t="shared" si="770"/>
        <v>0</v>
      </c>
      <c r="CM115" s="236"/>
      <c r="CN115" s="236">
        <f t="shared" si="771"/>
        <v>0</v>
      </c>
      <c r="CO115" s="235">
        <f t="shared" si="772"/>
        <v>0</v>
      </c>
      <c r="CP115" s="235">
        <f t="shared" si="773"/>
        <v>0</v>
      </c>
      <c r="CQ115" s="236"/>
      <c r="CR115" s="236">
        <f t="shared" si="774"/>
        <v>0</v>
      </c>
      <c r="CS115" s="235">
        <f t="shared" si="775"/>
        <v>0</v>
      </c>
      <c r="CT115" s="235">
        <f t="shared" si="776"/>
        <v>0</v>
      </c>
      <c r="CU115" s="236"/>
      <c r="CV115" s="236">
        <f t="shared" si="777"/>
        <v>0</v>
      </c>
      <c r="CW115" s="235">
        <f t="shared" si="778"/>
        <v>0</v>
      </c>
      <c r="CX115" s="235">
        <f t="shared" si="779"/>
        <v>0</v>
      </c>
      <c r="CY115" s="236"/>
      <c r="CZ115" s="236">
        <f t="shared" si="780"/>
        <v>0</v>
      </c>
      <c r="DA115" s="235">
        <f t="shared" si="781"/>
        <v>0</v>
      </c>
      <c r="DB115" s="235">
        <f t="shared" si="782"/>
        <v>0</v>
      </c>
      <c r="DC115" s="236"/>
      <c r="DD115" s="236">
        <f t="shared" si="783"/>
        <v>0</v>
      </c>
      <c r="DE115" s="235">
        <f t="shared" si="784"/>
        <v>0</v>
      </c>
      <c r="DF115" s="235">
        <f t="shared" si="785"/>
        <v>0</v>
      </c>
      <c r="DG115" s="236"/>
      <c r="DH115" s="236">
        <f t="shared" si="786"/>
        <v>0</v>
      </c>
      <c r="DI115" s="235">
        <f t="shared" si="787"/>
        <v>0</v>
      </c>
      <c r="DJ115" s="235">
        <f t="shared" si="788"/>
        <v>0</v>
      </c>
      <c r="DK115" s="236"/>
      <c r="DL115" s="236">
        <f t="shared" si="789"/>
        <v>0</v>
      </c>
      <c r="DM115" s="235">
        <f t="shared" si="790"/>
        <v>0</v>
      </c>
      <c r="DN115" s="235">
        <f t="shared" si="791"/>
        <v>0</v>
      </c>
      <c r="DO115" s="236"/>
      <c r="DP115" s="236">
        <f t="shared" si="950"/>
        <v>0</v>
      </c>
      <c r="DQ115" s="235"/>
      <c r="DR115" s="235"/>
      <c r="DS115" s="236"/>
      <c r="DT115" s="236">
        <f t="shared" si="792"/>
        <v>0</v>
      </c>
      <c r="DU115" s="235">
        <f t="shared" si="793"/>
        <v>0</v>
      </c>
      <c r="DV115" s="235">
        <f t="shared" si="794"/>
        <v>0</v>
      </c>
      <c r="DW115" s="236"/>
      <c r="DX115" s="236">
        <f t="shared" si="951"/>
        <v>0</v>
      </c>
      <c r="DY115" s="235"/>
      <c r="DZ115" s="235"/>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row>
    <row r="116" spans="1:212" s="5" customFormat="1" x14ac:dyDescent="0.2">
      <c r="A116" s="57" t="s">
        <v>253</v>
      </c>
      <c r="B116" s="57" t="s">
        <v>216</v>
      </c>
      <c r="C116" s="57" t="s">
        <v>8</v>
      </c>
      <c r="D116" s="57">
        <v>75</v>
      </c>
      <c r="E116" s="6"/>
      <c r="F116" s="64">
        <f t="shared" si="911"/>
        <v>0</v>
      </c>
      <c r="G116" s="6"/>
      <c r="H116" s="64">
        <f t="shared" si="912"/>
        <v>0</v>
      </c>
      <c r="I116" s="6"/>
      <c r="J116" s="64">
        <f t="shared" si="913"/>
        <v>0</v>
      </c>
      <c r="K116" s="6"/>
      <c r="L116" s="64">
        <f t="shared" si="914"/>
        <v>0</v>
      </c>
      <c r="M116" s="6"/>
      <c r="N116" s="64">
        <f t="shared" si="915"/>
        <v>0</v>
      </c>
      <c r="O116" s="6"/>
      <c r="P116" s="64">
        <f t="shared" si="916"/>
        <v>0</v>
      </c>
      <c r="Q116" s="6"/>
      <c r="R116" s="64">
        <f t="shared" si="917"/>
        <v>0</v>
      </c>
      <c r="S116" s="6"/>
      <c r="T116" s="64">
        <f t="shared" si="918"/>
        <v>0</v>
      </c>
      <c r="U116" s="6"/>
      <c r="V116" s="64">
        <f t="shared" si="919"/>
        <v>0</v>
      </c>
      <c r="W116" s="6"/>
      <c r="X116" s="64">
        <f t="shared" si="920"/>
        <v>0</v>
      </c>
      <c r="Y116" s="6"/>
      <c r="Z116" s="64">
        <f t="shared" si="921"/>
        <v>0</v>
      </c>
      <c r="AA116" s="6"/>
      <c r="AB116" s="64">
        <f t="shared" si="922"/>
        <v>0</v>
      </c>
      <c r="AC116" s="59"/>
      <c r="AD116" s="64">
        <f t="shared" si="923"/>
        <v>0</v>
      </c>
      <c r="AE116" s="59"/>
      <c r="AF116" s="64">
        <f t="shared" si="924"/>
        <v>0</v>
      </c>
      <c r="AG116" s="59"/>
      <c r="AH116" s="64">
        <f t="shared" si="925"/>
        <v>0</v>
      </c>
      <c r="AI116" s="59"/>
      <c r="AJ116" s="64">
        <f t="shared" si="926"/>
        <v>0</v>
      </c>
      <c r="AK116" s="59"/>
      <c r="AL116" s="64">
        <f t="shared" si="927"/>
        <v>0</v>
      </c>
      <c r="AM116" s="59"/>
      <c r="AN116" s="64">
        <f t="shared" si="928"/>
        <v>0</v>
      </c>
      <c r="AO116" s="59"/>
      <c r="AP116" s="64">
        <f t="shared" si="929"/>
        <v>0</v>
      </c>
      <c r="AQ116" s="59"/>
      <c r="AR116" s="64">
        <f t="shared" si="930"/>
        <v>0</v>
      </c>
      <c r="AS116" s="59"/>
      <c r="AT116" s="64">
        <f t="shared" si="931"/>
        <v>0</v>
      </c>
      <c r="AU116" s="59">
        <v>1</v>
      </c>
      <c r="AV116" s="64">
        <f t="shared" si="932"/>
        <v>75</v>
      </c>
      <c r="AW116" s="59"/>
      <c r="AX116" s="64">
        <f t="shared" si="933"/>
        <v>0</v>
      </c>
      <c r="AY116" s="59"/>
      <c r="AZ116" s="64">
        <f t="shared" si="934"/>
        <v>0</v>
      </c>
      <c r="BA116" s="59"/>
      <c r="BB116" s="64">
        <f t="shared" si="935"/>
        <v>0</v>
      </c>
      <c r="BC116" s="59"/>
      <c r="BD116" s="64">
        <f t="shared" si="936"/>
        <v>0</v>
      </c>
      <c r="BE116" s="59"/>
      <c r="BF116" s="64">
        <f t="shared" si="937"/>
        <v>0</v>
      </c>
      <c r="BG116" s="59"/>
      <c r="BH116" s="64">
        <f t="shared" si="938"/>
        <v>0</v>
      </c>
      <c r="BI116" s="59"/>
      <c r="BJ116" s="64">
        <f t="shared" si="939"/>
        <v>0</v>
      </c>
      <c r="BK116" s="59"/>
      <c r="BL116" s="64">
        <f t="shared" si="940"/>
        <v>0</v>
      </c>
      <c r="BM116" s="59"/>
      <c r="BN116" s="64">
        <f t="shared" si="941"/>
        <v>0</v>
      </c>
      <c r="BO116" s="59"/>
      <c r="BP116" s="64">
        <f t="shared" si="942"/>
        <v>0</v>
      </c>
      <c r="BQ116" s="59"/>
      <c r="BR116" s="64">
        <f t="shared" si="943"/>
        <v>0</v>
      </c>
      <c r="BS116" s="59"/>
      <c r="BT116" s="64">
        <f t="shared" si="944"/>
        <v>0</v>
      </c>
      <c r="BU116" s="59"/>
      <c r="BV116" s="64">
        <f t="shared" si="945"/>
        <v>0</v>
      </c>
      <c r="BW116" s="59"/>
      <c r="BX116" s="64">
        <f t="shared" si="946"/>
        <v>0</v>
      </c>
      <c r="BY116" s="59"/>
      <c r="BZ116" s="64">
        <f t="shared" si="947"/>
        <v>0</v>
      </c>
      <c r="CA116" s="54"/>
      <c r="CB116" s="61">
        <f t="shared" si="948"/>
        <v>1</v>
      </c>
      <c r="CC116" s="61">
        <f t="shared" si="949"/>
        <v>75</v>
      </c>
      <c r="CD116" s="4"/>
      <c r="CE116" s="236"/>
      <c r="CF116" s="236">
        <f t="shared" si="765"/>
        <v>0</v>
      </c>
      <c r="CG116" s="235">
        <f t="shared" si="766"/>
        <v>0</v>
      </c>
      <c r="CH116" s="235">
        <f t="shared" si="767"/>
        <v>0</v>
      </c>
      <c r="CI116" s="236"/>
      <c r="CJ116" s="236">
        <f t="shared" si="768"/>
        <v>0</v>
      </c>
      <c r="CK116" s="235">
        <f t="shared" si="769"/>
        <v>0</v>
      </c>
      <c r="CL116" s="235">
        <f t="shared" si="770"/>
        <v>0</v>
      </c>
      <c r="CM116" s="236"/>
      <c r="CN116" s="236">
        <f t="shared" si="771"/>
        <v>0</v>
      </c>
      <c r="CO116" s="235">
        <f t="shared" si="772"/>
        <v>0</v>
      </c>
      <c r="CP116" s="235">
        <f t="shared" si="773"/>
        <v>0</v>
      </c>
      <c r="CQ116" s="236"/>
      <c r="CR116" s="236">
        <f t="shared" si="774"/>
        <v>0</v>
      </c>
      <c r="CS116" s="235">
        <f t="shared" si="775"/>
        <v>0</v>
      </c>
      <c r="CT116" s="235">
        <f t="shared" si="776"/>
        <v>0</v>
      </c>
      <c r="CU116" s="236"/>
      <c r="CV116" s="236">
        <f t="shared" si="777"/>
        <v>0</v>
      </c>
      <c r="CW116" s="235">
        <f t="shared" si="778"/>
        <v>0</v>
      </c>
      <c r="CX116" s="235">
        <f t="shared" si="779"/>
        <v>0</v>
      </c>
      <c r="CY116" s="236"/>
      <c r="CZ116" s="236">
        <f t="shared" si="780"/>
        <v>0</v>
      </c>
      <c r="DA116" s="235">
        <f t="shared" si="781"/>
        <v>0</v>
      </c>
      <c r="DB116" s="235">
        <f t="shared" si="782"/>
        <v>0</v>
      </c>
      <c r="DC116" s="236"/>
      <c r="DD116" s="236">
        <f t="shared" si="783"/>
        <v>0</v>
      </c>
      <c r="DE116" s="235">
        <f t="shared" si="784"/>
        <v>0</v>
      </c>
      <c r="DF116" s="235">
        <f t="shared" si="785"/>
        <v>0</v>
      </c>
      <c r="DG116" s="236"/>
      <c r="DH116" s="236">
        <f t="shared" si="786"/>
        <v>0</v>
      </c>
      <c r="DI116" s="235">
        <f t="shared" si="787"/>
        <v>1</v>
      </c>
      <c r="DJ116" s="235">
        <f t="shared" si="788"/>
        <v>75</v>
      </c>
      <c r="DK116" s="236"/>
      <c r="DL116" s="236">
        <f t="shared" si="789"/>
        <v>0</v>
      </c>
      <c r="DM116" s="235">
        <f t="shared" si="790"/>
        <v>0</v>
      </c>
      <c r="DN116" s="235">
        <f t="shared" si="791"/>
        <v>0</v>
      </c>
      <c r="DO116" s="236"/>
      <c r="DP116" s="236">
        <f t="shared" si="950"/>
        <v>0</v>
      </c>
      <c r="DQ116" s="235"/>
      <c r="DR116" s="235"/>
      <c r="DS116" s="236"/>
      <c r="DT116" s="236">
        <f t="shared" si="792"/>
        <v>0</v>
      </c>
      <c r="DU116" s="235">
        <f t="shared" si="793"/>
        <v>0</v>
      </c>
      <c r="DV116" s="235">
        <f t="shared" si="794"/>
        <v>0</v>
      </c>
      <c r="DW116" s="236"/>
      <c r="DX116" s="236">
        <f t="shared" si="951"/>
        <v>0</v>
      </c>
      <c r="DY116" s="235"/>
      <c r="DZ116" s="235"/>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row>
    <row r="117" spans="1:212" s="518" customFormat="1" x14ac:dyDescent="0.2">
      <c r="A117" s="513" t="s">
        <v>199</v>
      </c>
      <c r="B117" s="513" t="s">
        <v>200</v>
      </c>
      <c r="C117" s="513" t="s">
        <v>8</v>
      </c>
      <c r="D117" s="513">
        <v>75</v>
      </c>
      <c r="E117" s="514"/>
      <c r="F117" s="515">
        <f t="shared" si="911"/>
        <v>0</v>
      </c>
      <c r="G117" s="514"/>
      <c r="H117" s="515">
        <f t="shared" si="912"/>
        <v>0</v>
      </c>
      <c r="I117" s="514"/>
      <c r="J117" s="515">
        <f t="shared" si="913"/>
        <v>0</v>
      </c>
      <c r="K117" s="514"/>
      <c r="L117" s="515">
        <f t="shared" si="914"/>
        <v>0</v>
      </c>
      <c r="M117" s="514"/>
      <c r="N117" s="515">
        <f t="shared" si="915"/>
        <v>0</v>
      </c>
      <c r="O117" s="514"/>
      <c r="P117" s="515">
        <f t="shared" si="916"/>
        <v>0</v>
      </c>
      <c r="Q117" s="514"/>
      <c r="R117" s="515">
        <f t="shared" si="917"/>
        <v>0</v>
      </c>
      <c r="S117" s="514"/>
      <c r="T117" s="515">
        <f t="shared" si="918"/>
        <v>0</v>
      </c>
      <c r="U117" s="514"/>
      <c r="V117" s="515">
        <f t="shared" si="919"/>
        <v>0</v>
      </c>
      <c r="W117" s="514"/>
      <c r="X117" s="515">
        <f t="shared" si="920"/>
        <v>0</v>
      </c>
      <c r="Y117" s="514"/>
      <c r="Z117" s="515">
        <f t="shared" si="921"/>
        <v>0</v>
      </c>
      <c r="AA117" s="514"/>
      <c r="AB117" s="515">
        <f t="shared" si="922"/>
        <v>0</v>
      </c>
      <c r="AC117" s="516"/>
      <c r="AD117" s="515">
        <f t="shared" si="923"/>
        <v>0</v>
      </c>
      <c r="AE117" s="516"/>
      <c r="AF117" s="515">
        <f t="shared" si="924"/>
        <v>0</v>
      </c>
      <c r="AG117" s="516"/>
      <c r="AH117" s="515">
        <f t="shared" si="925"/>
        <v>0</v>
      </c>
      <c r="AI117" s="516"/>
      <c r="AJ117" s="515">
        <f t="shared" si="926"/>
        <v>0</v>
      </c>
      <c r="AK117" s="516">
        <v>1.5</v>
      </c>
      <c r="AL117" s="515">
        <f t="shared" si="927"/>
        <v>112.5</v>
      </c>
      <c r="AM117" s="516">
        <v>16.5</v>
      </c>
      <c r="AN117" s="515">
        <f t="shared" si="928"/>
        <v>1237.5</v>
      </c>
      <c r="AO117" s="516">
        <v>18</v>
      </c>
      <c r="AP117" s="515">
        <f t="shared" si="929"/>
        <v>1350</v>
      </c>
      <c r="AQ117" s="516">
        <v>33.5</v>
      </c>
      <c r="AR117" s="515">
        <f t="shared" si="930"/>
        <v>2512.5</v>
      </c>
      <c r="AS117" s="516">
        <v>47</v>
      </c>
      <c r="AT117" s="515">
        <f t="shared" si="931"/>
        <v>3525</v>
      </c>
      <c r="AU117" s="516">
        <v>51.5</v>
      </c>
      <c r="AV117" s="515">
        <f t="shared" si="932"/>
        <v>3862.5</v>
      </c>
      <c r="AW117" s="516">
        <v>84</v>
      </c>
      <c r="AX117" s="515">
        <f t="shared" si="933"/>
        <v>6300</v>
      </c>
      <c r="AY117" s="516">
        <v>38</v>
      </c>
      <c r="AZ117" s="515">
        <f t="shared" si="934"/>
        <v>2850</v>
      </c>
      <c r="BA117" s="516"/>
      <c r="BB117" s="515">
        <f t="shared" si="935"/>
        <v>0</v>
      </c>
      <c r="BC117" s="516"/>
      <c r="BD117" s="515">
        <f t="shared" si="936"/>
        <v>0</v>
      </c>
      <c r="BE117" s="516"/>
      <c r="BF117" s="515">
        <f t="shared" si="937"/>
        <v>0</v>
      </c>
      <c r="BG117" s="516"/>
      <c r="BH117" s="515">
        <f t="shared" si="938"/>
        <v>0</v>
      </c>
      <c r="BI117" s="516"/>
      <c r="BJ117" s="515">
        <f t="shared" si="939"/>
        <v>0</v>
      </c>
      <c r="BK117" s="516"/>
      <c r="BL117" s="515">
        <f t="shared" si="940"/>
        <v>0</v>
      </c>
      <c r="BM117" s="516"/>
      <c r="BN117" s="515">
        <f t="shared" si="941"/>
        <v>0</v>
      </c>
      <c r="BO117" s="516"/>
      <c r="BP117" s="515">
        <f t="shared" si="942"/>
        <v>0</v>
      </c>
      <c r="BQ117" s="516"/>
      <c r="BR117" s="515">
        <f t="shared" si="943"/>
        <v>0</v>
      </c>
      <c r="BS117" s="516"/>
      <c r="BT117" s="515">
        <f t="shared" si="944"/>
        <v>0</v>
      </c>
      <c r="BU117" s="516"/>
      <c r="BV117" s="515">
        <f t="shared" si="945"/>
        <v>0</v>
      </c>
      <c r="BW117" s="516"/>
      <c r="BX117" s="515">
        <f t="shared" si="946"/>
        <v>0</v>
      </c>
      <c r="BY117" s="516"/>
      <c r="BZ117" s="515">
        <f t="shared" si="947"/>
        <v>0</v>
      </c>
      <c r="CA117" s="514"/>
      <c r="CB117" s="517">
        <f t="shared" si="948"/>
        <v>290</v>
      </c>
      <c r="CC117" s="517">
        <f t="shared" si="949"/>
        <v>21750</v>
      </c>
      <c r="CE117" s="519"/>
      <c r="CF117" s="519">
        <f t="shared" si="765"/>
        <v>0</v>
      </c>
      <c r="CG117" s="519">
        <f t="shared" si="766"/>
        <v>0</v>
      </c>
      <c r="CH117" s="519">
        <f t="shared" si="767"/>
        <v>0</v>
      </c>
      <c r="CI117" s="519"/>
      <c r="CJ117" s="519">
        <f t="shared" si="768"/>
        <v>0</v>
      </c>
      <c r="CK117" s="519">
        <f t="shared" si="769"/>
        <v>0</v>
      </c>
      <c r="CL117" s="519">
        <f t="shared" si="770"/>
        <v>0</v>
      </c>
      <c r="CM117" s="519"/>
      <c r="CN117" s="519">
        <f t="shared" si="771"/>
        <v>0</v>
      </c>
      <c r="CO117" s="519">
        <f t="shared" si="772"/>
        <v>1.5</v>
      </c>
      <c r="CP117" s="519">
        <f t="shared" si="773"/>
        <v>112.5</v>
      </c>
      <c r="CQ117" s="519"/>
      <c r="CR117" s="519">
        <f t="shared" si="774"/>
        <v>0</v>
      </c>
      <c r="CS117" s="519">
        <f t="shared" si="775"/>
        <v>16.5</v>
      </c>
      <c r="CT117" s="519">
        <f t="shared" si="776"/>
        <v>1237.5</v>
      </c>
      <c r="CU117" s="519"/>
      <c r="CV117" s="519">
        <f t="shared" si="777"/>
        <v>0</v>
      </c>
      <c r="CW117" s="519">
        <f t="shared" si="778"/>
        <v>18</v>
      </c>
      <c r="CX117" s="519">
        <f t="shared" si="779"/>
        <v>1350</v>
      </c>
      <c r="CY117" s="519"/>
      <c r="CZ117" s="519">
        <f t="shared" si="780"/>
        <v>0</v>
      </c>
      <c r="DA117" s="519">
        <f t="shared" si="781"/>
        <v>33.5</v>
      </c>
      <c r="DB117" s="519">
        <f t="shared" si="782"/>
        <v>2512.5</v>
      </c>
      <c r="DC117" s="519"/>
      <c r="DD117" s="519">
        <f t="shared" si="783"/>
        <v>0</v>
      </c>
      <c r="DE117" s="519">
        <f t="shared" si="784"/>
        <v>47</v>
      </c>
      <c r="DF117" s="519">
        <f t="shared" si="785"/>
        <v>3525</v>
      </c>
      <c r="DG117" s="519"/>
      <c r="DH117" s="519">
        <f t="shared" si="786"/>
        <v>0</v>
      </c>
      <c r="DI117" s="519">
        <f t="shared" si="787"/>
        <v>51.5</v>
      </c>
      <c r="DJ117" s="519">
        <f t="shared" si="788"/>
        <v>3862.5</v>
      </c>
      <c r="DK117" s="519"/>
      <c r="DL117" s="519">
        <f t="shared" si="789"/>
        <v>0</v>
      </c>
      <c r="DM117" s="519">
        <f t="shared" si="790"/>
        <v>84</v>
      </c>
      <c r="DN117" s="519">
        <f t="shared" si="791"/>
        <v>6300</v>
      </c>
      <c r="DO117" s="519"/>
      <c r="DP117" s="519">
        <f t="shared" si="950"/>
        <v>0</v>
      </c>
      <c r="DQ117" s="519"/>
      <c r="DR117" s="519"/>
      <c r="DS117" s="519"/>
      <c r="DT117" s="236">
        <f t="shared" si="792"/>
        <v>0</v>
      </c>
      <c r="DU117" s="235">
        <f t="shared" si="793"/>
        <v>0</v>
      </c>
      <c r="DV117" s="235">
        <f t="shared" si="794"/>
        <v>0</v>
      </c>
      <c r="DW117" s="519"/>
      <c r="DX117" s="519">
        <f t="shared" si="951"/>
        <v>0</v>
      </c>
      <c r="DY117" s="519"/>
      <c r="DZ117" s="519"/>
    </row>
    <row r="118" spans="1:212" s="5" customFormat="1" x14ac:dyDescent="0.2">
      <c r="A118" s="57" t="s">
        <v>122</v>
      </c>
      <c r="B118" s="57" t="s">
        <v>123</v>
      </c>
      <c r="C118" s="57" t="s">
        <v>8</v>
      </c>
      <c r="D118" s="57">
        <v>75</v>
      </c>
      <c r="E118" s="6"/>
      <c r="F118" s="64">
        <f t="shared" si="911"/>
        <v>0</v>
      </c>
      <c r="G118" s="6"/>
      <c r="H118" s="64">
        <f t="shared" si="912"/>
        <v>0</v>
      </c>
      <c r="I118" s="6"/>
      <c r="J118" s="64">
        <f t="shared" si="913"/>
        <v>0</v>
      </c>
      <c r="K118" s="6"/>
      <c r="L118" s="64">
        <f t="shared" si="914"/>
        <v>0</v>
      </c>
      <c r="M118" s="6"/>
      <c r="N118" s="64">
        <f t="shared" si="915"/>
        <v>0</v>
      </c>
      <c r="O118" s="6"/>
      <c r="P118" s="64">
        <f t="shared" si="916"/>
        <v>0</v>
      </c>
      <c r="Q118" s="6"/>
      <c r="R118" s="64">
        <f t="shared" si="917"/>
        <v>0</v>
      </c>
      <c r="S118" s="6"/>
      <c r="T118" s="64">
        <f t="shared" si="918"/>
        <v>0</v>
      </c>
      <c r="U118" s="6"/>
      <c r="V118" s="64">
        <f t="shared" si="919"/>
        <v>0</v>
      </c>
      <c r="W118" s="6"/>
      <c r="X118" s="64">
        <f t="shared" si="920"/>
        <v>0</v>
      </c>
      <c r="Y118" s="6"/>
      <c r="Z118" s="64">
        <f t="shared" si="921"/>
        <v>0</v>
      </c>
      <c r="AA118" s="6"/>
      <c r="AB118" s="64">
        <f t="shared" si="922"/>
        <v>0</v>
      </c>
      <c r="AC118" s="59"/>
      <c r="AD118" s="64">
        <f t="shared" si="923"/>
        <v>0</v>
      </c>
      <c r="AE118" s="59"/>
      <c r="AF118" s="64">
        <f t="shared" si="924"/>
        <v>0</v>
      </c>
      <c r="AG118" s="59"/>
      <c r="AH118" s="64">
        <f t="shared" si="925"/>
        <v>0</v>
      </c>
      <c r="AI118" s="59"/>
      <c r="AJ118" s="64">
        <f t="shared" si="926"/>
        <v>0</v>
      </c>
      <c r="AK118" s="59">
        <v>1.25</v>
      </c>
      <c r="AL118" s="64">
        <f t="shared" si="927"/>
        <v>93.75</v>
      </c>
      <c r="AM118" s="59"/>
      <c r="AN118" s="64">
        <f t="shared" si="928"/>
        <v>0</v>
      </c>
      <c r="AO118" s="59"/>
      <c r="AP118" s="64">
        <f t="shared" si="929"/>
        <v>0</v>
      </c>
      <c r="AQ118" s="59">
        <v>1.5</v>
      </c>
      <c r="AR118" s="64">
        <f t="shared" si="930"/>
        <v>112.5</v>
      </c>
      <c r="AS118" s="59"/>
      <c r="AT118" s="64">
        <f t="shared" si="931"/>
        <v>0</v>
      </c>
      <c r="AU118" s="59"/>
      <c r="AV118" s="64">
        <f t="shared" si="932"/>
        <v>0</v>
      </c>
      <c r="AW118" s="59"/>
      <c r="AX118" s="64">
        <f t="shared" si="933"/>
        <v>0</v>
      </c>
      <c r="AY118" s="59"/>
      <c r="AZ118" s="64">
        <f t="shared" si="934"/>
        <v>0</v>
      </c>
      <c r="BA118" s="59"/>
      <c r="BB118" s="64">
        <f t="shared" si="935"/>
        <v>0</v>
      </c>
      <c r="BC118" s="59"/>
      <c r="BD118" s="64">
        <f t="shared" si="936"/>
        <v>0</v>
      </c>
      <c r="BE118" s="59"/>
      <c r="BF118" s="64">
        <f t="shared" si="937"/>
        <v>0</v>
      </c>
      <c r="BG118" s="59"/>
      <c r="BH118" s="64">
        <f t="shared" si="938"/>
        <v>0</v>
      </c>
      <c r="BI118" s="59"/>
      <c r="BJ118" s="64">
        <f t="shared" si="939"/>
        <v>0</v>
      </c>
      <c r="BK118" s="59"/>
      <c r="BL118" s="64">
        <f t="shared" si="940"/>
        <v>0</v>
      </c>
      <c r="BM118" s="59"/>
      <c r="BN118" s="64">
        <f t="shared" si="941"/>
        <v>0</v>
      </c>
      <c r="BO118" s="59"/>
      <c r="BP118" s="64">
        <f t="shared" si="942"/>
        <v>0</v>
      </c>
      <c r="BQ118" s="59"/>
      <c r="BR118" s="64">
        <f t="shared" si="943"/>
        <v>0</v>
      </c>
      <c r="BS118" s="59"/>
      <c r="BT118" s="64">
        <f t="shared" si="944"/>
        <v>0</v>
      </c>
      <c r="BU118" s="59"/>
      <c r="BV118" s="64">
        <f t="shared" si="945"/>
        <v>0</v>
      </c>
      <c r="BW118" s="59"/>
      <c r="BX118" s="64">
        <f t="shared" si="946"/>
        <v>0</v>
      </c>
      <c r="BY118" s="59"/>
      <c r="BZ118" s="64">
        <f t="shared" si="947"/>
        <v>0</v>
      </c>
      <c r="CA118" s="54"/>
      <c r="CB118" s="61">
        <f t="shared" si="948"/>
        <v>2.75</v>
      </c>
      <c r="CC118" s="61">
        <f t="shared" si="949"/>
        <v>206.25</v>
      </c>
      <c r="CD118" s="4"/>
      <c r="CE118" s="236"/>
      <c r="CF118" s="236">
        <f t="shared" si="765"/>
        <v>0</v>
      </c>
      <c r="CG118" s="235">
        <f t="shared" si="766"/>
        <v>0</v>
      </c>
      <c r="CH118" s="235">
        <f t="shared" si="767"/>
        <v>0</v>
      </c>
      <c r="CI118" s="236"/>
      <c r="CJ118" s="236">
        <f t="shared" si="768"/>
        <v>0</v>
      </c>
      <c r="CK118" s="235">
        <f t="shared" si="769"/>
        <v>0</v>
      </c>
      <c r="CL118" s="235">
        <f t="shared" si="770"/>
        <v>0</v>
      </c>
      <c r="CM118" s="236">
        <v>0.25</v>
      </c>
      <c r="CN118" s="236">
        <f t="shared" si="771"/>
        <v>18.75</v>
      </c>
      <c r="CO118" s="235">
        <f t="shared" si="772"/>
        <v>1.5</v>
      </c>
      <c r="CP118" s="235">
        <f t="shared" si="773"/>
        <v>112.5</v>
      </c>
      <c r="CQ118" s="236"/>
      <c r="CR118" s="236">
        <f t="shared" si="774"/>
        <v>0</v>
      </c>
      <c r="CS118" s="235">
        <f t="shared" si="775"/>
        <v>0</v>
      </c>
      <c r="CT118" s="235">
        <f t="shared" si="776"/>
        <v>0</v>
      </c>
      <c r="CU118" s="236"/>
      <c r="CV118" s="236">
        <f t="shared" si="777"/>
        <v>0</v>
      </c>
      <c r="CW118" s="235">
        <f t="shared" si="778"/>
        <v>0</v>
      </c>
      <c r="CX118" s="235">
        <f t="shared" si="779"/>
        <v>0</v>
      </c>
      <c r="CY118" s="236"/>
      <c r="CZ118" s="236">
        <f t="shared" si="780"/>
        <v>0</v>
      </c>
      <c r="DA118" s="235">
        <f t="shared" si="781"/>
        <v>1.5</v>
      </c>
      <c r="DB118" s="235">
        <f t="shared" si="782"/>
        <v>112.5</v>
      </c>
      <c r="DC118" s="236"/>
      <c r="DD118" s="236">
        <f t="shared" si="783"/>
        <v>0</v>
      </c>
      <c r="DE118" s="235">
        <f t="shared" si="784"/>
        <v>0</v>
      </c>
      <c r="DF118" s="235">
        <f t="shared" si="785"/>
        <v>0</v>
      </c>
      <c r="DG118" s="236"/>
      <c r="DH118" s="236">
        <f t="shared" si="786"/>
        <v>0</v>
      </c>
      <c r="DI118" s="235">
        <f t="shared" si="787"/>
        <v>0</v>
      </c>
      <c r="DJ118" s="235">
        <f t="shared" si="788"/>
        <v>0</v>
      </c>
      <c r="DK118" s="236"/>
      <c r="DL118" s="236">
        <f t="shared" si="789"/>
        <v>0</v>
      </c>
      <c r="DM118" s="235">
        <f t="shared" si="790"/>
        <v>0</v>
      </c>
      <c r="DN118" s="235">
        <f t="shared" si="791"/>
        <v>0</v>
      </c>
      <c r="DO118" s="236"/>
      <c r="DP118" s="236">
        <f t="shared" si="950"/>
        <v>0</v>
      </c>
      <c r="DQ118" s="235"/>
      <c r="DR118" s="235"/>
      <c r="DS118" s="236"/>
      <c r="DT118" s="236">
        <f t="shared" si="792"/>
        <v>0</v>
      </c>
      <c r="DU118" s="235">
        <f t="shared" si="793"/>
        <v>0</v>
      </c>
      <c r="DV118" s="235">
        <f t="shared" si="794"/>
        <v>0</v>
      </c>
      <c r="DW118" s="236"/>
      <c r="DX118" s="236">
        <f t="shared" si="951"/>
        <v>0</v>
      </c>
      <c r="DY118" s="235"/>
      <c r="DZ118" s="235"/>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row>
    <row r="119" spans="1:212" s="5" customFormat="1" x14ac:dyDescent="0.2">
      <c r="A119" s="57"/>
      <c r="B119" s="57"/>
      <c r="C119" s="57" t="s">
        <v>8</v>
      </c>
      <c r="D119" s="57">
        <v>75</v>
      </c>
      <c r="E119" s="6"/>
      <c r="F119" s="64">
        <f t="shared" si="911"/>
        <v>0</v>
      </c>
      <c r="G119" s="6"/>
      <c r="H119" s="64">
        <f t="shared" si="912"/>
        <v>0</v>
      </c>
      <c r="I119" s="6"/>
      <c r="J119" s="64">
        <f t="shared" si="913"/>
        <v>0</v>
      </c>
      <c r="K119" s="6"/>
      <c r="L119" s="64">
        <f t="shared" si="914"/>
        <v>0</v>
      </c>
      <c r="M119" s="6"/>
      <c r="N119" s="64">
        <f t="shared" si="915"/>
        <v>0</v>
      </c>
      <c r="O119" s="6"/>
      <c r="P119" s="64">
        <f t="shared" si="916"/>
        <v>0</v>
      </c>
      <c r="Q119" s="6"/>
      <c r="R119" s="64">
        <f t="shared" si="917"/>
        <v>0</v>
      </c>
      <c r="S119" s="6"/>
      <c r="T119" s="64">
        <f t="shared" si="918"/>
        <v>0</v>
      </c>
      <c r="U119" s="6"/>
      <c r="V119" s="64">
        <f t="shared" si="919"/>
        <v>0</v>
      </c>
      <c r="W119" s="6"/>
      <c r="X119" s="64">
        <f t="shared" si="920"/>
        <v>0</v>
      </c>
      <c r="Y119" s="6"/>
      <c r="Z119" s="64">
        <f t="shared" si="921"/>
        <v>0</v>
      </c>
      <c r="AA119" s="6"/>
      <c r="AB119" s="64">
        <f t="shared" si="922"/>
        <v>0</v>
      </c>
      <c r="AC119" s="59"/>
      <c r="AD119" s="64">
        <f t="shared" si="923"/>
        <v>0</v>
      </c>
      <c r="AE119" s="59"/>
      <c r="AF119" s="64">
        <f t="shared" si="924"/>
        <v>0</v>
      </c>
      <c r="AG119" s="59"/>
      <c r="AH119" s="64">
        <f t="shared" si="925"/>
        <v>0</v>
      </c>
      <c r="AI119" s="59"/>
      <c r="AJ119" s="64">
        <f t="shared" si="926"/>
        <v>0</v>
      </c>
      <c r="AK119" s="59"/>
      <c r="AL119" s="64">
        <f t="shared" si="927"/>
        <v>0</v>
      </c>
      <c r="AM119" s="59"/>
      <c r="AN119" s="64">
        <f t="shared" si="928"/>
        <v>0</v>
      </c>
      <c r="AO119" s="59"/>
      <c r="AP119" s="64">
        <f t="shared" si="929"/>
        <v>0</v>
      </c>
      <c r="AQ119" s="59"/>
      <c r="AR119" s="64">
        <f t="shared" si="930"/>
        <v>0</v>
      </c>
      <c r="AS119" s="59"/>
      <c r="AT119" s="64">
        <f t="shared" si="931"/>
        <v>0</v>
      </c>
      <c r="AU119" s="59"/>
      <c r="AV119" s="64">
        <f t="shared" si="932"/>
        <v>0</v>
      </c>
      <c r="AW119" s="59"/>
      <c r="AX119" s="64">
        <f t="shared" si="933"/>
        <v>0</v>
      </c>
      <c r="AY119" s="59"/>
      <c r="AZ119" s="64">
        <f t="shared" si="934"/>
        <v>0</v>
      </c>
      <c r="BA119" s="59"/>
      <c r="BB119" s="64">
        <f t="shared" si="935"/>
        <v>0</v>
      </c>
      <c r="BC119" s="59"/>
      <c r="BD119" s="64">
        <f t="shared" si="936"/>
        <v>0</v>
      </c>
      <c r="BE119" s="59"/>
      <c r="BF119" s="64">
        <f t="shared" si="937"/>
        <v>0</v>
      </c>
      <c r="BG119" s="59"/>
      <c r="BH119" s="64">
        <f t="shared" si="938"/>
        <v>0</v>
      </c>
      <c r="BI119" s="59"/>
      <c r="BJ119" s="64">
        <f t="shared" si="939"/>
        <v>0</v>
      </c>
      <c r="BK119" s="59"/>
      <c r="BL119" s="64">
        <f t="shared" si="940"/>
        <v>0</v>
      </c>
      <c r="BM119" s="59"/>
      <c r="BN119" s="64">
        <f t="shared" si="941"/>
        <v>0</v>
      </c>
      <c r="BO119" s="59"/>
      <c r="BP119" s="64">
        <f t="shared" si="942"/>
        <v>0</v>
      </c>
      <c r="BQ119" s="59"/>
      <c r="BR119" s="64">
        <f t="shared" si="943"/>
        <v>0</v>
      </c>
      <c r="BS119" s="59"/>
      <c r="BT119" s="64">
        <f t="shared" si="944"/>
        <v>0</v>
      </c>
      <c r="BU119" s="59"/>
      <c r="BV119" s="64">
        <f t="shared" si="945"/>
        <v>0</v>
      </c>
      <c r="BW119" s="59"/>
      <c r="BX119" s="64">
        <f t="shared" si="946"/>
        <v>0</v>
      </c>
      <c r="BY119" s="59"/>
      <c r="BZ119" s="64">
        <f t="shared" si="947"/>
        <v>0</v>
      </c>
      <c r="CA119" s="54"/>
      <c r="CB119" s="61">
        <f t="shared" si="948"/>
        <v>0</v>
      </c>
      <c r="CC119" s="61">
        <f t="shared" si="949"/>
        <v>0</v>
      </c>
      <c r="CD119" s="4"/>
      <c r="CE119" s="236"/>
      <c r="CF119" s="236">
        <f t="shared" si="765"/>
        <v>0</v>
      </c>
      <c r="CG119" s="235">
        <f t="shared" si="766"/>
        <v>0</v>
      </c>
      <c r="CH119" s="235">
        <f t="shared" si="767"/>
        <v>0</v>
      </c>
      <c r="CI119" s="236"/>
      <c r="CJ119" s="236">
        <f t="shared" si="768"/>
        <v>0</v>
      </c>
      <c r="CK119" s="235">
        <f t="shared" si="769"/>
        <v>0</v>
      </c>
      <c r="CL119" s="235">
        <f t="shared" si="770"/>
        <v>0</v>
      </c>
      <c r="CM119" s="236"/>
      <c r="CN119" s="236">
        <f t="shared" si="771"/>
        <v>0</v>
      </c>
      <c r="CO119" s="235">
        <f t="shared" si="772"/>
        <v>0</v>
      </c>
      <c r="CP119" s="235">
        <f t="shared" si="773"/>
        <v>0</v>
      </c>
      <c r="CQ119" s="236"/>
      <c r="CR119" s="236">
        <f t="shared" si="774"/>
        <v>0</v>
      </c>
      <c r="CS119" s="235">
        <f t="shared" si="775"/>
        <v>0</v>
      </c>
      <c r="CT119" s="235">
        <f t="shared" si="776"/>
        <v>0</v>
      </c>
      <c r="CU119" s="236"/>
      <c r="CV119" s="236">
        <f t="shared" si="777"/>
        <v>0</v>
      </c>
      <c r="CW119" s="235">
        <f t="shared" si="778"/>
        <v>0</v>
      </c>
      <c r="CX119" s="235">
        <f t="shared" si="779"/>
        <v>0</v>
      </c>
      <c r="CY119" s="236"/>
      <c r="CZ119" s="236">
        <f t="shared" si="780"/>
        <v>0</v>
      </c>
      <c r="DA119" s="235">
        <f t="shared" si="781"/>
        <v>0</v>
      </c>
      <c r="DB119" s="235">
        <f t="shared" si="782"/>
        <v>0</v>
      </c>
      <c r="DC119" s="236"/>
      <c r="DD119" s="236">
        <f t="shared" si="783"/>
        <v>0</v>
      </c>
      <c r="DE119" s="235">
        <f t="shared" si="784"/>
        <v>0</v>
      </c>
      <c r="DF119" s="235">
        <f t="shared" si="785"/>
        <v>0</v>
      </c>
      <c r="DG119" s="236"/>
      <c r="DH119" s="236">
        <f t="shared" si="786"/>
        <v>0</v>
      </c>
      <c r="DI119" s="235">
        <f t="shared" si="787"/>
        <v>0</v>
      </c>
      <c r="DJ119" s="235">
        <f t="shared" si="788"/>
        <v>0</v>
      </c>
      <c r="DK119" s="236"/>
      <c r="DL119" s="236">
        <f t="shared" si="789"/>
        <v>0</v>
      </c>
      <c r="DM119" s="235">
        <f t="shared" si="790"/>
        <v>0</v>
      </c>
      <c r="DN119" s="235">
        <f t="shared" si="791"/>
        <v>0</v>
      </c>
      <c r="DO119" s="236"/>
      <c r="DP119" s="236">
        <f t="shared" si="950"/>
        <v>0</v>
      </c>
      <c r="DQ119" s="235"/>
      <c r="DR119" s="235"/>
      <c r="DS119" s="236"/>
      <c r="DT119" s="236">
        <f t="shared" si="792"/>
        <v>0</v>
      </c>
      <c r="DU119" s="235">
        <f t="shared" si="793"/>
        <v>0</v>
      </c>
      <c r="DV119" s="235">
        <f t="shared" si="794"/>
        <v>0</v>
      </c>
      <c r="DW119" s="236"/>
      <c r="DX119" s="236">
        <f t="shared" si="951"/>
        <v>0</v>
      </c>
      <c r="DY119" s="235"/>
      <c r="DZ119" s="235"/>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row>
    <row r="120" spans="1:212" s="5" customFormat="1" x14ac:dyDescent="0.2">
      <c r="A120" s="57" t="s">
        <v>358</v>
      </c>
      <c r="B120" s="57" t="s">
        <v>359</v>
      </c>
      <c r="C120" s="57" t="s">
        <v>9</v>
      </c>
      <c r="D120" s="57">
        <v>60</v>
      </c>
      <c r="E120" s="6"/>
      <c r="F120" s="64">
        <f t="shared" si="911"/>
        <v>0</v>
      </c>
      <c r="G120" s="6"/>
      <c r="H120" s="64">
        <f t="shared" si="912"/>
        <v>0</v>
      </c>
      <c r="I120" s="6"/>
      <c r="J120" s="64">
        <f t="shared" si="913"/>
        <v>0</v>
      </c>
      <c r="K120" s="6"/>
      <c r="L120" s="64">
        <f t="shared" si="914"/>
        <v>0</v>
      </c>
      <c r="M120" s="6"/>
      <c r="N120" s="64">
        <f t="shared" si="915"/>
        <v>0</v>
      </c>
      <c r="O120" s="6"/>
      <c r="P120" s="64">
        <f t="shared" si="916"/>
        <v>0</v>
      </c>
      <c r="Q120" s="6"/>
      <c r="R120" s="64">
        <f t="shared" si="917"/>
        <v>0</v>
      </c>
      <c r="S120" s="6"/>
      <c r="T120" s="64">
        <f t="shared" si="918"/>
        <v>0</v>
      </c>
      <c r="U120" s="6"/>
      <c r="V120" s="64">
        <f t="shared" si="919"/>
        <v>0</v>
      </c>
      <c r="W120" s="6"/>
      <c r="X120" s="64">
        <f t="shared" si="920"/>
        <v>0</v>
      </c>
      <c r="Y120" s="6"/>
      <c r="Z120" s="64">
        <f t="shared" si="921"/>
        <v>0</v>
      </c>
      <c r="AA120" s="6"/>
      <c r="AB120" s="64">
        <f t="shared" si="922"/>
        <v>0</v>
      </c>
      <c r="AC120" s="59"/>
      <c r="AD120" s="64">
        <f t="shared" si="923"/>
        <v>0</v>
      </c>
      <c r="AE120" s="59"/>
      <c r="AF120" s="64">
        <f t="shared" si="924"/>
        <v>0</v>
      </c>
      <c r="AG120" s="59">
        <v>3</v>
      </c>
      <c r="AH120" s="64">
        <f t="shared" si="925"/>
        <v>180</v>
      </c>
      <c r="AI120" s="59"/>
      <c r="AJ120" s="64">
        <f t="shared" si="926"/>
        <v>0</v>
      </c>
      <c r="AK120" s="59"/>
      <c r="AL120" s="64">
        <f t="shared" si="927"/>
        <v>0</v>
      </c>
      <c r="AM120" s="59">
        <v>3.5</v>
      </c>
      <c r="AN120" s="64">
        <f t="shared" si="928"/>
        <v>210</v>
      </c>
      <c r="AO120" s="59">
        <v>4</v>
      </c>
      <c r="AP120" s="64">
        <f t="shared" si="929"/>
        <v>240</v>
      </c>
      <c r="AQ120" s="59"/>
      <c r="AR120" s="64">
        <f t="shared" si="930"/>
        <v>0</v>
      </c>
      <c r="AS120" s="59">
        <v>3</v>
      </c>
      <c r="AT120" s="64">
        <f t="shared" si="931"/>
        <v>180</v>
      </c>
      <c r="AU120" s="59">
        <v>1</v>
      </c>
      <c r="AV120" s="64">
        <f t="shared" si="932"/>
        <v>60</v>
      </c>
      <c r="AW120" s="59"/>
      <c r="AX120" s="64">
        <f t="shared" si="933"/>
        <v>0</v>
      </c>
      <c r="AY120" s="59"/>
      <c r="AZ120" s="64">
        <f t="shared" si="934"/>
        <v>0</v>
      </c>
      <c r="BA120" s="59"/>
      <c r="BB120" s="64">
        <f t="shared" si="935"/>
        <v>0</v>
      </c>
      <c r="BC120" s="59"/>
      <c r="BD120" s="64">
        <f t="shared" si="936"/>
        <v>0</v>
      </c>
      <c r="BE120" s="59"/>
      <c r="BF120" s="64">
        <f t="shared" si="937"/>
        <v>0</v>
      </c>
      <c r="BG120" s="59"/>
      <c r="BH120" s="64">
        <f t="shared" si="938"/>
        <v>0</v>
      </c>
      <c r="BI120" s="59"/>
      <c r="BJ120" s="64">
        <f t="shared" si="939"/>
        <v>0</v>
      </c>
      <c r="BK120" s="59"/>
      <c r="BL120" s="64">
        <f t="shared" si="940"/>
        <v>0</v>
      </c>
      <c r="BM120" s="59"/>
      <c r="BN120" s="64">
        <f t="shared" si="941"/>
        <v>0</v>
      </c>
      <c r="BO120" s="59"/>
      <c r="BP120" s="64">
        <f t="shared" si="942"/>
        <v>0</v>
      </c>
      <c r="BQ120" s="59"/>
      <c r="BR120" s="64">
        <f t="shared" si="943"/>
        <v>0</v>
      </c>
      <c r="BS120" s="59"/>
      <c r="BT120" s="64">
        <f t="shared" si="944"/>
        <v>0</v>
      </c>
      <c r="BU120" s="59"/>
      <c r="BV120" s="64">
        <f t="shared" si="945"/>
        <v>0</v>
      </c>
      <c r="BW120" s="59"/>
      <c r="BX120" s="64">
        <f t="shared" si="946"/>
        <v>0</v>
      </c>
      <c r="BY120" s="59"/>
      <c r="BZ120" s="64">
        <f t="shared" si="947"/>
        <v>0</v>
      </c>
      <c r="CA120" s="54"/>
      <c r="CB120" s="61">
        <f t="shared" si="948"/>
        <v>14.5</v>
      </c>
      <c r="CC120" s="61">
        <f t="shared" si="949"/>
        <v>870</v>
      </c>
      <c r="CD120" s="4"/>
      <c r="CE120" s="236"/>
      <c r="CF120" s="236">
        <f t="shared" si="765"/>
        <v>0</v>
      </c>
      <c r="CG120" s="235">
        <f t="shared" si="766"/>
        <v>3</v>
      </c>
      <c r="CH120" s="235">
        <f t="shared" si="767"/>
        <v>180</v>
      </c>
      <c r="CI120" s="236"/>
      <c r="CJ120" s="236">
        <f t="shared" si="768"/>
        <v>0</v>
      </c>
      <c r="CK120" s="235">
        <f t="shared" si="769"/>
        <v>0</v>
      </c>
      <c r="CL120" s="235">
        <f t="shared" si="770"/>
        <v>0</v>
      </c>
      <c r="CM120" s="236"/>
      <c r="CN120" s="236">
        <f t="shared" si="771"/>
        <v>0</v>
      </c>
      <c r="CO120" s="235">
        <f t="shared" si="772"/>
        <v>0</v>
      </c>
      <c r="CP120" s="235">
        <f t="shared" si="773"/>
        <v>0</v>
      </c>
      <c r="CQ120" s="236"/>
      <c r="CR120" s="236">
        <f t="shared" si="774"/>
        <v>0</v>
      </c>
      <c r="CS120" s="235">
        <f t="shared" si="775"/>
        <v>3.5</v>
      </c>
      <c r="CT120" s="235">
        <f t="shared" si="776"/>
        <v>210</v>
      </c>
      <c r="CU120" s="236"/>
      <c r="CV120" s="236">
        <f t="shared" si="777"/>
        <v>0</v>
      </c>
      <c r="CW120" s="235">
        <f t="shared" si="778"/>
        <v>4</v>
      </c>
      <c r="CX120" s="235">
        <f t="shared" si="779"/>
        <v>240</v>
      </c>
      <c r="CY120" s="236"/>
      <c r="CZ120" s="236">
        <f t="shared" si="780"/>
        <v>0</v>
      </c>
      <c r="DA120" s="235">
        <f t="shared" si="781"/>
        <v>0</v>
      </c>
      <c r="DB120" s="235">
        <f t="shared" si="782"/>
        <v>0</v>
      </c>
      <c r="DC120" s="236"/>
      <c r="DD120" s="236">
        <f t="shared" si="783"/>
        <v>0</v>
      </c>
      <c r="DE120" s="235">
        <f t="shared" si="784"/>
        <v>3</v>
      </c>
      <c r="DF120" s="235">
        <f t="shared" si="785"/>
        <v>180</v>
      </c>
      <c r="DG120" s="236"/>
      <c r="DH120" s="236">
        <f t="shared" si="786"/>
        <v>0</v>
      </c>
      <c r="DI120" s="235">
        <f t="shared" si="787"/>
        <v>1</v>
      </c>
      <c r="DJ120" s="235">
        <f t="shared" si="788"/>
        <v>60</v>
      </c>
      <c r="DK120" s="236"/>
      <c r="DL120" s="236">
        <f t="shared" si="789"/>
        <v>0</v>
      </c>
      <c r="DM120" s="235">
        <f t="shared" si="790"/>
        <v>0</v>
      </c>
      <c r="DN120" s="235">
        <f t="shared" si="791"/>
        <v>0</v>
      </c>
      <c r="DO120" s="236"/>
      <c r="DP120" s="236">
        <f t="shared" si="950"/>
        <v>0</v>
      </c>
      <c r="DQ120" s="235"/>
      <c r="DR120" s="235"/>
      <c r="DS120" s="236"/>
      <c r="DT120" s="236">
        <f t="shared" si="792"/>
        <v>0</v>
      </c>
      <c r="DU120" s="235">
        <f t="shared" si="793"/>
        <v>0</v>
      </c>
      <c r="DV120" s="235">
        <f t="shared" si="794"/>
        <v>0</v>
      </c>
      <c r="DW120" s="236"/>
      <c r="DX120" s="236">
        <f t="shared" si="951"/>
        <v>0</v>
      </c>
      <c r="DY120" s="235"/>
      <c r="DZ120" s="235"/>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row>
    <row r="121" spans="1:212" s="5" customFormat="1" x14ac:dyDescent="0.2">
      <c r="A121" s="57" t="s">
        <v>175</v>
      </c>
      <c r="B121" s="57" t="s">
        <v>176</v>
      </c>
      <c r="C121" s="57" t="s">
        <v>9</v>
      </c>
      <c r="D121" s="57">
        <v>60</v>
      </c>
      <c r="E121" s="6"/>
      <c r="F121" s="64">
        <f t="shared" si="911"/>
        <v>0</v>
      </c>
      <c r="G121" s="6"/>
      <c r="H121" s="64">
        <f t="shared" si="912"/>
        <v>0</v>
      </c>
      <c r="I121" s="6"/>
      <c r="J121" s="64">
        <f t="shared" si="913"/>
        <v>0</v>
      </c>
      <c r="K121" s="6"/>
      <c r="L121" s="64">
        <f t="shared" si="914"/>
        <v>0</v>
      </c>
      <c r="M121" s="6"/>
      <c r="N121" s="64">
        <f t="shared" si="915"/>
        <v>0</v>
      </c>
      <c r="O121" s="6"/>
      <c r="P121" s="64">
        <f t="shared" si="916"/>
        <v>0</v>
      </c>
      <c r="Q121" s="6"/>
      <c r="R121" s="64">
        <f t="shared" si="917"/>
        <v>0</v>
      </c>
      <c r="S121" s="6"/>
      <c r="T121" s="64">
        <f t="shared" si="918"/>
        <v>0</v>
      </c>
      <c r="U121" s="6"/>
      <c r="V121" s="64">
        <f t="shared" si="919"/>
        <v>0</v>
      </c>
      <c r="W121" s="6"/>
      <c r="X121" s="64">
        <f t="shared" si="920"/>
        <v>0</v>
      </c>
      <c r="Y121" s="6"/>
      <c r="Z121" s="64">
        <f t="shared" si="921"/>
        <v>0</v>
      </c>
      <c r="AA121" s="208"/>
      <c r="AB121" s="64">
        <f t="shared" si="922"/>
        <v>0</v>
      </c>
      <c r="AC121" s="59"/>
      <c r="AD121" s="64">
        <f t="shared" si="923"/>
        <v>0</v>
      </c>
      <c r="AE121" s="59"/>
      <c r="AF121" s="64">
        <f t="shared" si="924"/>
        <v>0</v>
      </c>
      <c r="AG121" s="59"/>
      <c r="AH121" s="64">
        <f t="shared" si="925"/>
        <v>0</v>
      </c>
      <c r="AI121" s="59"/>
      <c r="AJ121" s="64">
        <f t="shared" si="926"/>
        <v>0</v>
      </c>
      <c r="AK121" s="59"/>
      <c r="AL121" s="64">
        <f t="shared" si="927"/>
        <v>0</v>
      </c>
      <c r="AM121" s="59"/>
      <c r="AN121" s="64">
        <f t="shared" si="928"/>
        <v>0</v>
      </c>
      <c r="AO121" s="59"/>
      <c r="AP121" s="64">
        <f t="shared" si="929"/>
        <v>0</v>
      </c>
      <c r="AQ121" s="59"/>
      <c r="AR121" s="64">
        <f t="shared" si="930"/>
        <v>0</v>
      </c>
      <c r="AS121" s="59"/>
      <c r="AT121" s="64">
        <f t="shared" si="931"/>
        <v>0</v>
      </c>
      <c r="AU121" s="59"/>
      <c r="AV121" s="64">
        <f t="shared" si="932"/>
        <v>0</v>
      </c>
      <c r="AW121" s="59"/>
      <c r="AX121" s="64">
        <f t="shared" si="933"/>
        <v>0</v>
      </c>
      <c r="AY121" s="59"/>
      <c r="AZ121" s="64">
        <f t="shared" si="934"/>
        <v>0</v>
      </c>
      <c r="BA121" s="59"/>
      <c r="BB121" s="64">
        <f t="shared" si="935"/>
        <v>0</v>
      </c>
      <c r="BC121" s="59"/>
      <c r="BD121" s="64">
        <f t="shared" si="936"/>
        <v>0</v>
      </c>
      <c r="BE121" s="59"/>
      <c r="BF121" s="64">
        <f t="shared" si="937"/>
        <v>0</v>
      </c>
      <c r="BG121" s="59"/>
      <c r="BH121" s="64">
        <f t="shared" si="938"/>
        <v>0</v>
      </c>
      <c r="BI121" s="59"/>
      <c r="BJ121" s="64">
        <f t="shared" si="939"/>
        <v>0</v>
      </c>
      <c r="BK121" s="59"/>
      <c r="BL121" s="64">
        <f t="shared" si="940"/>
        <v>0</v>
      </c>
      <c r="BM121" s="59"/>
      <c r="BN121" s="64">
        <f t="shared" si="941"/>
        <v>0</v>
      </c>
      <c r="BO121" s="59"/>
      <c r="BP121" s="64">
        <f t="shared" si="942"/>
        <v>0</v>
      </c>
      <c r="BQ121" s="59"/>
      <c r="BR121" s="64">
        <f t="shared" si="943"/>
        <v>0</v>
      </c>
      <c r="BS121" s="59"/>
      <c r="BT121" s="64">
        <f t="shared" si="944"/>
        <v>0</v>
      </c>
      <c r="BU121" s="59"/>
      <c r="BV121" s="64">
        <f t="shared" si="945"/>
        <v>0</v>
      </c>
      <c r="BW121" s="59"/>
      <c r="BX121" s="64">
        <f t="shared" si="946"/>
        <v>0</v>
      </c>
      <c r="BY121" s="59"/>
      <c r="BZ121" s="64">
        <f t="shared" si="947"/>
        <v>0</v>
      </c>
      <c r="CA121" s="54"/>
      <c r="CB121" s="61">
        <f t="shared" si="948"/>
        <v>0</v>
      </c>
      <c r="CC121" s="61">
        <f t="shared" si="949"/>
        <v>0</v>
      </c>
      <c r="CD121" s="4"/>
      <c r="CE121" s="236"/>
      <c r="CF121" s="236">
        <f t="shared" si="765"/>
        <v>0</v>
      </c>
      <c r="CG121" s="235">
        <f t="shared" si="766"/>
        <v>0</v>
      </c>
      <c r="CH121" s="235">
        <f t="shared" si="767"/>
        <v>0</v>
      </c>
      <c r="CI121" s="236"/>
      <c r="CJ121" s="236">
        <f t="shared" si="768"/>
        <v>0</v>
      </c>
      <c r="CK121" s="235">
        <f t="shared" si="769"/>
        <v>0</v>
      </c>
      <c r="CL121" s="235">
        <f t="shared" si="770"/>
        <v>0</v>
      </c>
      <c r="CM121" s="236"/>
      <c r="CN121" s="236">
        <f t="shared" si="771"/>
        <v>0</v>
      </c>
      <c r="CO121" s="235">
        <f t="shared" si="772"/>
        <v>0</v>
      </c>
      <c r="CP121" s="235">
        <f t="shared" si="773"/>
        <v>0</v>
      </c>
      <c r="CQ121" s="236"/>
      <c r="CR121" s="236">
        <f t="shared" si="774"/>
        <v>0</v>
      </c>
      <c r="CS121" s="235">
        <f t="shared" si="775"/>
        <v>0</v>
      </c>
      <c r="CT121" s="235">
        <f t="shared" si="776"/>
        <v>0</v>
      </c>
      <c r="CU121" s="236"/>
      <c r="CV121" s="236">
        <f t="shared" si="777"/>
        <v>0</v>
      </c>
      <c r="CW121" s="235">
        <f t="shared" si="778"/>
        <v>0</v>
      </c>
      <c r="CX121" s="235">
        <f t="shared" si="779"/>
        <v>0</v>
      </c>
      <c r="CY121" s="236"/>
      <c r="CZ121" s="236">
        <f t="shared" si="780"/>
        <v>0</v>
      </c>
      <c r="DA121" s="235">
        <f t="shared" si="781"/>
        <v>0</v>
      </c>
      <c r="DB121" s="235">
        <f t="shared" si="782"/>
        <v>0</v>
      </c>
      <c r="DC121" s="236"/>
      <c r="DD121" s="236">
        <f t="shared" si="783"/>
        <v>0</v>
      </c>
      <c r="DE121" s="235">
        <f t="shared" si="784"/>
        <v>0</v>
      </c>
      <c r="DF121" s="235">
        <f t="shared" si="785"/>
        <v>0</v>
      </c>
      <c r="DG121" s="236"/>
      <c r="DH121" s="236">
        <f t="shared" si="786"/>
        <v>0</v>
      </c>
      <c r="DI121" s="235">
        <f t="shared" si="787"/>
        <v>0</v>
      </c>
      <c r="DJ121" s="235">
        <f t="shared" si="788"/>
        <v>0</v>
      </c>
      <c r="DK121" s="236">
        <v>1.5</v>
      </c>
      <c r="DL121" s="236">
        <f t="shared" si="789"/>
        <v>90</v>
      </c>
      <c r="DM121" s="235">
        <f t="shared" si="790"/>
        <v>1.5</v>
      </c>
      <c r="DN121" s="235">
        <f t="shared" si="791"/>
        <v>90</v>
      </c>
      <c r="DO121" s="236"/>
      <c r="DP121" s="236">
        <f t="shared" si="950"/>
        <v>0</v>
      </c>
      <c r="DQ121" s="235"/>
      <c r="DR121" s="235"/>
      <c r="DS121" s="236"/>
      <c r="DT121" s="236">
        <f t="shared" si="792"/>
        <v>0</v>
      </c>
      <c r="DU121" s="235">
        <f t="shared" si="793"/>
        <v>0</v>
      </c>
      <c r="DV121" s="235">
        <f t="shared" si="794"/>
        <v>0</v>
      </c>
      <c r="DW121" s="236"/>
      <c r="DX121" s="236">
        <f t="shared" si="951"/>
        <v>0</v>
      </c>
      <c r="DY121" s="235"/>
      <c r="DZ121" s="235"/>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row>
    <row r="122" spans="1:212" s="5" customFormat="1" x14ac:dyDescent="0.2">
      <c r="A122" s="57"/>
      <c r="B122" s="57"/>
      <c r="C122" s="57" t="s">
        <v>10</v>
      </c>
      <c r="D122" s="57">
        <v>35</v>
      </c>
      <c r="E122" s="6"/>
      <c r="F122" s="64">
        <f t="shared" si="729"/>
        <v>0</v>
      </c>
      <c r="G122" s="6"/>
      <c r="H122" s="64">
        <f t="shared" ref="H122:H123" si="952">SUM(G122*$D122)</f>
        <v>0</v>
      </c>
      <c r="I122" s="6"/>
      <c r="J122" s="64">
        <f t="shared" ref="J122" si="953">SUM(I122*$D122)</f>
        <v>0</v>
      </c>
      <c r="K122" s="6"/>
      <c r="L122" s="64">
        <f t="shared" ref="L122:L123" si="954">SUM(K122*$D122)</f>
        <v>0</v>
      </c>
      <c r="M122" s="6"/>
      <c r="N122" s="64">
        <f t="shared" ref="N122:N123" si="955">SUM(M122*$D122)</f>
        <v>0</v>
      </c>
      <c r="O122" s="6"/>
      <c r="P122" s="64">
        <f t="shared" si="734"/>
        <v>0</v>
      </c>
      <c r="Q122" s="6"/>
      <c r="R122" s="64">
        <f t="shared" ref="R122:R123" si="956">SUM(Q122*$D122)</f>
        <v>0</v>
      </c>
      <c r="S122" s="6"/>
      <c r="T122" s="64">
        <f t="shared" ref="T122:T123" si="957">SUM(S122*$D122)</f>
        <v>0</v>
      </c>
      <c r="U122" s="6"/>
      <c r="V122" s="64">
        <f t="shared" ref="V122:V123" si="958">SUM(U122*$D122)</f>
        <v>0</v>
      </c>
      <c r="W122" s="6"/>
      <c r="X122" s="64">
        <f t="shared" ref="X122:X123" si="959">SUM(W122*$D122)</f>
        <v>0</v>
      </c>
      <c r="Y122" s="6"/>
      <c r="Z122" s="64">
        <f t="shared" ref="Z122:Z123" si="960">SUM(Y122*$D122)</f>
        <v>0</v>
      </c>
      <c r="AA122" s="6"/>
      <c r="AB122" s="64">
        <f t="shared" ref="AB122:AB123" si="961">SUM(AA122*$D122)</f>
        <v>0</v>
      </c>
      <c r="AC122" s="59"/>
      <c r="AD122" s="64">
        <f t="shared" ref="AD122:AD123" si="962">SUM(AC122*$D122)</f>
        <v>0</v>
      </c>
      <c r="AE122" s="59"/>
      <c r="AF122" s="64">
        <f t="shared" ref="AF122:AF123" si="963">SUM(AE122*$D122)</f>
        <v>0</v>
      </c>
      <c r="AG122" s="59"/>
      <c r="AH122" s="64">
        <f t="shared" ref="AH122:AH123" si="964">SUM(AG122*$D122)</f>
        <v>0</v>
      </c>
      <c r="AI122" s="59"/>
      <c r="AJ122" s="64">
        <f t="shared" ref="AJ122:AJ123" si="965">SUM(AI122*$D122)</f>
        <v>0</v>
      </c>
      <c r="AK122" s="59"/>
      <c r="AL122" s="64">
        <f t="shared" ref="AL122:AL123" si="966">SUM(AK122*$D122)</f>
        <v>0</v>
      </c>
      <c r="AM122" s="59"/>
      <c r="AN122" s="64">
        <f t="shared" ref="AN122:AN123" si="967">SUM(AM122*$D122)</f>
        <v>0</v>
      </c>
      <c r="AO122" s="59"/>
      <c r="AP122" s="64">
        <f t="shared" ref="AP122:AP123" si="968">SUM(AO122*$D122)</f>
        <v>0</v>
      </c>
      <c r="AQ122" s="59"/>
      <c r="AR122" s="64">
        <f t="shared" ref="AR122:AR123" si="969">SUM(AQ122*$D122)</f>
        <v>0</v>
      </c>
      <c r="AS122" s="59"/>
      <c r="AT122" s="64">
        <f t="shared" ref="AT122:AT123" si="970">SUM(AS122*$D122)</f>
        <v>0</v>
      </c>
      <c r="AU122" s="59"/>
      <c r="AV122" s="64">
        <f t="shared" ref="AV122:AV123" si="971">SUM(AU122*$D122)</f>
        <v>0</v>
      </c>
      <c r="AW122" s="59"/>
      <c r="AX122" s="64">
        <f t="shared" ref="AX122:AX123" si="972">SUM(AW122*$D122)</f>
        <v>0</v>
      </c>
      <c r="AY122" s="59"/>
      <c r="AZ122" s="64">
        <f t="shared" ref="AZ122:AZ123" si="973">SUM(AY122*$D122)</f>
        <v>0</v>
      </c>
      <c r="BA122" s="59"/>
      <c r="BB122" s="64">
        <f t="shared" ref="BB122:BB123" si="974">SUM(BA122*$D122)</f>
        <v>0</v>
      </c>
      <c r="BC122" s="59"/>
      <c r="BD122" s="64">
        <f t="shared" ref="BD122:BD123" si="975">SUM(BC122*$D122)</f>
        <v>0</v>
      </c>
      <c r="BE122" s="59"/>
      <c r="BF122" s="64">
        <f t="shared" ref="BF122:BF123" si="976">SUM(BE122*$D122)</f>
        <v>0</v>
      </c>
      <c r="BG122" s="59"/>
      <c r="BH122" s="64">
        <f t="shared" ref="BH122:BH123" si="977">SUM(BG122*$D122)</f>
        <v>0</v>
      </c>
      <c r="BI122" s="59"/>
      <c r="BJ122" s="64">
        <f t="shared" ref="BJ122:BJ123" si="978">SUM(BI122*$D122)</f>
        <v>0</v>
      </c>
      <c r="BK122" s="59"/>
      <c r="BL122" s="64">
        <f t="shared" ref="BL122:BL123" si="979">SUM(BK122*$D122)</f>
        <v>0</v>
      </c>
      <c r="BM122" s="59"/>
      <c r="BN122" s="64">
        <f t="shared" ref="BN122:BN123" si="980">SUM(BM122*$D122)</f>
        <v>0</v>
      </c>
      <c r="BO122" s="59"/>
      <c r="BP122" s="64">
        <f t="shared" ref="BP122:BP123" si="981">SUM(BO122*$D122)</f>
        <v>0</v>
      </c>
      <c r="BQ122" s="59"/>
      <c r="BR122" s="64">
        <f t="shared" ref="BR122:BR123" si="982">SUM(BQ122*$D122)</f>
        <v>0</v>
      </c>
      <c r="BS122" s="59"/>
      <c r="BT122" s="64">
        <f t="shared" ref="BT122:BT123" si="983">SUM(BS122*$D122)</f>
        <v>0</v>
      </c>
      <c r="BU122" s="59"/>
      <c r="BV122" s="64">
        <f t="shared" ref="BV122:BV123" si="984">SUM(BU122*$D122)</f>
        <v>0</v>
      </c>
      <c r="BW122" s="59"/>
      <c r="BX122" s="64">
        <f t="shared" ref="BX122:BX123" si="985">SUM(BW122*$D122)</f>
        <v>0</v>
      </c>
      <c r="BY122" s="59"/>
      <c r="BZ122" s="64">
        <f t="shared" si="720"/>
        <v>0</v>
      </c>
      <c r="CA122" s="54"/>
      <c r="CB122" s="61">
        <f t="shared" si="721"/>
        <v>0</v>
      </c>
      <c r="CC122" s="61">
        <f t="shared" si="722"/>
        <v>0</v>
      </c>
      <c r="CD122" s="4"/>
      <c r="CE122" s="236"/>
      <c r="CF122" s="236">
        <f t="shared" si="765"/>
        <v>0</v>
      </c>
      <c r="CG122" s="235">
        <f t="shared" si="766"/>
        <v>0</v>
      </c>
      <c r="CH122" s="235">
        <f t="shared" si="767"/>
        <v>0</v>
      </c>
      <c r="CI122" s="236"/>
      <c r="CJ122" s="236">
        <f t="shared" si="768"/>
        <v>0</v>
      </c>
      <c r="CK122" s="235">
        <f t="shared" si="769"/>
        <v>0</v>
      </c>
      <c r="CL122" s="235">
        <f t="shared" si="770"/>
        <v>0</v>
      </c>
      <c r="CM122" s="236"/>
      <c r="CN122" s="236">
        <f t="shared" si="771"/>
        <v>0</v>
      </c>
      <c r="CO122" s="235">
        <f t="shared" si="772"/>
        <v>0</v>
      </c>
      <c r="CP122" s="235">
        <f t="shared" si="773"/>
        <v>0</v>
      </c>
      <c r="CQ122" s="236"/>
      <c r="CR122" s="236">
        <f t="shared" si="774"/>
        <v>0</v>
      </c>
      <c r="CS122" s="235">
        <f t="shared" si="775"/>
        <v>0</v>
      </c>
      <c r="CT122" s="235">
        <f t="shared" si="776"/>
        <v>0</v>
      </c>
      <c r="CU122" s="236"/>
      <c r="CV122" s="236">
        <f t="shared" si="777"/>
        <v>0</v>
      </c>
      <c r="CW122" s="235">
        <f t="shared" si="778"/>
        <v>0</v>
      </c>
      <c r="CX122" s="235">
        <f t="shared" si="779"/>
        <v>0</v>
      </c>
      <c r="CY122" s="236"/>
      <c r="CZ122" s="236">
        <f t="shared" si="780"/>
        <v>0</v>
      </c>
      <c r="DA122" s="235">
        <f t="shared" si="781"/>
        <v>0</v>
      </c>
      <c r="DB122" s="235">
        <f t="shared" si="782"/>
        <v>0</v>
      </c>
      <c r="DC122" s="236"/>
      <c r="DD122" s="236">
        <f t="shared" si="783"/>
        <v>0</v>
      </c>
      <c r="DE122" s="235">
        <f t="shared" si="784"/>
        <v>0</v>
      </c>
      <c r="DF122" s="235">
        <f t="shared" si="785"/>
        <v>0</v>
      </c>
      <c r="DG122" s="236"/>
      <c r="DH122" s="236">
        <f t="shared" si="786"/>
        <v>0</v>
      </c>
      <c r="DI122" s="235">
        <f t="shared" si="787"/>
        <v>0</v>
      </c>
      <c r="DJ122" s="235">
        <f t="shared" si="788"/>
        <v>0</v>
      </c>
      <c r="DK122" s="236"/>
      <c r="DL122" s="236">
        <f t="shared" si="789"/>
        <v>0</v>
      </c>
      <c r="DM122" s="235">
        <f t="shared" si="790"/>
        <v>0</v>
      </c>
      <c r="DN122" s="235">
        <f t="shared" si="791"/>
        <v>0</v>
      </c>
      <c r="DO122" s="236"/>
      <c r="DP122" s="236">
        <f t="shared" si="950"/>
        <v>0</v>
      </c>
      <c r="DQ122" s="235">
        <f>SUM(DO122+BA122)</f>
        <v>0</v>
      </c>
      <c r="DR122" s="235">
        <f>SUM(DQ122*AB122)</f>
        <v>0</v>
      </c>
      <c r="DS122" s="236"/>
      <c r="DT122" s="236">
        <f t="shared" si="792"/>
        <v>0</v>
      </c>
      <c r="DU122" s="235">
        <f t="shared" si="793"/>
        <v>0</v>
      </c>
      <c r="DV122" s="235">
        <f t="shared" si="794"/>
        <v>0</v>
      </c>
      <c r="DW122" s="236"/>
      <c r="DX122" s="236">
        <f t="shared" si="951"/>
        <v>0</v>
      </c>
      <c r="DY122" s="235">
        <f>SUM(DW122+BI122)</f>
        <v>0</v>
      </c>
      <c r="DZ122" s="235">
        <f>SUM(DY122*AJ122)</f>
        <v>0</v>
      </c>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row>
    <row r="123" spans="1:212" s="5" customFormat="1" x14ac:dyDescent="0.2">
      <c r="A123" s="57"/>
      <c r="B123" s="57"/>
      <c r="C123" s="57" t="s">
        <v>10</v>
      </c>
      <c r="D123" s="57">
        <v>35</v>
      </c>
      <c r="E123" s="6"/>
      <c r="F123" s="64">
        <f t="shared" si="729"/>
        <v>0</v>
      </c>
      <c r="G123" s="6"/>
      <c r="H123" s="64">
        <f t="shared" si="952"/>
        <v>0</v>
      </c>
      <c r="I123" s="6"/>
      <c r="J123" s="64">
        <f t="shared" ref="J123" si="986">SUM(I123*$D123)</f>
        <v>0</v>
      </c>
      <c r="K123" s="6"/>
      <c r="L123" s="64">
        <f t="shared" si="954"/>
        <v>0</v>
      </c>
      <c r="M123" s="6"/>
      <c r="N123" s="64">
        <f t="shared" si="955"/>
        <v>0</v>
      </c>
      <c r="O123" s="6"/>
      <c r="P123" s="64">
        <f t="shared" si="734"/>
        <v>0</v>
      </c>
      <c r="Q123" s="6"/>
      <c r="R123" s="64">
        <f t="shared" si="956"/>
        <v>0</v>
      </c>
      <c r="S123" s="6"/>
      <c r="T123" s="64">
        <f t="shared" si="957"/>
        <v>0</v>
      </c>
      <c r="U123" s="6"/>
      <c r="V123" s="64">
        <f t="shared" si="958"/>
        <v>0</v>
      </c>
      <c r="W123" s="6"/>
      <c r="X123" s="64">
        <f t="shared" si="959"/>
        <v>0</v>
      </c>
      <c r="Y123" s="6"/>
      <c r="Z123" s="64">
        <f t="shared" si="960"/>
        <v>0</v>
      </c>
      <c r="AA123" s="6"/>
      <c r="AB123" s="64">
        <f t="shared" si="961"/>
        <v>0</v>
      </c>
      <c r="AC123" s="59"/>
      <c r="AD123" s="64">
        <f t="shared" si="962"/>
        <v>0</v>
      </c>
      <c r="AE123" s="59"/>
      <c r="AF123" s="64">
        <f t="shared" si="963"/>
        <v>0</v>
      </c>
      <c r="AG123" s="59"/>
      <c r="AH123" s="64">
        <f t="shared" si="964"/>
        <v>0</v>
      </c>
      <c r="AI123" s="59"/>
      <c r="AJ123" s="64">
        <f t="shared" si="965"/>
        <v>0</v>
      </c>
      <c r="AK123" s="59"/>
      <c r="AL123" s="64">
        <f t="shared" si="966"/>
        <v>0</v>
      </c>
      <c r="AM123" s="59"/>
      <c r="AN123" s="64">
        <f t="shared" si="967"/>
        <v>0</v>
      </c>
      <c r="AO123" s="59"/>
      <c r="AP123" s="64">
        <f t="shared" si="968"/>
        <v>0</v>
      </c>
      <c r="AQ123" s="59"/>
      <c r="AR123" s="64">
        <f t="shared" si="969"/>
        <v>0</v>
      </c>
      <c r="AS123" s="59"/>
      <c r="AT123" s="64">
        <f t="shared" si="970"/>
        <v>0</v>
      </c>
      <c r="AU123" s="59"/>
      <c r="AV123" s="64">
        <f t="shared" si="971"/>
        <v>0</v>
      </c>
      <c r="AW123" s="59"/>
      <c r="AX123" s="64">
        <f t="shared" si="972"/>
        <v>0</v>
      </c>
      <c r="AY123" s="59"/>
      <c r="AZ123" s="64">
        <f t="shared" si="973"/>
        <v>0</v>
      </c>
      <c r="BA123" s="59"/>
      <c r="BB123" s="64">
        <f t="shared" si="974"/>
        <v>0</v>
      </c>
      <c r="BC123" s="59"/>
      <c r="BD123" s="64">
        <f t="shared" si="975"/>
        <v>0</v>
      </c>
      <c r="BE123" s="59"/>
      <c r="BF123" s="64">
        <f t="shared" si="976"/>
        <v>0</v>
      </c>
      <c r="BG123" s="59"/>
      <c r="BH123" s="64">
        <f t="shared" si="977"/>
        <v>0</v>
      </c>
      <c r="BI123" s="59"/>
      <c r="BJ123" s="64">
        <f t="shared" si="978"/>
        <v>0</v>
      </c>
      <c r="BK123" s="59"/>
      <c r="BL123" s="64">
        <f t="shared" si="979"/>
        <v>0</v>
      </c>
      <c r="BM123" s="59"/>
      <c r="BN123" s="64">
        <f t="shared" si="980"/>
        <v>0</v>
      </c>
      <c r="BO123" s="59"/>
      <c r="BP123" s="64">
        <f t="shared" si="981"/>
        <v>0</v>
      </c>
      <c r="BQ123" s="59"/>
      <c r="BR123" s="64">
        <f t="shared" si="982"/>
        <v>0</v>
      </c>
      <c r="BS123" s="59"/>
      <c r="BT123" s="64">
        <f t="shared" si="983"/>
        <v>0</v>
      </c>
      <c r="BU123" s="59"/>
      <c r="BV123" s="64">
        <f t="shared" si="984"/>
        <v>0</v>
      </c>
      <c r="BW123" s="59"/>
      <c r="BX123" s="64">
        <f t="shared" si="985"/>
        <v>0</v>
      </c>
      <c r="BY123" s="59"/>
      <c r="BZ123" s="64">
        <f t="shared" si="720"/>
        <v>0</v>
      </c>
      <c r="CA123" s="54"/>
      <c r="CB123" s="61">
        <f t="shared" si="721"/>
        <v>0</v>
      </c>
      <c r="CC123" s="61">
        <f t="shared" si="722"/>
        <v>0</v>
      </c>
      <c r="CD123" s="4"/>
      <c r="CE123" s="236"/>
      <c r="CF123" s="236">
        <f t="shared" si="765"/>
        <v>0</v>
      </c>
      <c r="CG123" s="235">
        <f t="shared" si="766"/>
        <v>0</v>
      </c>
      <c r="CH123" s="235">
        <f t="shared" si="767"/>
        <v>0</v>
      </c>
      <c r="CI123" s="236"/>
      <c r="CJ123" s="236">
        <f t="shared" si="768"/>
        <v>0</v>
      </c>
      <c r="CK123" s="235">
        <f t="shared" si="769"/>
        <v>0</v>
      </c>
      <c r="CL123" s="235">
        <f t="shared" si="770"/>
        <v>0</v>
      </c>
      <c r="CM123" s="236"/>
      <c r="CN123" s="236">
        <f t="shared" si="771"/>
        <v>0</v>
      </c>
      <c r="CO123" s="235">
        <f t="shared" si="772"/>
        <v>0</v>
      </c>
      <c r="CP123" s="235">
        <f t="shared" si="773"/>
        <v>0</v>
      </c>
      <c r="CQ123" s="236"/>
      <c r="CR123" s="236">
        <f t="shared" si="774"/>
        <v>0</v>
      </c>
      <c r="CS123" s="235">
        <f t="shared" si="775"/>
        <v>0</v>
      </c>
      <c r="CT123" s="235">
        <f t="shared" si="776"/>
        <v>0</v>
      </c>
      <c r="CU123" s="236"/>
      <c r="CV123" s="236">
        <f t="shared" si="777"/>
        <v>0</v>
      </c>
      <c r="CW123" s="235">
        <f t="shared" si="778"/>
        <v>0</v>
      </c>
      <c r="CX123" s="235">
        <f t="shared" si="779"/>
        <v>0</v>
      </c>
      <c r="CY123" s="236"/>
      <c r="CZ123" s="236">
        <f t="shared" si="780"/>
        <v>0</v>
      </c>
      <c r="DA123" s="235">
        <f t="shared" si="781"/>
        <v>0</v>
      </c>
      <c r="DB123" s="235">
        <f t="shared" si="782"/>
        <v>0</v>
      </c>
      <c r="DC123" s="236"/>
      <c r="DD123" s="236">
        <f t="shared" si="783"/>
        <v>0</v>
      </c>
      <c r="DE123" s="235">
        <f t="shared" si="784"/>
        <v>0</v>
      </c>
      <c r="DF123" s="235">
        <f t="shared" si="785"/>
        <v>0</v>
      </c>
      <c r="DG123" s="236"/>
      <c r="DH123" s="236">
        <f t="shared" si="786"/>
        <v>0</v>
      </c>
      <c r="DI123" s="235">
        <f t="shared" si="787"/>
        <v>0</v>
      </c>
      <c r="DJ123" s="235">
        <f t="shared" si="788"/>
        <v>0</v>
      </c>
      <c r="DK123" s="236"/>
      <c r="DL123" s="236">
        <f t="shared" si="789"/>
        <v>0</v>
      </c>
      <c r="DM123" s="235">
        <f t="shared" si="790"/>
        <v>0</v>
      </c>
      <c r="DN123" s="235">
        <f t="shared" si="791"/>
        <v>0</v>
      </c>
      <c r="DO123" s="236"/>
      <c r="DP123" s="236">
        <f t="shared" si="950"/>
        <v>0</v>
      </c>
      <c r="DQ123" s="235">
        <f t="shared" ref="DQ123:DQ125" si="987">SUM(DO123+BA123)</f>
        <v>0</v>
      </c>
      <c r="DR123" s="235">
        <f t="shared" ref="DR123:DR125" si="988">SUM(DQ123*AB123)</f>
        <v>0</v>
      </c>
      <c r="DS123" s="236"/>
      <c r="DT123" s="236">
        <f t="shared" si="792"/>
        <v>0</v>
      </c>
      <c r="DU123" s="235">
        <f t="shared" si="793"/>
        <v>0</v>
      </c>
      <c r="DV123" s="235">
        <f t="shared" si="794"/>
        <v>0</v>
      </c>
      <c r="DW123" s="236"/>
      <c r="DX123" s="236">
        <f t="shared" si="951"/>
        <v>0</v>
      </c>
      <c r="DY123" s="235">
        <f t="shared" ref="DY123:DY125" si="989">SUM(DW123+BI123)</f>
        <v>0</v>
      </c>
      <c r="DZ123" s="235">
        <f t="shared" ref="DZ123:DZ125" si="990">SUM(DY123*AJ123)</f>
        <v>0</v>
      </c>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row>
    <row r="124" spans="1:212" s="5" customFormat="1" x14ac:dyDescent="0.2">
      <c r="A124" s="19"/>
      <c r="B124" s="19"/>
      <c r="C124" s="19"/>
      <c r="D124" s="19"/>
      <c r="E124" s="19"/>
      <c r="F124" s="19"/>
      <c r="G124" s="19"/>
      <c r="H124" s="19"/>
      <c r="I124" s="19"/>
      <c r="J124" s="19"/>
      <c r="K124" s="55"/>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55"/>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55"/>
      <c r="BH124" s="19"/>
      <c r="BI124" s="19"/>
      <c r="BJ124" s="19"/>
      <c r="BK124" s="19"/>
      <c r="BL124" s="19"/>
      <c r="BM124" s="19"/>
      <c r="BN124" s="19"/>
      <c r="BO124" s="19"/>
      <c r="BP124" s="19"/>
      <c r="BQ124" s="19"/>
      <c r="BR124" s="19"/>
      <c r="BS124" s="19"/>
      <c r="BT124" s="19"/>
      <c r="BU124" s="19"/>
      <c r="BV124" s="19"/>
      <c r="BW124" s="19"/>
      <c r="BX124" s="19"/>
      <c r="BY124" s="19"/>
      <c r="BZ124" s="19"/>
      <c r="CA124" s="19"/>
      <c r="CB124" s="17"/>
      <c r="CC124" s="17"/>
      <c r="CD124" s="4"/>
      <c r="CE124" s="236"/>
      <c r="CF124" s="236">
        <f t="shared" si="765"/>
        <v>0</v>
      </c>
      <c r="CG124" s="235">
        <f t="shared" si="766"/>
        <v>0</v>
      </c>
      <c r="CH124" s="235">
        <f t="shared" si="767"/>
        <v>0</v>
      </c>
      <c r="CI124" s="236"/>
      <c r="CJ124" s="236">
        <f t="shared" si="768"/>
        <v>0</v>
      </c>
      <c r="CK124" s="235">
        <f t="shared" si="769"/>
        <v>0</v>
      </c>
      <c r="CL124" s="235">
        <f t="shared" si="770"/>
        <v>0</v>
      </c>
      <c r="CM124" s="236"/>
      <c r="CN124" s="236">
        <f t="shared" si="771"/>
        <v>0</v>
      </c>
      <c r="CO124" s="235">
        <f t="shared" si="772"/>
        <v>0</v>
      </c>
      <c r="CP124" s="235">
        <f t="shared" si="773"/>
        <v>0</v>
      </c>
      <c r="CQ124" s="236"/>
      <c r="CR124" s="236">
        <f t="shared" si="774"/>
        <v>0</v>
      </c>
      <c r="CS124" s="235">
        <f t="shared" si="775"/>
        <v>0</v>
      </c>
      <c r="CT124" s="235">
        <f t="shared" si="776"/>
        <v>0</v>
      </c>
      <c r="CU124" s="236"/>
      <c r="CV124" s="236">
        <f t="shared" si="777"/>
        <v>0</v>
      </c>
      <c r="CW124" s="235">
        <f t="shared" si="778"/>
        <v>0</v>
      </c>
      <c r="CX124" s="235">
        <f t="shared" si="779"/>
        <v>0</v>
      </c>
      <c r="CY124" s="236"/>
      <c r="CZ124" s="236">
        <f t="shared" si="780"/>
        <v>0</v>
      </c>
      <c r="DA124" s="235">
        <f t="shared" si="781"/>
        <v>0</v>
      </c>
      <c r="DB124" s="235">
        <f t="shared" si="782"/>
        <v>0</v>
      </c>
      <c r="DC124" s="236"/>
      <c r="DD124" s="236">
        <f t="shared" si="783"/>
        <v>0</v>
      </c>
      <c r="DE124" s="235">
        <f t="shared" si="784"/>
        <v>0</v>
      </c>
      <c r="DF124" s="235">
        <f t="shared" si="785"/>
        <v>0</v>
      </c>
      <c r="DG124" s="236"/>
      <c r="DH124" s="236">
        <f t="shared" si="786"/>
        <v>0</v>
      </c>
      <c r="DI124" s="235">
        <f t="shared" si="787"/>
        <v>0</v>
      </c>
      <c r="DJ124" s="235">
        <f t="shared" si="788"/>
        <v>0</v>
      </c>
      <c r="DK124" s="236"/>
      <c r="DL124" s="236">
        <f t="shared" si="789"/>
        <v>0</v>
      </c>
      <c r="DM124" s="235">
        <f t="shared" si="790"/>
        <v>0</v>
      </c>
      <c r="DN124" s="235">
        <f t="shared" si="791"/>
        <v>0</v>
      </c>
      <c r="DO124" s="236"/>
      <c r="DP124" s="236">
        <f t="shared" si="950"/>
        <v>0</v>
      </c>
      <c r="DQ124" s="235">
        <f t="shared" si="987"/>
        <v>0</v>
      </c>
      <c r="DR124" s="235">
        <f t="shared" si="988"/>
        <v>0</v>
      </c>
      <c r="DS124" s="236"/>
      <c r="DT124" s="236">
        <f t="shared" si="792"/>
        <v>0</v>
      </c>
      <c r="DU124" s="235">
        <f t="shared" si="793"/>
        <v>0</v>
      </c>
      <c r="DV124" s="235">
        <f t="shared" si="794"/>
        <v>0</v>
      </c>
      <c r="DW124" s="236"/>
      <c r="DX124" s="236">
        <f t="shared" si="951"/>
        <v>0</v>
      </c>
      <c r="DY124" s="235">
        <f t="shared" si="989"/>
        <v>0</v>
      </c>
      <c r="DZ124" s="235">
        <f t="shared" si="990"/>
        <v>0</v>
      </c>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row>
    <row r="125" spans="1:212" s="5" customFormat="1"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56"/>
      <c r="AD125" s="19"/>
      <c r="AE125" s="56"/>
      <c r="AF125" s="19"/>
      <c r="AG125" s="56"/>
      <c r="AH125" s="19"/>
      <c r="AI125" s="56"/>
      <c r="AJ125" s="19"/>
      <c r="AK125" s="56"/>
      <c r="AL125" s="19"/>
      <c r="AM125" s="56"/>
      <c r="AN125" s="19"/>
      <c r="AO125" s="56"/>
      <c r="AP125" s="19"/>
      <c r="AQ125" s="56"/>
      <c r="AR125" s="19"/>
      <c r="AS125" s="56"/>
      <c r="AT125" s="19"/>
      <c r="AU125" s="56"/>
      <c r="AV125" s="19"/>
      <c r="AW125" s="56"/>
      <c r="AX125" s="19"/>
      <c r="AY125" s="56"/>
      <c r="AZ125" s="19"/>
      <c r="BA125" s="56"/>
      <c r="BB125" s="19"/>
      <c r="BC125" s="56"/>
      <c r="BD125" s="19"/>
      <c r="BE125" s="56"/>
      <c r="BF125" s="19"/>
      <c r="BG125" s="56"/>
      <c r="BH125" s="19"/>
      <c r="BI125" s="56"/>
      <c r="BJ125" s="19"/>
      <c r="BK125" s="56"/>
      <c r="BL125" s="19"/>
      <c r="BM125" s="56"/>
      <c r="BN125" s="19"/>
      <c r="BO125" s="56"/>
      <c r="BP125" s="19"/>
      <c r="BQ125" s="56"/>
      <c r="BR125" s="19"/>
      <c r="BS125" s="56"/>
      <c r="BT125" s="19"/>
      <c r="BU125" s="56"/>
      <c r="BV125" s="19"/>
      <c r="BW125" s="56"/>
      <c r="BX125" s="19"/>
      <c r="BY125" s="56"/>
      <c r="BZ125" s="19"/>
      <c r="CA125" s="19"/>
      <c r="CB125" s="17"/>
      <c r="CC125" s="17"/>
      <c r="CD125" s="63"/>
      <c r="CE125" s="234"/>
      <c r="CF125" s="236">
        <f t="shared" si="765"/>
        <v>0</v>
      </c>
      <c r="CG125" s="235">
        <f t="shared" si="766"/>
        <v>0</v>
      </c>
      <c r="CH125" s="235">
        <f t="shared" si="767"/>
        <v>0</v>
      </c>
      <c r="CI125" s="234"/>
      <c r="CJ125" s="236">
        <f t="shared" si="768"/>
        <v>0</v>
      </c>
      <c r="CK125" s="235">
        <f t="shared" si="769"/>
        <v>0</v>
      </c>
      <c r="CL125" s="235">
        <f t="shared" si="770"/>
        <v>0</v>
      </c>
      <c r="CM125" s="234"/>
      <c r="CN125" s="236">
        <f t="shared" si="771"/>
        <v>0</v>
      </c>
      <c r="CO125" s="235">
        <f t="shared" si="772"/>
        <v>0</v>
      </c>
      <c r="CP125" s="235">
        <f t="shared" si="773"/>
        <v>0</v>
      </c>
      <c r="CQ125" s="234"/>
      <c r="CR125" s="236">
        <f t="shared" si="774"/>
        <v>0</v>
      </c>
      <c r="CS125" s="235">
        <f t="shared" si="775"/>
        <v>0</v>
      </c>
      <c r="CT125" s="235">
        <f t="shared" si="776"/>
        <v>0</v>
      </c>
      <c r="CU125" s="234"/>
      <c r="CV125" s="236">
        <f t="shared" si="777"/>
        <v>0</v>
      </c>
      <c r="CW125" s="235">
        <f t="shared" ref="CW125" si="991">SUM(CU125+AK125)</f>
        <v>0</v>
      </c>
      <c r="CX125" s="235">
        <f t="shared" si="779"/>
        <v>0</v>
      </c>
      <c r="CY125" s="234"/>
      <c r="CZ125" s="236">
        <f t="shared" si="780"/>
        <v>0</v>
      </c>
      <c r="DA125" s="235">
        <f t="shared" si="781"/>
        <v>0</v>
      </c>
      <c r="DB125" s="235">
        <f t="shared" si="782"/>
        <v>0</v>
      </c>
      <c r="DC125" s="234"/>
      <c r="DD125" s="236">
        <f t="shared" si="783"/>
        <v>0</v>
      </c>
      <c r="DE125" s="235">
        <f t="shared" si="784"/>
        <v>0</v>
      </c>
      <c r="DF125" s="235">
        <f t="shared" si="785"/>
        <v>0</v>
      </c>
      <c r="DG125" s="234"/>
      <c r="DH125" s="236">
        <f t="shared" si="786"/>
        <v>0</v>
      </c>
      <c r="DI125" s="235">
        <f t="shared" si="787"/>
        <v>0</v>
      </c>
      <c r="DJ125" s="235">
        <f t="shared" si="788"/>
        <v>0</v>
      </c>
      <c r="DK125" s="234"/>
      <c r="DL125" s="236">
        <f t="shared" si="789"/>
        <v>0</v>
      </c>
      <c r="DM125" s="235">
        <f>DK125+AW125</f>
        <v>0</v>
      </c>
      <c r="DN125" s="235">
        <f t="shared" ref="DN125" si="992">SUM(DM125*X125)</f>
        <v>0</v>
      </c>
      <c r="DO125" s="234"/>
      <c r="DP125" s="236">
        <f t="shared" si="950"/>
        <v>0</v>
      </c>
      <c r="DQ125" s="235">
        <f t="shared" si="987"/>
        <v>0</v>
      </c>
      <c r="DR125" s="235">
        <f t="shared" si="988"/>
        <v>0</v>
      </c>
      <c r="DS125" s="234"/>
      <c r="DT125" s="236">
        <f t="shared" si="792"/>
        <v>0</v>
      </c>
      <c r="DU125" s="235">
        <f t="shared" si="793"/>
        <v>0</v>
      </c>
      <c r="DV125" s="235">
        <f t="shared" si="794"/>
        <v>0</v>
      </c>
      <c r="DW125" s="234"/>
      <c r="DX125" s="236">
        <f t="shared" si="951"/>
        <v>0</v>
      </c>
      <c r="DY125" s="235">
        <f t="shared" si="989"/>
        <v>0</v>
      </c>
      <c r="DZ125" s="235">
        <f t="shared" si="990"/>
        <v>0</v>
      </c>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row>
    <row r="126" spans="1:212" s="14" customFormat="1" ht="24" x14ac:dyDescent="0.2">
      <c r="A126" s="65"/>
      <c r="B126" s="65" t="s">
        <v>59</v>
      </c>
      <c r="C126" s="65"/>
      <c r="D126" s="65"/>
      <c r="E126" s="65">
        <f t="shared" ref="E126:AJ126" si="993">SUM(E86:E123)</f>
        <v>0</v>
      </c>
      <c r="F126" s="209">
        <f t="shared" si="993"/>
        <v>0</v>
      </c>
      <c r="G126" s="65">
        <f t="shared" si="993"/>
        <v>0</v>
      </c>
      <c r="H126" s="209">
        <f t="shared" si="993"/>
        <v>0</v>
      </c>
      <c r="I126" s="65">
        <f t="shared" si="993"/>
        <v>0</v>
      </c>
      <c r="J126" s="209">
        <f t="shared" si="993"/>
        <v>0</v>
      </c>
      <c r="K126" s="65">
        <f t="shared" si="993"/>
        <v>0</v>
      </c>
      <c r="L126" s="209">
        <f t="shared" si="993"/>
        <v>0</v>
      </c>
      <c r="M126" s="65">
        <f t="shared" si="993"/>
        <v>0</v>
      </c>
      <c r="N126" s="140">
        <f t="shared" si="993"/>
        <v>0</v>
      </c>
      <c r="O126" s="209">
        <f t="shared" si="993"/>
        <v>0</v>
      </c>
      <c r="P126" s="209">
        <f t="shared" si="993"/>
        <v>0</v>
      </c>
      <c r="Q126" s="209">
        <f t="shared" si="993"/>
        <v>0</v>
      </c>
      <c r="R126" s="209">
        <f t="shared" si="993"/>
        <v>0</v>
      </c>
      <c r="S126" s="209">
        <f t="shared" si="993"/>
        <v>0</v>
      </c>
      <c r="T126" s="209">
        <f t="shared" si="993"/>
        <v>0</v>
      </c>
      <c r="U126" s="209">
        <f t="shared" si="993"/>
        <v>0</v>
      </c>
      <c r="V126" s="209">
        <f t="shared" si="993"/>
        <v>0</v>
      </c>
      <c r="W126" s="209">
        <f t="shared" si="993"/>
        <v>0</v>
      </c>
      <c r="X126" s="209">
        <f t="shared" si="993"/>
        <v>0</v>
      </c>
      <c r="Y126" s="209">
        <f t="shared" si="993"/>
        <v>0</v>
      </c>
      <c r="Z126" s="209">
        <f t="shared" si="993"/>
        <v>0</v>
      </c>
      <c r="AA126" s="209">
        <f t="shared" si="993"/>
        <v>0</v>
      </c>
      <c r="AB126" s="209">
        <f t="shared" si="993"/>
        <v>0</v>
      </c>
      <c r="AC126" s="65">
        <f t="shared" si="993"/>
        <v>0</v>
      </c>
      <c r="AD126" s="140">
        <f t="shared" si="993"/>
        <v>0</v>
      </c>
      <c r="AE126" s="65">
        <f t="shared" si="993"/>
        <v>0</v>
      </c>
      <c r="AF126" s="65">
        <f t="shared" si="993"/>
        <v>0</v>
      </c>
      <c r="AG126" s="65">
        <f t="shared" si="993"/>
        <v>3.5</v>
      </c>
      <c r="AH126" s="477">
        <f t="shared" si="993"/>
        <v>230</v>
      </c>
      <c r="AI126" s="65">
        <f t="shared" si="993"/>
        <v>0</v>
      </c>
      <c r="AJ126" s="477">
        <f t="shared" si="993"/>
        <v>0</v>
      </c>
      <c r="AK126" s="65">
        <f t="shared" ref="AK126:BP126" si="994">SUM(AK86:AK123)</f>
        <v>2.75</v>
      </c>
      <c r="AL126" s="477">
        <f t="shared" si="994"/>
        <v>206.25</v>
      </c>
      <c r="AM126" s="65">
        <f t="shared" si="994"/>
        <v>20</v>
      </c>
      <c r="AN126" s="477">
        <f t="shared" si="994"/>
        <v>1447.5</v>
      </c>
      <c r="AO126" s="65">
        <f t="shared" si="994"/>
        <v>22</v>
      </c>
      <c r="AP126" s="477">
        <f t="shared" si="994"/>
        <v>1590</v>
      </c>
      <c r="AQ126" s="65">
        <f t="shared" si="994"/>
        <v>47.5</v>
      </c>
      <c r="AR126" s="477">
        <f t="shared" si="994"/>
        <v>4046</v>
      </c>
      <c r="AS126" s="65">
        <f t="shared" si="994"/>
        <v>71</v>
      </c>
      <c r="AT126" s="477">
        <f t="shared" si="994"/>
        <v>6183</v>
      </c>
      <c r="AU126" s="65">
        <f t="shared" si="994"/>
        <v>76.5</v>
      </c>
      <c r="AV126" s="477">
        <f t="shared" si="994"/>
        <v>6711.5</v>
      </c>
      <c r="AW126" s="65">
        <f t="shared" si="994"/>
        <v>123.753</v>
      </c>
      <c r="AX126" s="477">
        <f t="shared" si="994"/>
        <v>10977.3</v>
      </c>
      <c r="AY126" s="65">
        <f t="shared" si="994"/>
        <v>51</v>
      </c>
      <c r="AZ126" s="477">
        <f t="shared" si="994"/>
        <v>4339</v>
      </c>
      <c r="BA126" s="65">
        <f t="shared" si="994"/>
        <v>122</v>
      </c>
      <c r="BB126" s="140">
        <f t="shared" si="994"/>
        <v>13379</v>
      </c>
      <c r="BC126" s="65">
        <f t="shared" si="994"/>
        <v>0</v>
      </c>
      <c r="BD126" s="140">
        <f t="shared" si="994"/>
        <v>0</v>
      </c>
      <c r="BE126" s="65">
        <f t="shared" si="994"/>
        <v>0</v>
      </c>
      <c r="BF126" s="140">
        <f t="shared" si="994"/>
        <v>0</v>
      </c>
      <c r="BG126" s="65">
        <f t="shared" si="994"/>
        <v>0</v>
      </c>
      <c r="BH126" s="140">
        <f t="shared" si="994"/>
        <v>0</v>
      </c>
      <c r="BI126" s="65">
        <f t="shared" si="994"/>
        <v>0</v>
      </c>
      <c r="BJ126" s="140">
        <f t="shared" si="994"/>
        <v>0</v>
      </c>
      <c r="BK126" s="65">
        <f t="shared" si="994"/>
        <v>0</v>
      </c>
      <c r="BL126" s="140">
        <f t="shared" si="994"/>
        <v>0</v>
      </c>
      <c r="BM126" s="65">
        <f t="shared" si="994"/>
        <v>0</v>
      </c>
      <c r="BN126" s="140">
        <f t="shared" si="994"/>
        <v>0</v>
      </c>
      <c r="BO126" s="65">
        <f t="shared" si="994"/>
        <v>0</v>
      </c>
      <c r="BP126" s="140">
        <f t="shared" si="994"/>
        <v>0</v>
      </c>
      <c r="BQ126" s="65">
        <f t="shared" ref="BQ126:BZ126" si="995">SUM(BQ86:BQ123)</f>
        <v>0</v>
      </c>
      <c r="BR126" s="140">
        <f t="shared" si="995"/>
        <v>0</v>
      </c>
      <c r="BS126" s="65">
        <f t="shared" si="995"/>
        <v>0</v>
      </c>
      <c r="BT126" s="140">
        <f t="shared" si="995"/>
        <v>0</v>
      </c>
      <c r="BU126" s="65">
        <f t="shared" si="995"/>
        <v>0</v>
      </c>
      <c r="BV126" s="140">
        <f t="shared" si="995"/>
        <v>0</v>
      </c>
      <c r="BW126" s="65">
        <f t="shared" si="995"/>
        <v>0</v>
      </c>
      <c r="BX126" s="140">
        <f t="shared" si="995"/>
        <v>0</v>
      </c>
      <c r="BY126" s="65">
        <f t="shared" si="995"/>
        <v>0</v>
      </c>
      <c r="BZ126" s="477">
        <f t="shared" si="995"/>
        <v>0</v>
      </c>
      <c r="CA126" s="65"/>
      <c r="CB126" s="66">
        <f>SUM(CB86:CB123)</f>
        <v>483.50299999999999</v>
      </c>
      <c r="CC126" s="66">
        <f>SUM(CC86:CC123)</f>
        <v>43459.55</v>
      </c>
      <c r="CD126" s="67" t="s">
        <v>59</v>
      </c>
      <c r="CE126" s="140">
        <f t="shared" ref="CE126:DZ126" si="996">SUM(CE86:CE123)</f>
        <v>23.75</v>
      </c>
      <c r="CF126" s="140">
        <f t="shared" si="996"/>
        <v>2549.5</v>
      </c>
      <c r="CG126" s="140">
        <f t="shared" si="996"/>
        <v>27.25</v>
      </c>
      <c r="CH126" s="140">
        <f t="shared" si="996"/>
        <v>2779.5</v>
      </c>
      <c r="CI126" s="140">
        <f t="shared" si="996"/>
        <v>3</v>
      </c>
      <c r="CJ126" s="140">
        <f t="shared" si="996"/>
        <v>354</v>
      </c>
      <c r="CK126" s="140">
        <f t="shared" si="996"/>
        <v>3</v>
      </c>
      <c r="CL126" s="140">
        <f t="shared" si="996"/>
        <v>354</v>
      </c>
      <c r="CM126" s="140">
        <f t="shared" si="996"/>
        <v>1.25</v>
      </c>
      <c r="CN126" s="140">
        <f t="shared" si="996"/>
        <v>118.75</v>
      </c>
      <c r="CO126" s="140">
        <f t="shared" si="996"/>
        <v>4</v>
      </c>
      <c r="CP126" s="140">
        <f t="shared" si="996"/>
        <v>325</v>
      </c>
      <c r="CQ126" s="140">
        <f t="shared" si="996"/>
        <v>3.5</v>
      </c>
      <c r="CR126" s="140">
        <f t="shared" si="996"/>
        <v>350</v>
      </c>
      <c r="CS126" s="140">
        <f t="shared" si="996"/>
        <v>23.5</v>
      </c>
      <c r="CT126" s="140">
        <f t="shared" si="996"/>
        <v>1797.5</v>
      </c>
      <c r="CU126" s="140">
        <f t="shared" si="996"/>
        <v>13.75</v>
      </c>
      <c r="CV126" s="140">
        <f t="shared" si="996"/>
        <v>1393</v>
      </c>
      <c r="CW126" s="140">
        <f t="shared" si="996"/>
        <v>35.75</v>
      </c>
      <c r="CX126" s="140">
        <f t="shared" si="996"/>
        <v>2983</v>
      </c>
      <c r="CY126" s="140">
        <f t="shared" si="996"/>
        <v>6.5</v>
      </c>
      <c r="CZ126" s="140">
        <f t="shared" si="996"/>
        <v>668</v>
      </c>
      <c r="DA126" s="140">
        <f t="shared" si="996"/>
        <v>54</v>
      </c>
      <c r="DB126" s="140">
        <f t="shared" si="996"/>
        <v>4714</v>
      </c>
      <c r="DC126" s="140">
        <f t="shared" si="996"/>
        <v>6</v>
      </c>
      <c r="DD126" s="140">
        <f t="shared" si="996"/>
        <v>600</v>
      </c>
      <c r="DE126" s="140">
        <f t="shared" si="996"/>
        <v>77</v>
      </c>
      <c r="DF126" s="140">
        <f t="shared" si="996"/>
        <v>6783</v>
      </c>
      <c r="DG126" s="140">
        <f t="shared" si="996"/>
        <v>9.25</v>
      </c>
      <c r="DH126" s="140">
        <f t="shared" si="996"/>
        <v>925</v>
      </c>
      <c r="DI126" s="140">
        <f t="shared" si="996"/>
        <v>85.75</v>
      </c>
      <c r="DJ126" s="140">
        <f t="shared" si="996"/>
        <v>7636.5</v>
      </c>
      <c r="DK126" s="140">
        <f t="shared" si="996"/>
        <v>13.75</v>
      </c>
      <c r="DL126" s="140">
        <f t="shared" si="996"/>
        <v>1315</v>
      </c>
      <c r="DM126" s="140">
        <f t="shared" si="996"/>
        <v>137.50299999999999</v>
      </c>
      <c r="DN126" s="140">
        <f t="shared" si="996"/>
        <v>12292.3</v>
      </c>
      <c r="DO126" s="140">
        <f t="shared" si="996"/>
        <v>0</v>
      </c>
      <c r="DP126" s="140">
        <f t="shared" si="996"/>
        <v>0</v>
      </c>
      <c r="DQ126" s="140">
        <f t="shared" si="996"/>
        <v>65.5</v>
      </c>
      <c r="DR126" s="140">
        <f t="shared" si="996"/>
        <v>0</v>
      </c>
      <c r="DS126" s="140">
        <f t="shared" si="996"/>
        <v>6.75</v>
      </c>
      <c r="DT126" s="140">
        <f t="shared" si="996"/>
        <v>787.5</v>
      </c>
      <c r="DU126" s="140">
        <f t="shared" si="996"/>
        <v>128.75</v>
      </c>
      <c r="DV126" s="140">
        <f t="shared" si="996"/>
        <v>14166.5</v>
      </c>
      <c r="DW126" s="140">
        <f t="shared" si="996"/>
        <v>0</v>
      </c>
      <c r="DX126" s="140">
        <f t="shared" si="996"/>
        <v>0</v>
      </c>
      <c r="DY126" s="140">
        <f t="shared" si="996"/>
        <v>0</v>
      </c>
      <c r="DZ126" s="140">
        <f t="shared" si="996"/>
        <v>0</v>
      </c>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row>
    <row r="127" spans="1:212" x14ac:dyDescent="0.2">
      <c r="A127" s="65"/>
      <c r="B127" s="65" t="s">
        <v>60</v>
      </c>
      <c r="C127" s="65"/>
      <c r="D127" s="65"/>
      <c r="E127" s="718" t="e">
        <f>F126/E126</f>
        <v>#DIV/0!</v>
      </c>
      <c r="F127" s="718"/>
      <c r="G127" s="718" t="e">
        <f>H126/G126</f>
        <v>#DIV/0!</v>
      </c>
      <c r="H127" s="718"/>
      <c r="I127" s="718" t="e">
        <f>J126/I126</f>
        <v>#DIV/0!</v>
      </c>
      <c r="J127" s="718"/>
      <c r="K127" s="718" t="e">
        <f>L126/K126</f>
        <v>#DIV/0!</v>
      </c>
      <c r="L127" s="718"/>
      <c r="M127" s="718" t="e">
        <f>N126/M126</f>
        <v>#DIV/0!</v>
      </c>
      <c r="N127" s="718"/>
      <c r="O127" s="718" t="e">
        <f>P126/O126</f>
        <v>#DIV/0!</v>
      </c>
      <c r="P127" s="718"/>
      <c r="Q127" s="718" t="e">
        <f>R126/Q126</f>
        <v>#DIV/0!</v>
      </c>
      <c r="R127" s="718"/>
      <c r="S127" s="718" t="e">
        <f>T126/S126</f>
        <v>#DIV/0!</v>
      </c>
      <c r="T127" s="718"/>
      <c r="U127" s="718" t="e">
        <f>V126/U126</f>
        <v>#DIV/0!</v>
      </c>
      <c r="V127" s="718"/>
      <c r="W127" s="718" t="e">
        <f>X126/W126</f>
        <v>#DIV/0!</v>
      </c>
      <c r="X127" s="718"/>
      <c r="Y127" s="718" t="e">
        <f>Z126/Y126</f>
        <v>#DIV/0!</v>
      </c>
      <c r="Z127" s="718"/>
      <c r="AA127" s="718" t="e">
        <f>AB126/AA126</f>
        <v>#DIV/0!</v>
      </c>
      <c r="AB127" s="718"/>
      <c r="AC127" s="718" t="e">
        <f>AD126/AC126</f>
        <v>#DIV/0!</v>
      </c>
      <c r="AD127" s="718"/>
      <c r="AE127" s="718" t="e">
        <f>AF126/AE126</f>
        <v>#DIV/0!</v>
      </c>
      <c r="AF127" s="718"/>
      <c r="AG127" s="718">
        <f>AH126/AG126</f>
        <v>65.714285714285708</v>
      </c>
      <c r="AH127" s="718"/>
      <c r="AI127" s="718" t="e">
        <f>AJ126/AI126</f>
        <v>#DIV/0!</v>
      </c>
      <c r="AJ127" s="718"/>
      <c r="AK127" s="718">
        <f>AL126/AK126</f>
        <v>75</v>
      </c>
      <c r="AL127" s="718"/>
      <c r="AM127" s="718">
        <f>AN126/AM126</f>
        <v>72.375</v>
      </c>
      <c r="AN127" s="718"/>
      <c r="AO127" s="718">
        <f>AP126/AO126</f>
        <v>72.272727272727266</v>
      </c>
      <c r="AP127" s="718"/>
      <c r="AQ127" s="718">
        <f>AR126/AQ126</f>
        <v>85.178947368421049</v>
      </c>
      <c r="AR127" s="718"/>
      <c r="AS127" s="718">
        <f>AT126/AS126</f>
        <v>87.08450704225352</v>
      </c>
      <c r="AT127" s="718"/>
      <c r="AU127" s="718">
        <f>AV126/AU126</f>
        <v>87.732026143790847</v>
      </c>
      <c r="AV127" s="718"/>
      <c r="AW127" s="718">
        <f>AX126/AW126</f>
        <v>88.703304162323334</v>
      </c>
      <c r="AX127" s="718"/>
      <c r="AY127" s="718">
        <f>AZ126/AY126</f>
        <v>85.078431372549019</v>
      </c>
      <c r="AZ127" s="718"/>
      <c r="BA127" s="718">
        <f>BB126/BA126</f>
        <v>109.6639344262295</v>
      </c>
      <c r="BB127" s="718"/>
      <c r="BC127" s="718" t="e">
        <f>BD126/BC126</f>
        <v>#DIV/0!</v>
      </c>
      <c r="BD127" s="718"/>
      <c r="BE127" s="718" t="e">
        <f>BF126/BE126</f>
        <v>#DIV/0!</v>
      </c>
      <c r="BF127" s="718"/>
      <c r="BG127" s="718" t="e">
        <f>BH126/BG126</f>
        <v>#DIV/0!</v>
      </c>
      <c r="BH127" s="718"/>
      <c r="BI127" s="718" t="e">
        <f>BJ126/BI126</f>
        <v>#DIV/0!</v>
      </c>
      <c r="BJ127" s="718"/>
      <c r="BK127" s="718" t="e">
        <f>BL126/BK126</f>
        <v>#DIV/0!</v>
      </c>
      <c r="BL127" s="718"/>
      <c r="BM127" s="718" t="e">
        <f>BN126/BM126</f>
        <v>#DIV/0!</v>
      </c>
      <c r="BN127" s="718"/>
      <c r="BO127" s="718" t="e">
        <f>BP126/BO126</f>
        <v>#DIV/0!</v>
      </c>
      <c r="BP127" s="718"/>
      <c r="BQ127" s="718" t="e">
        <f>BR126/BQ126</f>
        <v>#DIV/0!</v>
      </c>
      <c r="BR127" s="718"/>
      <c r="BS127" s="718" t="e">
        <f>BT126/BS126</f>
        <v>#DIV/0!</v>
      </c>
      <c r="BT127" s="718"/>
      <c r="BU127" s="718" t="e">
        <f>BV126/BU126</f>
        <v>#DIV/0!</v>
      </c>
      <c r="BV127" s="718"/>
      <c r="BW127" s="718" t="e">
        <f>BX126/BW126</f>
        <v>#DIV/0!</v>
      </c>
      <c r="BX127" s="718"/>
      <c r="BY127" s="718" t="e">
        <f>BZ126/BY126</f>
        <v>#DIV/0!</v>
      </c>
      <c r="BZ127" s="718"/>
      <c r="CA127" s="70"/>
      <c r="CB127" s="726">
        <f>CC126/CB126</f>
        <v>89.884757695402101</v>
      </c>
      <c r="CC127" s="726"/>
      <c r="CD127" s="68" t="s">
        <v>61</v>
      </c>
      <c r="CE127" s="718"/>
      <c r="CF127" s="718"/>
      <c r="CG127" s="718"/>
      <c r="CH127" s="718"/>
      <c r="CI127" s="718"/>
      <c r="CJ127" s="718"/>
      <c r="CK127" s="718"/>
      <c r="CL127" s="718"/>
      <c r="CM127" s="718"/>
      <c r="CN127" s="718"/>
      <c r="CO127" s="718"/>
      <c r="CP127" s="718"/>
      <c r="CQ127" s="718"/>
      <c r="CR127" s="718"/>
      <c r="CS127" s="718"/>
      <c r="CT127" s="718"/>
      <c r="CU127" s="718"/>
      <c r="CV127" s="718"/>
      <c r="CW127" s="718"/>
      <c r="CX127" s="718"/>
      <c r="CY127" s="718"/>
      <c r="CZ127" s="718"/>
      <c r="DA127" s="718"/>
      <c r="DB127" s="718"/>
      <c r="DC127" s="718"/>
      <c r="DD127" s="718"/>
      <c r="DE127" s="718"/>
      <c r="DF127" s="718"/>
      <c r="DG127" s="718"/>
      <c r="DH127" s="718"/>
      <c r="DI127" s="718"/>
      <c r="DJ127" s="718"/>
      <c r="DK127" s="718"/>
      <c r="DL127" s="718"/>
      <c r="DM127" s="718"/>
      <c r="DN127" s="718"/>
      <c r="DO127" s="718"/>
      <c r="DP127" s="718"/>
      <c r="DQ127" s="718"/>
      <c r="DR127" s="718"/>
      <c r="DS127" s="718"/>
      <c r="DT127" s="718"/>
      <c r="DU127" s="718"/>
      <c r="DV127" s="718"/>
      <c r="DW127" s="718"/>
      <c r="DX127" s="718"/>
      <c r="DY127" s="718"/>
      <c r="DZ127" s="718"/>
      <c r="HA127" s="4"/>
      <c r="HB127" s="4"/>
      <c r="HC127" s="4"/>
      <c r="HD127" s="4"/>
    </row>
    <row r="128" spans="1:212" x14ac:dyDescent="0.2">
      <c r="HA128" s="4"/>
      <c r="HB128" s="4"/>
      <c r="HC128" s="4"/>
      <c r="HD128" s="4"/>
    </row>
    <row r="129" spans="1:212" x14ac:dyDescent="0.2">
      <c r="HA129" s="4"/>
      <c r="HB129" s="4"/>
      <c r="HC129" s="4"/>
      <c r="HD129" s="4"/>
    </row>
    <row r="130" spans="1:212" s="4" customFormat="1" ht="12.75" customHeight="1" x14ac:dyDescent="0.2">
      <c r="A130" s="49"/>
      <c r="B130" s="49"/>
      <c r="C130" s="50"/>
      <c r="D130" s="50"/>
      <c r="E130" s="729" t="str">
        <f>$E$3</f>
        <v>vor 2021</v>
      </c>
      <c r="F130" s="730"/>
      <c r="G130" s="730"/>
      <c r="H130" s="730"/>
      <c r="I130" s="730"/>
      <c r="J130" s="730"/>
      <c r="K130" s="730"/>
      <c r="L130" s="730"/>
      <c r="M130" s="730"/>
      <c r="N130" s="730"/>
      <c r="O130" s="730"/>
      <c r="P130" s="730"/>
      <c r="Q130" s="730"/>
      <c r="R130" s="730"/>
      <c r="S130" s="730"/>
      <c r="T130" s="730"/>
      <c r="U130" s="730"/>
      <c r="V130" s="730"/>
      <c r="W130" s="730"/>
      <c r="X130" s="730"/>
      <c r="Y130" s="730"/>
      <c r="Z130" s="730"/>
      <c r="AA130" s="730"/>
      <c r="AB130" s="731"/>
      <c r="AC130" s="719">
        <v>2021</v>
      </c>
      <c r="AD130" s="720"/>
      <c r="AE130" s="720"/>
      <c r="AF130" s="720"/>
      <c r="AG130" s="720"/>
      <c r="AH130" s="720"/>
      <c r="AI130" s="720"/>
      <c r="AJ130" s="720"/>
      <c r="AK130" s="720"/>
      <c r="AL130" s="720"/>
      <c r="AM130" s="720"/>
      <c r="AN130" s="720"/>
      <c r="AO130" s="720"/>
      <c r="AP130" s="720"/>
      <c r="AQ130" s="720"/>
      <c r="AR130" s="720"/>
      <c r="AS130" s="720"/>
      <c r="AT130" s="720"/>
      <c r="AU130" s="720"/>
      <c r="AV130" s="720"/>
      <c r="AW130" s="720"/>
      <c r="AX130" s="720"/>
      <c r="AY130" s="720"/>
      <c r="AZ130" s="721"/>
      <c r="BA130" s="719">
        <f>BA3</f>
        <v>2022</v>
      </c>
      <c r="BB130" s="720"/>
      <c r="BC130" s="720"/>
      <c r="BD130" s="720"/>
      <c r="BE130" s="720"/>
      <c r="BF130" s="720"/>
      <c r="BG130" s="720"/>
      <c r="BH130" s="720"/>
      <c r="BI130" s="720"/>
      <c r="BJ130" s="720"/>
      <c r="BK130" s="720"/>
      <c r="BL130" s="720"/>
      <c r="BM130" s="720"/>
      <c r="BN130" s="720"/>
      <c r="BO130" s="720"/>
      <c r="BP130" s="720"/>
      <c r="BQ130" s="720"/>
      <c r="BR130" s="720"/>
      <c r="BS130" s="720"/>
      <c r="BT130" s="720"/>
      <c r="BU130" s="720"/>
      <c r="BV130" s="720"/>
      <c r="BW130" s="720"/>
      <c r="BX130" s="721"/>
      <c r="BY130" s="62"/>
      <c r="BZ130" s="62"/>
      <c r="CA130" s="62"/>
      <c r="CB130" s="17"/>
      <c r="CC130" s="17"/>
    </row>
    <row r="131" spans="1:212" s="5" customFormat="1" ht="15.75" x14ac:dyDescent="0.25">
      <c r="A131" s="69"/>
      <c r="B131" s="69" t="str">
        <f>Stundenverteilung!M5</f>
        <v>JS - K</v>
      </c>
      <c r="C131" s="735" t="str">
        <f>Stundenverteilung!M7</f>
        <v>TP3</v>
      </c>
      <c r="D131" s="736"/>
      <c r="E131" s="732"/>
      <c r="F131" s="733"/>
      <c r="G131" s="733"/>
      <c r="H131" s="733"/>
      <c r="I131" s="733"/>
      <c r="J131" s="733"/>
      <c r="K131" s="733"/>
      <c r="L131" s="733"/>
      <c r="M131" s="733"/>
      <c r="N131" s="733"/>
      <c r="O131" s="733"/>
      <c r="P131" s="733"/>
      <c r="Q131" s="733"/>
      <c r="R131" s="733"/>
      <c r="S131" s="733"/>
      <c r="T131" s="733"/>
      <c r="U131" s="733"/>
      <c r="V131" s="733"/>
      <c r="W131" s="733"/>
      <c r="X131" s="733"/>
      <c r="Y131" s="733"/>
      <c r="Z131" s="733"/>
      <c r="AA131" s="733"/>
      <c r="AB131" s="734"/>
      <c r="AC131" s="722"/>
      <c r="AD131" s="723"/>
      <c r="AE131" s="723"/>
      <c r="AF131" s="723"/>
      <c r="AG131" s="723"/>
      <c r="AH131" s="723"/>
      <c r="AI131" s="723"/>
      <c r="AJ131" s="723"/>
      <c r="AK131" s="723"/>
      <c r="AL131" s="723"/>
      <c r="AM131" s="723"/>
      <c r="AN131" s="723"/>
      <c r="AO131" s="723"/>
      <c r="AP131" s="723"/>
      <c r="AQ131" s="723"/>
      <c r="AR131" s="723"/>
      <c r="AS131" s="723"/>
      <c r="AT131" s="723"/>
      <c r="AU131" s="723"/>
      <c r="AV131" s="723"/>
      <c r="AW131" s="723"/>
      <c r="AX131" s="723"/>
      <c r="AY131" s="723"/>
      <c r="AZ131" s="724"/>
      <c r="BA131" s="722"/>
      <c r="BB131" s="723"/>
      <c r="BC131" s="723"/>
      <c r="BD131" s="723"/>
      <c r="BE131" s="723"/>
      <c r="BF131" s="723"/>
      <c r="BG131" s="723"/>
      <c r="BH131" s="723"/>
      <c r="BI131" s="723"/>
      <c r="BJ131" s="723"/>
      <c r="BK131" s="723"/>
      <c r="BL131" s="723"/>
      <c r="BM131" s="723"/>
      <c r="BN131" s="723"/>
      <c r="BO131" s="723"/>
      <c r="BP131" s="723"/>
      <c r="BQ131" s="723"/>
      <c r="BR131" s="723"/>
      <c r="BS131" s="723"/>
      <c r="BT131" s="723"/>
      <c r="BU131" s="723"/>
      <c r="BV131" s="723"/>
      <c r="BW131" s="723"/>
      <c r="BX131" s="724"/>
      <c r="BY131" s="62"/>
      <c r="BZ131" s="62"/>
      <c r="CA131" s="62"/>
      <c r="CB131" s="16"/>
      <c r="CC131" s="16"/>
      <c r="CD131" s="4"/>
      <c r="CE131" s="717">
        <f>CE84</f>
        <v>44256</v>
      </c>
      <c r="CF131" s="717"/>
      <c r="CG131" s="717"/>
      <c r="CH131" s="717"/>
      <c r="CI131" s="717">
        <f>CI84</f>
        <v>44287</v>
      </c>
      <c r="CJ131" s="717"/>
      <c r="CK131" s="717"/>
      <c r="CL131" s="717"/>
      <c r="CM131" s="717">
        <f>CM84</f>
        <v>44317</v>
      </c>
      <c r="CN131" s="717"/>
      <c r="CO131" s="717"/>
      <c r="CP131" s="717"/>
      <c r="CQ131" s="717">
        <f>CQ84</f>
        <v>44348</v>
      </c>
      <c r="CR131" s="717"/>
      <c r="CS131" s="717"/>
      <c r="CT131" s="717"/>
      <c r="CU131" s="717">
        <f>CU84</f>
        <v>44378</v>
      </c>
      <c r="CV131" s="717"/>
      <c r="CW131" s="717"/>
      <c r="CX131" s="717"/>
      <c r="CY131" s="717">
        <f>CY84</f>
        <v>44409</v>
      </c>
      <c r="CZ131" s="717"/>
      <c r="DA131" s="717"/>
      <c r="DB131" s="717"/>
      <c r="DC131" s="717">
        <f>DC84</f>
        <v>44440</v>
      </c>
      <c r="DD131" s="717"/>
      <c r="DE131" s="717"/>
      <c r="DF131" s="717"/>
      <c r="DG131" s="717">
        <f>DG84</f>
        <v>44470</v>
      </c>
      <c r="DH131" s="717"/>
      <c r="DI131" s="717"/>
      <c r="DJ131" s="717"/>
      <c r="DK131" s="717">
        <f>DK84</f>
        <v>44501</v>
      </c>
      <c r="DL131" s="717"/>
      <c r="DM131" s="717"/>
      <c r="DN131" s="717"/>
      <c r="DO131" s="717">
        <f>DO84</f>
        <v>44531</v>
      </c>
      <c r="DP131" s="717"/>
      <c r="DQ131" s="717"/>
      <c r="DR131" s="717"/>
      <c r="DS131" s="717">
        <f>DS84</f>
        <v>44562</v>
      </c>
      <c r="DT131" s="717"/>
      <c r="DU131" s="717"/>
      <c r="DV131" s="717"/>
      <c r="DW131" s="717" t="str">
        <f>DW84</f>
        <v>Leer</v>
      </c>
      <c r="DX131" s="717"/>
      <c r="DY131" s="717"/>
      <c r="DZ131" s="717"/>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row>
    <row r="132" spans="1:212" s="5" customFormat="1" ht="48" x14ac:dyDescent="0.2">
      <c r="A132" s="51" t="s">
        <v>0</v>
      </c>
      <c r="B132" s="51" t="s">
        <v>80</v>
      </c>
      <c r="C132" s="52" t="s">
        <v>1</v>
      </c>
      <c r="D132" s="52" t="s">
        <v>6</v>
      </c>
      <c r="E132" s="53" t="s">
        <v>13</v>
      </c>
      <c r="F132" s="53" t="s">
        <v>14</v>
      </c>
      <c r="G132" s="53" t="s">
        <v>15</v>
      </c>
      <c r="H132" s="53" t="s">
        <v>16</v>
      </c>
      <c r="I132" s="53" t="s">
        <v>17</v>
      </c>
      <c r="J132" s="53" t="s">
        <v>18</v>
      </c>
      <c r="K132" s="53" t="s">
        <v>19</v>
      </c>
      <c r="L132" s="53" t="s">
        <v>20</v>
      </c>
      <c r="M132" s="53" t="s">
        <v>21</v>
      </c>
      <c r="N132" s="53" t="s">
        <v>22</v>
      </c>
      <c r="O132" s="53" t="s">
        <v>23</v>
      </c>
      <c r="P132" s="53" t="s">
        <v>24</v>
      </c>
      <c r="Q132" s="53" t="s">
        <v>25</v>
      </c>
      <c r="R132" s="53" t="s">
        <v>26</v>
      </c>
      <c r="S132" s="53" t="s">
        <v>27</v>
      </c>
      <c r="T132" s="53" t="s">
        <v>28</v>
      </c>
      <c r="U132" s="53" t="s">
        <v>29</v>
      </c>
      <c r="V132" s="53" t="s">
        <v>30</v>
      </c>
      <c r="W132" s="53" t="s">
        <v>247</v>
      </c>
      <c r="X132" s="53" t="s">
        <v>32</v>
      </c>
      <c r="Y132" s="53" t="s">
        <v>248</v>
      </c>
      <c r="Z132" s="53" t="s">
        <v>36</v>
      </c>
      <c r="AA132" s="53" t="s">
        <v>249</v>
      </c>
      <c r="AB132" s="53" t="s">
        <v>35</v>
      </c>
      <c r="AC132" s="58" t="s">
        <v>13</v>
      </c>
      <c r="AD132" s="58" t="s">
        <v>14</v>
      </c>
      <c r="AE132" s="58" t="s">
        <v>15</v>
      </c>
      <c r="AF132" s="58" t="s">
        <v>16</v>
      </c>
      <c r="AG132" s="58" t="s">
        <v>17</v>
      </c>
      <c r="AH132" s="58" t="s">
        <v>18</v>
      </c>
      <c r="AI132" s="58" t="s">
        <v>19</v>
      </c>
      <c r="AJ132" s="58" t="s">
        <v>20</v>
      </c>
      <c r="AK132" s="58" t="s">
        <v>21</v>
      </c>
      <c r="AL132" s="58" t="s">
        <v>22</v>
      </c>
      <c r="AM132" s="58" t="s">
        <v>23</v>
      </c>
      <c r="AN132" s="58" t="s">
        <v>24</v>
      </c>
      <c r="AO132" s="58" t="s">
        <v>25</v>
      </c>
      <c r="AP132" s="58" t="s">
        <v>26</v>
      </c>
      <c r="AQ132" s="58" t="s">
        <v>27</v>
      </c>
      <c r="AR132" s="58" t="s">
        <v>28</v>
      </c>
      <c r="AS132" s="58" t="s">
        <v>29</v>
      </c>
      <c r="AT132" s="58" t="s">
        <v>30</v>
      </c>
      <c r="AU132" s="58" t="s">
        <v>31</v>
      </c>
      <c r="AV132" s="58" t="s">
        <v>32</v>
      </c>
      <c r="AW132" s="58" t="s">
        <v>33</v>
      </c>
      <c r="AX132" s="58" t="s">
        <v>36</v>
      </c>
      <c r="AY132" s="58" t="s">
        <v>34</v>
      </c>
      <c r="AZ132" s="58" t="s">
        <v>35</v>
      </c>
      <c r="BA132" s="58" t="s">
        <v>13</v>
      </c>
      <c r="BB132" s="58" t="s">
        <v>14</v>
      </c>
      <c r="BC132" s="58" t="s">
        <v>15</v>
      </c>
      <c r="BD132" s="58" t="s">
        <v>16</v>
      </c>
      <c r="BE132" s="58" t="s">
        <v>17</v>
      </c>
      <c r="BF132" s="58" t="s">
        <v>18</v>
      </c>
      <c r="BG132" s="58" t="s">
        <v>19</v>
      </c>
      <c r="BH132" s="58" t="s">
        <v>20</v>
      </c>
      <c r="BI132" s="58" t="s">
        <v>21</v>
      </c>
      <c r="BJ132" s="58" t="s">
        <v>22</v>
      </c>
      <c r="BK132" s="58" t="s">
        <v>23</v>
      </c>
      <c r="BL132" s="58" t="s">
        <v>24</v>
      </c>
      <c r="BM132" s="58" t="s">
        <v>25</v>
      </c>
      <c r="BN132" s="58" t="s">
        <v>26</v>
      </c>
      <c r="BO132" s="58" t="s">
        <v>27</v>
      </c>
      <c r="BP132" s="58" t="s">
        <v>28</v>
      </c>
      <c r="BQ132" s="58" t="s">
        <v>29</v>
      </c>
      <c r="BR132" s="58" t="s">
        <v>30</v>
      </c>
      <c r="BS132" s="58" t="s">
        <v>31</v>
      </c>
      <c r="BT132" s="58" t="s">
        <v>32</v>
      </c>
      <c r="BU132" s="58" t="s">
        <v>33</v>
      </c>
      <c r="BV132" s="58" t="s">
        <v>36</v>
      </c>
      <c r="BW132" s="58" t="s">
        <v>34</v>
      </c>
      <c r="BX132" s="58" t="s">
        <v>35</v>
      </c>
      <c r="BY132" s="222" t="str">
        <f>BY5</f>
        <v>Leer
Std.</v>
      </c>
      <c r="BZ132" s="58" t="str">
        <f>BZ5</f>
        <v>Leer
CHF</v>
      </c>
      <c r="CA132" s="58"/>
      <c r="CB132" s="60" t="s">
        <v>4</v>
      </c>
      <c r="CC132" s="60" t="s">
        <v>5</v>
      </c>
      <c r="CD132" s="4"/>
      <c r="CE132" s="237" t="s">
        <v>250</v>
      </c>
      <c r="CF132" s="237" t="s">
        <v>37</v>
      </c>
      <c r="CG132" s="238" t="s">
        <v>165</v>
      </c>
      <c r="CH132" s="238" t="s">
        <v>166</v>
      </c>
      <c r="CI132" s="237" t="s">
        <v>250</v>
      </c>
      <c r="CJ132" s="237" t="s">
        <v>37</v>
      </c>
      <c r="CK132" s="238" t="s">
        <v>165</v>
      </c>
      <c r="CL132" s="238" t="s">
        <v>166</v>
      </c>
      <c r="CM132" s="237" t="s">
        <v>250</v>
      </c>
      <c r="CN132" s="237" t="s">
        <v>37</v>
      </c>
      <c r="CO132" s="238" t="s">
        <v>165</v>
      </c>
      <c r="CP132" s="238" t="s">
        <v>166</v>
      </c>
      <c r="CQ132" s="237" t="s">
        <v>250</v>
      </c>
      <c r="CR132" s="237" t="s">
        <v>37</v>
      </c>
      <c r="CS132" s="238" t="s">
        <v>165</v>
      </c>
      <c r="CT132" s="238" t="s">
        <v>166</v>
      </c>
      <c r="CU132" s="237" t="s">
        <v>250</v>
      </c>
      <c r="CV132" s="237" t="s">
        <v>37</v>
      </c>
      <c r="CW132" s="238" t="s">
        <v>165</v>
      </c>
      <c r="CX132" s="238" t="s">
        <v>166</v>
      </c>
      <c r="CY132" s="237" t="s">
        <v>250</v>
      </c>
      <c r="CZ132" s="237" t="s">
        <v>37</v>
      </c>
      <c r="DA132" s="238" t="s">
        <v>165</v>
      </c>
      <c r="DB132" s="238" t="s">
        <v>166</v>
      </c>
      <c r="DC132" s="237" t="s">
        <v>250</v>
      </c>
      <c r="DD132" s="237" t="s">
        <v>37</v>
      </c>
      <c r="DE132" s="238" t="s">
        <v>165</v>
      </c>
      <c r="DF132" s="238" t="s">
        <v>166</v>
      </c>
      <c r="DG132" s="237" t="s">
        <v>250</v>
      </c>
      <c r="DH132" s="237" t="s">
        <v>37</v>
      </c>
      <c r="DI132" s="238" t="s">
        <v>165</v>
      </c>
      <c r="DJ132" s="238" t="s">
        <v>166</v>
      </c>
      <c r="DK132" s="237" t="s">
        <v>250</v>
      </c>
      <c r="DL132" s="237" t="s">
        <v>37</v>
      </c>
      <c r="DM132" s="238" t="s">
        <v>165</v>
      </c>
      <c r="DN132" s="238" t="s">
        <v>166</v>
      </c>
      <c r="DO132" s="237" t="s">
        <v>250</v>
      </c>
      <c r="DP132" s="237" t="s">
        <v>37</v>
      </c>
      <c r="DQ132" s="238" t="s">
        <v>165</v>
      </c>
      <c r="DR132" s="238" t="s">
        <v>166</v>
      </c>
      <c r="DS132" s="237" t="s">
        <v>250</v>
      </c>
      <c r="DT132" s="237" t="s">
        <v>37</v>
      </c>
      <c r="DU132" s="238" t="s">
        <v>165</v>
      </c>
      <c r="DV132" s="238" t="s">
        <v>166</v>
      </c>
      <c r="DW132" s="237" t="s">
        <v>250</v>
      </c>
      <c r="DX132" s="237" t="s">
        <v>37</v>
      </c>
      <c r="DY132" s="238" t="s">
        <v>165</v>
      </c>
      <c r="DZ132" s="238" t="s">
        <v>166</v>
      </c>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row>
    <row r="133" spans="1:212" s="5" customFormat="1" x14ac:dyDescent="0.2">
      <c r="A133" s="57" t="s">
        <v>93</v>
      </c>
      <c r="B133" s="57" t="s">
        <v>106</v>
      </c>
      <c r="C133" s="57" t="s">
        <v>2</v>
      </c>
      <c r="D133" s="57">
        <v>140</v>
      </c>
      <c r="E133" s="6"/>
      <c r="F133" s="64">
        <f>SUM(E133*$D133)</f>
        <v>0</v>
      </c>
      <c r="G133" s="208"/>
      <c r="H133" s="64">
        <f>SUM(G133*$D133)</f>
        <v>0</v>
      </c>
      <c r="I133" s="6"/>
      <c r="J133" s="64">
        <f>SUM(I133*$D133)</f>
        <v>0</v>
      </c>
      <c r="K133" s="208"/>
      <c r="L133" s="64">
        <f>SUM(K133*$D133)</f>
        <v>0</v>
      </c>
      <c r="M133" s="208"/>
      <c r="N133" s="64">
        <f>SUM(M133*$D133)</f>
        <v>0</v>
      </c>
      <c r="O133" s="6"/>
      <c r="P133" s="64">
        <f>SUM(O133*$D133)</f>
        <v>0</v>
      </c>
      <c r="Q133" s="6"/>
      <c r="R133" s="64">
        <f>SUM(Q133*$D133)</f>
        <v>0</v>
      </c>
      <c r="S133" s="6"/>
      <c r="T133" s="64">
        <f>SUM(S133*$D133)</f>
        <v>0</v>
      </c>
      <c r="U133" s="6"/>
      <c r="V133" s="64">
        <f>SUM(U133*$D133)</f>
        <v>0</v>
      </c>
      <c r="W133" s="6"/>
      <c r="X133" s="64">
        <f>SUM(W133*$D133)</f>
        <v>0</v>
      </c>
      <c r="Y133" s="6"/>
      <c r="Z133" s="64">
        <f>SUM(Y133*$D133)</f>
        <v>0</v>
      </c>
      <c r="AA133" s="208"/>
      <c r="AB133" s="64">
        <f>SUM(AA133*$D133)</f>
        <v>0</v>
      </c>
      <c r="AC133" s="59"/>
      <c r="AD133" s="64">
        <f>SUM(AC133*$D133)</f>
        <v>0</v>
      </c>
      <c r="AE133" s="59"/>
      <c r="AF133" s="64">
        <f>SUM(AE133*$D133)</f>
        <v>0</v>
      </c>
      <c r="AG133" s="59">
        <v>4</v>
      </c>
      <c r="AH133" s="64">
        <f>SUM(AG133*$D133)</f>
        <v>560</v>
      </c>
      <c r="AI133" s="59"/>
      <c r="AJ133" s="64">
        <f>SUM(AI133*$D133)</f>
        <v>0</v>
      </c>
      <c r="AK133" s="59"/>
      <c r="AL133" s="64">
        <f>SUM(AK133*$D133)</f>
        <v>0</v>
      </c>
      <c r="AM133" s="59"/>
      <c r="AN133" s="64">
        <f>SUM(AM133*$D133)</f>
        <v>0</v>
      </c>
      <c r="AO133" s="59"/>
      <c r="AP133" s="64">
        <f>SUM(AO133*$D133)</f>
        <v>0</v>
      </c>
      <c r="AQ133" s="59"/>
      <c r="AR133" s="64">
        <f>SUM(AQ133*$D133)</f>
        <v>0</v>
      </c>
      <c r="AS133" s="59"/>
      <c r="AT133" s="64">
        <f>SUM(AS133*$D133)</f>
        <v>0</v>
      </c>
      <c r="AU133" s="59">
        <v>4.5</v>
      </c>
      <c r="AV133" s="64">
        <f>SUM(AU133*$D133)</f>
        <v>630</v>
      </c>
      <c r="AW133" s="59"/>
      <c r="AX133" s="64">
        <f>SUM(AW133*$D133)</f>
        <v>0</v>
      </c>
      <c r="AY133" s="59"/>
      <c r="AZ133" s="64">
        <f>SUM(AY133*$D133)</f>
        <v>0</v>
      </c>
      <c r="BA133" s="59"/>
      <c r="BB133" s="64">
        <f>SUM(BA133*$D133)</f>
        <v>0</v>
      </c>
      <c r="BC133" s="59"/>
      <c r="BD133" s="64">
        <f>SUM(BC133*$D133)</f>
        <v>0</v>
      </c>
      <c r="BE133" s="59"/>
      <c r="BF133" s="64">
        <f>SUM(BE133*$D133)</f>
        <v>0</v>
      </c>
      <c r="BG133" s="59"/>
      <c r="BH133" s="64">
        <f>SUM(BG133*$D133)</f>
        <v>0</v>
      </c>
      <c r="BI133" s="59"/>
      <c r="BJ133" s="64">
        <f>SUM(BI133*$D133)</f>
        <v>0</v>
      </c>
      <c r="BK133" s="59"/>
      <c r="BL133" s="64">
        <f>SUM(BK133*$D133)</f>
        <v>0</v>
      </c>
      <c r="BM133" s="59"/>
      <c r="BN133" s="64">
        <f>SUM(BM133*$D133)</f>
        <v>0</v>
      </c>
      <c r="BO133" s="59"/>
      <c r="BP133" s="64">
        <f>SUM(BO133*$D133)</f>
        <v>0</v>
      </c>
      <c r="BQ133" s="59"/>
      <c r="BR133" s="64">
        <f>SUM(BQ133*$D133)</f>
        <v>0</v>
      </c>
      <c r="BS133" s="59"/>
      <c r="BT133" s="64">
        <f>SUM(BS133*$D133)</f>
        <v>0</v>
      </c>
      <c r="BU133" s="59"/>
      <c r="BV133" s="64">
        <f>SUM(BU133*$D133)</f>
        <v>0</v>
      </c>
      <c r="BW133" s="59"/>
      <c r="BX133" s="64">
        <f>SUM(BW133*$D133)</f>
        <v>0</v>
      </c>
      <c r="BY133" s="59"/>
      <c r="BZ133" s="64">
        <f t="shared" ref="BZ133:BZ168" si="997">SUM(BY133*$D133)</f>
        <v>0</v>
      </c>
      <c r="CA133" s="54"/>
      <c r="CB133" s="61">
        <f t="shared" ref="CB133:CB168" si="998">SUM(E133+G133+I133+K133+M133+O133+Q133+S133+U133+W133+Y133+AA133+AC133+AE133+AG133+AI133+AK133+AM133+AO133+AQ133+AS133+AU133+AW133+AY133+BA133+BC133+BE133+BG133+BI133+BK133+BM133+BO133+BQ133+BS133+BU133+BW133+BY133)</f>
        <v>8.5</v>
      </c>
      <c r="CC133" s="61">
        <f t="shared" ref="CC133:CC168" si="999">ROUND(CB133*D133*2,1)/2</f>
        <v>1190</v>
      </c>
      <c r="CD133" s="4"/>
      <c r="CE133" s="236">
        <v>1.25</v>
      </c>
      <c r="CF133" s="236">
        <f>SUM(CE133*D133)</f>
        <v>175</v>
      </c>
      <c r="CG133" s="235">
        <f>SUM(CE133+AG133)</f>
        <v>5.25</v>
      </c>
      <c r="CH133" s="235">
        <f>SUM(CG133*D133)</f>
        <v>735</v>
      </c>
      <c r="CI133" s="236"/>
      <c r="CJ133" s="236">
        <f>SUM(CI133*D133)</f>
        <v>0</v>
      </c>
      <c r="CK133" s="235">
        <f>SUM(CI133+AI133)</f>
        <v>0</v>
      </c>
      <c r="CL133" s="235">
        <f>SUM(CK133*D133)</f>
        <v>0</v>
      </c>
      <c r="CM133" s="236"/>
      <c r="CN133" s="236">
        <f t="shared" ref="CN133:CN168" si="1000">SUM(CM133*D133)</f>
        <v>0</v>
      </c>
      <c r="CO133" s="235">
        <f t="shared" ref="CO133:CO168" si="1001">SUM(CM133+AC133)</f>
        <v>0</v>
      </c>
      <c r="CP133" s="235">
        <f t="shared" ref="CP133:CP168" si="1002">SUM(CO133*D133)</f>
        <v>0</v>
      </c>
      <c r="CQ133" s="236"/>
      <c r="CR133" s="236">
        <f>SUM(CQ133*D133)</f>
        <v>0</v>
      </c>
      <c r="CS133" s="235">
        <f>SUM(CQ133+AM133)</f>
        <v>0</v>
      </c>
      <c r="CT133" s="235">
        <f>SUM(CS133*D133)</f>
        <v>0</v>
      </c>
      <c r="CU133" s="236"/>
      <c r="CV133" s="236">
        <f>SUM(CU133*D133)</f>
        <v>0</v>
      </c>
      <c r="CW133" s="235">
        <f>SUM(CU133+AO133)</f>
        <v>0</v>
      </c>
      <c r="CX133" s="235">
        <f>SUM(CW133*D133)</f>
        <v>0</v>
      </c>
      <c r="CY133" s="236"/>
      <c r="CZ133" s="236">
        <f>SUM(CY133*D133)</f>
        <v>0</v>
      </c>
      <c r="DA133" s="235">
        <f>SUM(CY133+AQ133)</f>
        <v>0</v>
      </c>
      <c r="DB133" s="235">
        <f>SUM(DA133*D133)</f>
        <v>0</v>
      </c>
      <c r="DC133" s="236"/>
      <c r="DD133" s="236">
        <f>SUM(DC133*D133)</f>
        <v>0</v>
      </c>
      <c r="DE133" s="235">
        <f>SUM(DC133+AS133)</f>
        <v>0</v>
      </c>
      <c r="DF133" s="235">
        <f>SUM(DE133*D133)</f>
        <v>0</v>
      </c>
      <c r="DG133" s="236"/>
      <c r="DH133" s="236">
        <f>DG133*D133</f>
        <v>0</v>
      </c>
      <c r="DI133" s="235">
        <f>DG133+AU133</f>
        <v>4.5</v>
      </c>
      <c r="DJ133" s="235">
        <f>DI133*D133</f>
        <v>630</v>
      </c>
      <c r="DK133" s="236"/>
      <c r="DL133" s="236">
        <f>DK133*D133</f>
        <v>0</v>
      </c>
      <c r="DM133" s="235">
        <f>DK133+AW133</f>
        <v>0</v>
      </c>
      <c r="DN133" s="235">
        <f>DM133*D133</f>
        <v>0</v>
      </c>
      <c r="DO133" s="236"/>
      <c r="DP133" s="236">
        <f t="shared" ref="DP133:DP168" si="1003">SUM(DO133*AB133)</f>
        <v>0</v>
      </c>
      <c r="DQ133" s="235"/>
      <c r="DR133" s="235">
        <f t="shared" ref="DR133:DR168" si="1004">SUM(DQ133*AB133)</f>
        <v>0</v>
      </c>
      <c r="DS133" s="236"/>
      <c r="DT133" s="236">
        <f>DS133*D133</f>
        <v>0</v>
      </c>
      <c r="DU133" s="235">
        <f>DS133+BA133</f>
        <v>0</v>
      </c>
      <c r="DV133" s="235">
        <f>DU133*D133</f>
        <v>0</v>
      </c>
      <c r="DW133" s="236"/>
      <c r="DX133" s="236">
        <f t="shared" ref="DX133:DX148" si="1005">SUM(DW133*AJ133)</f>
        <v>0</v>
      </c>
      <c r="DY133" s="235"/>
      <c r="DZ133" s="235">
        <f t="shared" ref="DZ133:DZ148" si="1006">SUM(DY133*AJ133)</f>
        <v>0</v>
      </c>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row>
    <row r="134" spans="1:212" s="5" customFormat="1" x14ac:dyDescent="0.2">
      <c r="A134" s="57" t="s">
        <v>83</v>
      </c>
      <c r="B134" s="57" t="s">
        <v>84</v>
      </c>
      <c r="C134" s="57" t="s">
        <v>2</v>
      </c>
      <c r="D134" s="57">
        <v>140</v>
      </c>
      <c r="E134" s="6"/>
      <c r="F134" s="64">
        <f t="shared" ref="F134:F168" si="1007">SUM(E134*$D134)</f>
        <v>0</v>
      </c>
      <c r="G134" s="6"/>
      <c r="H134" s="64">
        <f t="shared" ref="H134:H136" si="1008">SUM(G134*$D134)</f>
        <v>0</v>
      </c>
      <c r="I134" s="6"/>
      <c r="J134" s="64">
        <f t="shared" ref="J134" si="1009">SUM(I134*$D134)</f>
        <v>0</v>
      </c>
      <c r="K134" s="6"/>
      <c r="L134" s="64">
        <f t="shared" ref="L134:L136" si="1010">SUM(K134*$D134)</f>
        <v>0</v>
      </c>
      <c r="M134" s="6"/>
      <c r="N134" s="64">
        <f t="shared" ref="N134:N136" si="1011">SUM(M134*$D134)</f>
        <v>0</v>
      </c>
      <c r="O134" s="6"/>
      <c r="P134" s="64">
        <f t="shared" ref="P134:P168" si="1012">SUM(O134*$D134)</f>
        <v>0</v>
      </c>
      <c r="Q134" s="6"/>
      <c r="R134" s="64">
        <f t="shared" ref="R134:R136" si="1013">SUM(Q134*$D134)</f>
        <v>0</v>
      </c>
      <c r="S134" s="6"/>
      <c r="T134" s="64">
        <f t="shared" ref="T134:T136" si="1014">SUM(S134*$D134)</f>
        <v>0</v>
      </c>
      <c r="U134" s="6"/>
      <c r="V134" s="64">
        <f t="shared" ref="V134:V136" si="1015">SUM(U134*$D134)</f>
        <v>0</v>
      </c>
      <c r="W134" s="6"/>
      <c r="X134" s="64">
        <f t="shared" ref="X134:X136" si="1016">SUM(W134*$D134)</f>
        <v>0</v>
      </c>
      <c r="Y134" s="6"/>
      <c r="Z134" s="64">
        <f t="shared" ref="Z134:Z136" si="1017">SUM(Y134*$D134)</f>
        <v>0</v>
      </c>
      <c r="AA134" s="6"/>
      <c r="AB134" s="64">
        <f t="shared" ref="AB134:AB136" si="1018">SUM(AA134*$D134)</f>
        <v>0</v>
      </c>
      <c r="AC134" s="59"/>
      <c r="AD134" s="64">
        <f t="shared" ref="AD134:AD136" si="1019">SUM(AC134*$D134)</f>
        <v>0</v>
      </c>
      <c r="AE134" s="59"/>
      <c r="AF134" s="64">
        <f t="shared" ref="AF134:AF136" si="1020">SUM(AE134*$D134)</f>
        <v>0</v>
      </c>
      <c r="AG134" s="59"/>
      <c r="AH134" s="64">
        <f t="shared" ref="AH134:AH136" si="1021">SUM(AG134*$D134)</f>
        <v>0</v>
      </c>
      <c r="AI134" s="59"/>
      <c r="AJ134" s="64">
        <f t="shared" ref="AJ134:AJ136" si="1022">SUM(AI134*$D134)</f>
        <v>0</v>
      </c>
      <c r="AK134" s="59"/>
      <c r="AL134" s="64">
        <f t="shared" ref="AL134:AL136" si="1023">SUM(AK134*$D134)</f>
        <v>0</v>
      </c>
      <c r="AM134" s="59"/>
      <c r="AN134" s="64">
        <f t="shared" ref="AN134:AN136" si="1024">SUM(AM134*$D134)</f>
        <v>0</v>
      </c>
      <c r="AO134" s="59"/>
      <c r="AP134" s="64">
        <f t="shared" ref="AP134:AP136" si="1025">SUM(AO134*$D134)</f>
        <v>0</v>
      </c>
      <c r="AQ134" s="59"/>
      <c r="AR134" s="64">
        <f t="shared" ref="AR134:AR136" si="1026">SUM(AQ134*$D134)</f>
        <v>0</v>
      </c>
      <c r="AS134" s="59"/>
      <c r="AT134" s="64">
        <f t="shared" ref="AT134:AT136" si="1027">SUM(AS134*$D134)</f>
        <v>0</v>
      </c>
      <c r="AU134" s="59"/>
      <c r="AV134" s="64">
        <f t="shared" ref="AV134:AV136" si="1028">SUM(AU134*$D134)</f>
        <v>0</v>
      </c>
      <c r="AW134" s="59"/>
      <c r="AX134" s="64">
        <f t="shared" ref="AX134:AX136" si="1029">SUM(AW134*$D134)</f>
        <v>0</v>
      </c>
      <c r="AY134" s="59"/>
      <c r="AZ134" s="64">
        <f t="shared" ref="AZ134:AZ136" si="1030">SUM(AY134*$D134)</f>
        <v>0</v>
      </c>
      <c r="BA134" s="59"/>
      <c r="BB134" s="64">
        <f t="shared" ref="BB134:BB145" si="1031">SUM(BA134*$D134)</f>
        <v>0</v>
      </c>
      <c r="BC134" s="59"/>
      <c r="BD134" s="64">
        <f t="shared" ref="BD134:BD145" si="1032">SUM(BC134*$D134)</f>
        <v>0</v>
      </c>
      <c r="BE134" s="59"/>
      <c r="BF134" s="64">
        <f t="shared" ref="BF134:BF145" si="1033">SUM(BE134*$D134)</f>
        <v>0</v>
      </c>
      <c r="BG134" s="59"/>
      <c r="BH134" s="64">
        <f t="shared" ref="BH134:BH145" si="1034">SUM(BG134*$D134)</f>
        <v>0</v>
      </c>
      <c r="BI134" s="59"/>
      <c r="BJ134" s="64">
        <f t="shared" ref="BJ134:BJ145" si="1035">SUM(BI134*$D134)</f>
        <v>0</v>
      </c>
      <c r="BK134" s="59"/>
      <c r="BL134" s="64">
        <f t="shared" ref="BL134:BL145" si="1036">SUM(BK134*$D134)</f>
        <v>0</v>
      </c>
      <c r="BM134" s="59"/>
      <c r="BN134" s="64">
        <f t="shared" ref="BN134:BN145" si="1037">SUM(BM134*$D134)</f>
        <v>0</v>
      </c>
      <c r="BO134" s="59"/>
      <c r="BP134" s="64">
        <f t="shared" ref="BP134:BP145" si="1038">SUM(BO134*$D134)</f>
        <v>0</v>
      </c>
      <c r="BQ134" s="59"/>
      <c r="BR134" s="64">
        <f t="shared" ref="BR134:BR145" si="1039">SUM(BQ134*$D134)</f>
        <v>0</v>
      </c>
      <c r="BS134" s="59"/>
      <c r="BT134" s="64">
        <f t="shared" ref="BT134:BT145" si="1040">SUM(BS134*$D134)</f>
        <v>0</v>
      </c>
      <c r="BU134" s="59"/>
      <c r="BV134" s="64">
        <f t="shared" ref="BV134:BV145" si="1041">SUM(BU134*$D134)</f>
        <v>0</v>
      </c>
      <c r="BW134" s="59"/>
      <c r="BX134" s="64">
        <f t="shared" ref="BX134:BX145" si="1042">SUM(BW134*$D134)</f>
        <v>0</v>
      </c>
      <c r="BY134" s="59"/>
      <c r="BZ134" s="64">
        <f t="shared" si="997"/>
        <v>0</v>
      </c>
      <c r="CA134" s="54"/>
      <c r="CB134" s="61">
        <f t="shared" si="998"/>
        <v>0</v>
      </c>
      <c r="CC134" s="61">
        <f t="shared" si="999"/>
        <v>0</v>
      </c>
      <c r="CD134" s="4"/>
      <c r="CE134" s="236">
        <v>2</v>
      </c>
      <c r="CF134" s="236">
        <f t="shared" ref="CF134:CF161" si="1043">SUM(CE134*D134)</f>
        <v>280</v>
      </c>
      <c r="CG134" s="235">
        <f t="shared" ref="CG134:CG168" si="1044">SUM(CE134+AG134)</f>
        <v>2</v>
      </c>
      <c r="CH134" s="235">
        <f t="shared" ref="CH134:CH156" si="1045">SUM(CG134*D134)</f>
        <v>280</v>
      </c>
      <c r="CI134" s="236"/>
      <c r="CJ134" s="236">
        <f t="shared" ref="CJ134:CJ168" si="1046">SUM(CI134*D134)</f>
        <v>0</v>
      </c>
      <c r="CK134" s="235">
        <f t="shared" ref="CK134:CK168" si="1047">SUM(CI134+AI134)</f>
        <v>0</v>
      </c>
      <c r="CL134" s="235">
        <f t="shared" ref="CL134:CL168" si="1048">SUM(CK134*D134)</f>
        <v>0</v>
      </c>
      <c r="CM134" s="236"/>
      <c r="CN134" s="236">
        <f t="shared" si="1000"/>
        <v>0</v>
      </c>
      <c r="CO134" s="235">
        <f t="shared" si="1001"/>
        <v>0</v>
      </c>
      <c r="CP134" s="235">
        <f t="shared" si="1002"/>
        <v>0</v>
      </c>
      <c r="CQ134" s="236"/>
      <c r="CR134" s="236">
        <f t="shared" ref="CR134:CR168" si="1049">SUM(CQ134*D134)</f>
        <v>0</v>
      </c>
      <c r="CS134" s="235">
        <f t="shared" ref="CS134:CS168" si="1050">SUM(CQ134+AM134)</f>
        <v>0</v>
      </c>
      <c r="CT134" s="235">
        <f t="shared" ref="CT134:CT168" si="1051">SUM(CS134*D134)</f>
        <v>0</v>
      </c>
      <c r="CU134" s="236"/>
      <c r="CV134" s="236">
        <f t="shared" ref="CV134:CV168" si="1052">SUM(CU134*D134)</f>
        <v>0</v>
      </c>
      <c r="CW134" s="235">
        <f t="shared" ref="CW134:CW168" si="1053">SUM(CU134+AO134)</f>
        <v>0</v>
      </c>
      <c r="CX134" s="235">
        <f t="shared" ref="CX134:CX168" si="1054">SUM(CW134*D134)</f>
        <v>0</v>
      </c>
      <c r="CY134" s="236"/>
      <c r="CZ134" s="236">
        <f t="shared" ref="CZ134:CZ168" si="1055">SUM(CY134*D134)</f>
        <v>0</v>
      </c>
      <c r="DA134" s="235">
        <f t="shared" ref="DA134:DA168" si="1056">SUM(CY134+AQ134)</f>
        <v>0</v>
      </c>
      <c r="DB134" s="235">
        <f t="shared" ref="DB134:DB168" si="1057">SUM(DA134*D134)</f>
        <v>0</v>
      </c>
      <c r="DC134" s="236"/>
      <c r="DD134" s="236">
        <f t="shared" ref="DD134:DD168" si="1058">SUM(DC134*D134)</f>
        <v>0</v>
      </c>
      <c r="DE134" s="235">
        <f t="shared" ref="DE134:DE168" si="1059">SUM(DC134+AS134)</f>
        <v>0</v>
      </c>
      <c r="DF134" s="235">
        <f t="shared" ref="DF134:DF168" si="1060">SUM(DE134*D134)</f>
        <v>0</v>
      </c>
      <c r="DG134" s="236"/>
      <c r="DH134" s="236">
        <f t="shared" ref="DH134:DH168" si="1061">DG134*D134</f>
        <v>0</v>
      </c>
      <c r="DI134" s="235">
        <f t="shared" ref="DI134:DI168" si="1062">DG134+AU134</f>
        <v>0</v>
      </c>
      <c r="DJ134" s="235">
        <f t="shared" ref="DJ134:DJ168" si="1063">DI134*D134</f>
        <v>0</v>
      </c>
      <c r="DK134" s="236"/>
      <c r="DL134" s="236">
        <f t="shared" ref="DL134:DL168" si="1064">DK134*D134</f>
        <v>0</v>
      </c>
      <c r="DM134" s="235">
        <f t="shared" ref="DM134:DM168" si="1065">DK134+AW134</f>
        <v>0</v>
      </c>
      <c r="DN134" s="235">
        <f t="shared" ref="DN134:DN168" si="1066">DM134*D134</f>
        <v>0</v>
      </c>
      <c r="DO134" s="236"/>
      <c r="DP134" s="236">
        <f t="shared" si="1003"/>
        <v>0</v>
      </c>
      <c r="DQ134" s="235">
        <f t="shared" ref="DQ134:DQ168" si="1067">SUM(DO134+BA134)</f>
        <v>0</v>
      </c>
      <c r="DR134" s="235">
        <f t="shared" si="1004"/>
        <v>0</v>
      </c>
      <c r="DS134" s="236"/>
      <c r="DT134" s="236">
        <f t="shared" ref="DT134:DT168" si="1068">DS134*D134</f>
        <v>0</v>
      </c>
      <c r="DU134" s="235">
        <f t="shared" ref="DU134:DU168" si="1069">DS134+BA134</f>
        <v>0</v>
      </c>
      <c r="DV134" s="235">
        <f t="shared" ref="DV134:DV168" si="1070">DU134*D134</f>
        <v>0</v>
      </c>
      <c r="DW134" s="236"/>
      <c r="DX134" s="236">
        <f t="shared" si="1005"/>
        <v>0</v>
      </c>
      <c r="DY134" s="235">
        <f t="shared" ref="DY134:DY148" si="1071">SUM(DW134+BI134)</f>
        <v>0</v>
      </c>
      <c r="DZ134" s="235">
        <f t="shared" si="1006"/>
        <v>0</v>
      </c>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row>
    <row r="135" spans="1:212" s="5" customFormat="1" x14ac:dyDescent="0.2">
      <c r="A135" s="57"/>
      <c r="B135" s="57"/>
      <c r="C135" s="57" t="s">
        <v>2</v>
      </c>
      <c r="D135" s="57">
        <v>140</v>
      </c>
      <c r="E135" s="6"/>
      <c r="F135" s="64">
        <f t="shared" si="1007"/>
        <v>0</v>
      </c>
      <c r="G135" s="6"/>
      <c r="H135" s="64">
        <f t="shared" si="1008"/>
        <v>0</v>
      </c>
      <c r="I135" s="6"/>
      <c r="J135" s="64">
        <f t="shared" ref="J135" si="1072">SUM(I135*$D135)</f>
        <v>0</v>
      </c>
      <c r="K135" s="6"/>
      <c r="L135" s="64">
        <f t="shared" si="1010"/>
        <v>0</v>
      </c>
      <c r="M135" s="6"/>
      <c r="N135" s="64">
        <f t="shared" si="1011"/>
        <v>0</v>
      </c>
      <c r="O135" s="6"/>
      <c r="P135" s="64">
        <f t="shared" si="1012"/>
        <v>0</v>
      </c>
      <c r="Q135" s="6"/>
      <c r="R135" s="64">
        <f t="shared" si="1013"/>
        <v>0</v>
      </c>
      <c r="S135" s="6"/>
      <c r="T135" s="64">
        <f t="shared" si="1014"/>
        <v>0</v>
      </c>
      <c r="U135" s="6"/>
      <c r="V135" s="64">
        <f t="shared" si="1015"/>
        <v>0</v>
      </c>
      <c r="W135" s="6"/>
      <c r="X135" s="64">
        <f t="shared" si="1016"/>
        <v>0</v>
      </c>
      <c r="Y135" s="6"/>
      <c r="Z135" s="64">
        <f t="shared" si="1017"/>
        <v>0</v>
      </c>
      <c r="AA135" s="6"/>
      <c r="AB135" s="64">
        <f t="shared" si="1018"/>
        <v>0</v>
      </c>
      <c r="AC135" s="59"/>
      <c r="AD135" s="64">
        <f t="shared" si="1019"/>
        <v>0</v>
      </c>
      <c r="AE135" s="59"/>
      <c r="AF135" s="64">
        <f t="shared" si="1020"/>
        <v>0</v>
      </c>
      <c r="AG135" s="59"/>
      <c r="AH135" s="64">
        <f t="shared" si="1021"/>
        <v>0</v>
      </c>
      <c r="AI135" s="59"/>
      <c r="AJ135" s="64">
        <f t="shared" si="1022"/>
        <v>0</v>
      </c>
      <c r="AK135" s="59"/>
      <c r="AL135" s="64">
        <f t="shared" si="1023"/>
        <v>0</v>
      </c>
      <c r="AM135" s="59"/>
      <c r="AN135" s="64">
        <f t="shared" si="1024"/>
        <v>0</v>
      </c>
      <c r="AO135" s="59"/>
      <c r="AP135" s="64">
        <f t="shared" si="1025"/>
        <v>0</v>
      </c>
      <c r="AQ135" s="59"/>
      <c r="AR135" s="64">
        <f t="shared" si="1026"/>
        <v>0</v>
      </c>
      <c r="AS135" s="59"/>
      <c r="AT135" s="64">
        <f t="shared" si="1027"/>
        <v>0</v>
      </c>
      <c r="AU135" s="59"/>
      <c r="AV135" s="64">
        <f t="shared" si="1028"/>
        <v>0</v>
      </c>
      <c r="AW135" s="59"/>
      <c r="AX135" s="64">
        <f t="shared" si="1029"/>
        <v>0</v>
      </c>
      <c r="AY135" s="59"/>
      <c r="AZ135" s="64">
        <f t="shared" si="1030"/>
        <v>0</v>
      </c>
      <c r="BA135" s="59"/>
      <c r="BB135" s="64">
        <f t="shared" si="1031"/>
        <v>0</v>
      </c>
      <c r="BC135" s="59"/>
      <c r="BD135" s="64">
        <f t="shared" si="1032"/>
        <v>0</v>
      </c>
      <c r="BE135" s="59"/>
      <c r="BF135" s="64">
        <f t="shared" si="1033"/>
        <v>0</v>
      </c>
      <c r="BG135" s="59"/>
      <c r="BH135" s="64">
        <f t="shared" si="1034"/>
        <v>0</v>
      </c>
      <c r="BI135" s="59"/>
      <c r="BJ135" s="64">
        <f t="shared" si="1035"/>
        <v>0</v>
      </c>
      <c r="BK135" s="59"/>
      <c r="BL135" s="64">
        <f t="shared" si="1036"/>
        <v>0</v>
      </c>
      <c r="BM135" s="59"/>
      <c r="BN135" s="64">
        <f t="shared" si="1037"/>
        <v>0</v>
      </c>
      <c r="BO135" s="59"/>
      <c r="BP135" s="64">
        <f t="shared" si="1038"/>
        <v>0</v>
      </c>
      <c r="BQ135" s="59"/>
      <c r="BR135" s="64">
        <f t="shared" si="1039"/>
        <v>0</v>
      </c>
      <c r="BS135" s="59"/>
      <c r="BT135" s="64">
        <f t="shared" si="1040"/>
        <v>0</v>
      </c>
      <c r="BU135" s="59"/>
      <c r="BV135" s="64">
        <f t="shared" si="1041"/>
        <v>0</v>
      </c>
      <c r="BW135" s="59"/>
      <c r="BX135" s="64">
        <f t="shared" si="1042"/>
        <v>0</v>
      </c>
      <c r="BY135" s="59"/>
      <c r="BZ135" s="64">
        <f t="shared" si="997"/>
        <v>0</v>
      </c>
      <c r="CA135" s="54"/>
      <c r="CB135" s="61">
        <f t="shared" si="998"/>
        <v>0</v>
      </c>
      <c r="CC135" s="61">
        <f t="shared" si="999"/>
        <v>0</v>
      </c>
      <c r="CD135" s="4"/>
      <c r="CE135" s="236"/>
      <c r="CF135" s="236">
        <f t="shared" si="1043"/>
        <v>0</v>
      </c>
      <c r="CG135" s="235">
        <f t="shared" si="1044"/>
        <v>0</v>
      </c>
      <c r="CH135" s="235">
        <f t="shared" si="1045"/>
        <v>0</v>
      </c>
      <c r="CI135" s="236"/>
      <c r="CJ135" s="236">
        <f t="shared" si="1046"/>
        <v>0</v>
      </c>
      <c r="CK135" s="235">
        <f t="shared" si="1047"/>
        <v>0</v>
      </c>
      <c r="CL135" s="235">
        <f t="shared" si="1048"/>
        <v>0</v>
      </c>
      <c r="CM135" s="236"/>
      <c r="CN135" s="236">
        <f t="shared" si="1000"/>
        <v>0</v>
      </c>
      <c r="CO135" s="235">
        <f t="shared" si="1001"/>
        <v>0</v>
      </c>
      <c r="CP135" s="235">
        <f t="shared" si="1002"/>
        <v>0</v>
      </c>
      <c r="CQ135" s="236"/>
      <c r="CR135" s="236">
        <f t="shared" si="1049"/>
        <v>0</v>
      </c>
      <c r="CS135" s="235">
        <f t="shared" si="1050"/>
        <v>0</v>
      </c>
      <c r="CT135" s="235">
        <f t="shared" si="1051"/>
        <v>0</v>
      </c>
      <c r="CU135" s="236"/>
      <c r="CV135" s="236">
        <f t="shared" si="1052"/>
        <v>0</v>
      </c>
      <c r="CW135" s="235">
        <f t="shared" si="1053"/>
        <v>0</v>
      </c>
      <c r="CX135" s="235">
        <f t="shared" si="1054"/>
        <v>0</v>
      </c>
      <c r="CY135" s="236"/>
      <c r="CZ135" s="236">
        <f t="shared" si="1055"/>
        <v>0</v>
      </c>
      <c r="DA135" s="235">
        <f t="shared" si="1056"/>
        <v>0</v>
      </c>
      <c r="DB135" s="235">
        <f t="shared" si="1057"/>
        <v>0</v>
      </c>
      <c r="DC135" s="236"/>
      <c r="DD135" s="236">
        <f t="shared" si="1058"/>
        <v>0</v>
      </c>
      <c r="DE135" s="235">
        <f t="shared" si="1059"/>
        <v>0</v>
      </c>
      <c r="DF135" s="235">
        <f t="shared" si="1060"/>
        <v>0</v>
      </c>
      <c r="DG135" s="236"/>
      <c r="DH135" s="236">
        <f t="shared" si="1061"/>
        <v>0</v>
      </c>
      <c r="DI135" s="235">
        <f t="shared" si="1062"/>
        <v>0</v>
      </c>
      <c r="DJ135" s="235">
        <f t="shared" si="1063"/>
        <v>0</v>
      </c>
      <c r="DK135" s="236"/>
      <c r="DL135" s="236">
        <f t="shared" si="1064"/>
        <v>0</v>
      </c>
      <c r="DM135" s="235">
        <f t="shared" si="1065"/>
        <v>0</v>
      </c>
      <c r="DN135" s="235">
        <f t="shared" si="1066"/>
        <v>0</v>
      </c>
      <c r="DO135" s="236"/>
      <c r="DP135" s="236">
        <f t="shared" si="1003"/>
        <v>0</v>
      </c>
      <c r="DQ135" s="235">
        <f t="shared" si="1067"/>
        <v>0</v>
      </c>
      <c r="DR135" s="235">
        <f t="shared" si="1004"/>
        <v>0</v>
      </c>
      <c r="DS135" s="236"/>
      <c r="DT135" s="236">
        <f t="shared" si="1068"/>
        <v>0</v>
      </c>
      <c r="DU135" s="235">
        <f t="shared" si="1069"/>
        <v>0</v>
      </c>
      <c r="DV135" s="235">
        <f t="shared" si="1070"/>
        <v>0</v>
      </c>
      <c r="DW135" s="236"/>
      <c r="DX135" s="236">
        <f t="shared" si="1005"/>
        <v>0</v>
      </c>
      <c r="DY135" s="235">
        <f t="shared" si="1071"/>
        <v>0</v>
      </c>
      <c r="DZ135" s="235">
        <f t="shared" si="1006"/>
        <v>0</v>
      </c>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row>
    <row r="136" spans="1:212" s="5" customFormat="1" x14ac:dyDescent="0.2">
      <c r="A136" s="57"/>
      <c r="B136" s="57"/>
      <c r="C136" s="57" t="s">
        <v>2</v>
      </c>
      <c r="D136" s="57">
        <v>140</v>
      </c>
      <c r="E136" s="6"/>
      <c r="F136" s="64">
        <f t="shared" si="1007"/>
        <v>0</v>
      </c>
      <c r="G136" s="6"/>
      <c r="H136" s="64">
        <f t="shared" si="1008"/>
        <v>0</v>
      </c>
      <c r="I136" s="6"/>
      <c r="J136" s="64">
        <f t="shared" ref="J136" si="1073">SUM(I136*$D136)</f>
        <v>0</v>
      </c>
      <c r="K136" s="6"/>
      <c r="L136" s="64">
        <f t="shared" si="1010"/>
        <v>0</v>
      </c>
      <c r="M136" s="6"/>
      <c r="N136" s="64">
        <f t="shared" si="1011"/>
        <v>0</v>
      </c>
      <c r="O136" s="6"/>
      <c r="P136" s="64">
        <f t="shared" si="1012"/>
        <v>0</v>
      </c>
      <c r="Q136" s="6"/>
      <c r="R136" s="64">
        <f t="shared" si="1013"/>
        <v>0</v>
      </c>
      <c r="S136" s="6"/>
      <c r="T136" s="64">
        <f t="shared" si="1014"/>
        <v>0</v>
      </c>
      <c r="U136" s="6"/>
      <c r="V136" s="64">
        <f t="shared" si="1015"/>
        <v>0</v>
      </c>
      <c r="W136" s="6"/>
      <c r="X136" s="64">
        <f t="shared" si="1016"/>
        <v>0</v>
      </c>
      <c r="Y136" s="6"/>
      <c r="Z136" s="64">
        <f t="shared" si="1017"/>
        <v>0</v>
      </c>
      <c r="AA136" s="6"/>
      <c r="AB136" s="64">
        <f t="shared" si="1018"/>
        <v>0</v>
      </c>
      <c r="AC136" s="59"/>
      <c r="AD136" s="64">
        <f t="shared" si="1019"/>
        <v>0</v>
      </c>
      <c r="AE136" s="59"/>
      <c r="AF136" s="64">
        <f t="shared" si="1020"/>
        <v>0</v>
      </c>
      <c r="AG136" s="59"/>
      <c r="AH136" s="64">
        <f t="shared" si="1021"/>
        <v>0</v>
      </c>
      <c r="AI136" s="59"/>
      <c r="AJ136" s="64">
        <f t="shared" si="1022"/>
        <v>0</v>
      </c>
      <c r="AK136" s="59"/>
      <c r="AL136" s="64">
        <f t="shared" si="1023"/>
        <v>0</v>
      </c>
      <c r="AM136" s="59"/>
      <c r="AN136" s="64">
        <f t="shared" si="1024"/>
        <v>0</v>
      </c>
      <c r="AO136" s="59"/>
      <c r="AP136" s="64">
        <f t="shared" si="1025"/>
        <v>0</v>
      </c>
      <c r="AQ136" s="59"/>
      <c r="AR136" s="64">
        <f t="shared" si="1026"/>
        <v>0</v>
      </c>
      <c r="AS136" s="59"/>
      <c r="AT136" s="64">
        <f t="shared" si="1027"/>
        <v>0</v>
      </c>
      <c r="AU136" s="59"/>
      <c r="AV136" s="64">
        <f t="shared" si="1028"/>
        <v>0</v>
      </c>
      <c r="AW136" s="59"/>
      <c r="AX136" s="64">
        <f t="shared" si="1029"/>
        <v>0</v>
      </c>
      <c r="AY136" s="59"/>
      <c r="AZ136" s="64">
        <f t="shared" si="1030"/>
        <v>0</v>
      </c>
      <c r="BA136" s="59"/>
      <c r="BB136" s="64">
        <f t="shared" si="1031"/>
        <v>0</v>
      </c>
      <c r="BC136" s="59"/>
      <c r="BD136" s="64">
        <f t="shared" si="1032"/>
        <v>0</v>
      </c>
      <c r="BE136" s="59"/>
      <c r="BF136" s="64">
        <f t="shared" si="1033"/>
        <v>0</v>
      </c>
      <c r="BG136" s="59"/>
      <c r="BH136" s="64">
        <f t="shared" si="1034"/>
        <v>0</v>
      </c>
      <c r="BI136" s="59"/>
      <c r="BJ136" s="64">
        <f t="shared" si="1035"/>
        <v>0</v>
      </c>
      <c r="BK136" s="59"/>
      <c r="BL136" s="64">
        <f t="shared" si="1036"/>
        <v>0</v>
      </c>
      <c r="BM136" s="59"/>
      <c r="BN136" s="64">
        <f t="shared" si="1037"/>
        <v>0</v>
      </c>
      <c r="BO136" s="59"/>
      <c r="BP136" s="64">
        <f t="shared" si="1038"/>
        <v>0</v>
      </c>
      <c r="BQ136" s="59"/>
      <c r="BR136" s="64">
        <f t="shared" si="1039"/>
        <v>0</v>
      </c>
      <c r="BS136" s="59"/>
      <c r="BT136" s="64">
        <f t="shared" si="1040"/>
        <v>0</v>
      </c>
      <c r="BU136" s="59"/>
      <c r="BV136" s="64">
        <f t="shared" si="1041"/>
        <v>0</v>
      </c>
      <c r="BW136" s="59"/>
      <c r="BX136" s="64">
        <f t="shared" si="1042"/>
        <v>0</v>
      </c>
      <c r="BY136" s="59"/>
      <c r="BZ136" s="64">
        <f t="shared" si="997"/>
        <v>0</v>
      </c>
      <c r="CA136" s="54"/>
      <c r="CB136" s="61">
        <f t="shared" si="998"/>
        <v>0</v>
      </c>
      <c r="CC136" s="61">
        <f t="shared" si="999"/>
        <v>0</v>
      </c>
      <c r="CD136" s="4"/>
      <c r="CE136" s="236"/>
      <c r="CF136" s="236">
        <f t="shared" si="1043"/>
        <v>0</v>
      </c>
      <c r="CG136" s="235">
        <f t="shared" si="1044"/>
        <v>0</v>
      </c>
      <c r="CH136" s="235">
        <f t="shared" si="1045"/>
        <v>0</v>
      </c>
      <c r="CI136" s="236"/>
      <c r="CJ136" s="236">
        <f t="shared" si="1046"/>
        <v>0</v>
      </c>
      <c r="CK136" s="235">
        <f t="shared" si="1047"/>
        <v>0</v>
      </c>
      <c r="CL136" s="235">
        <f t="shared" si="1048"/>
        <v>0</v>
      </c>
      <c r="CM136" s="236"/>
      <c r="CN136" s="236">
        <f t="shared" si="1000"/>
        <v>0</v>
      </c>
      <c r="CO136" s="235">
        <f t="shared" si="1001"/>
        <v>0</v>
      </c>
      <c r="CP136" s="235">
        <f t="shared" si="1002"/>
        <v>0</v>
      </c>
      <c r="CQ136" s="236"/>
      <c r="CR136" s="236">
        <f t="shared" si="1049"/>
        <v>0</v>
      </c>
      <c r="CS136" s="235">
        <f t="shared" si="1050"/>
        <v>0</v>
      </c>
      <c r="CT136" s="235">
        <f t="shared" si="1051"/>
        <v>0</v>
      </c>
      <c r="CU136" s="236"/>
      <c r="CV136" s="236">
        <f t="shared" si="1052"/>
        <v>0</v>
      </c>
      <c r="CW136" s="235">
        <f t="shared" si="1053"/>
        <v>0</v>
      </c>
      <c r="CX136" s="235">
        <f t="shared" si="1054"/>
        <v>0</v>
      </c>
      <c r="CY136" s="236"/>
      <c r="CZ136" s="236">
        <f t="shared" si="1055"/>
        <v>0</v>
      </c>
      <c r="DA136" s="235">
        <f t="shared" si="1056"/>
        <v>0</v>
      </c>
      <c r="DB136" s="235">
        <f t="shared" si="1057"/>
        <v>0</v>
      </c>
      <c r="DC136" s="236"/>
      <c r="DD136" s="236">
        <f t="shared" si="1058"/>
        <v>0</v>
      </c>
      <c r="DE136" s="235">
        <f t="shared" si="1059"/>
        <v>0</v>
      </c>
      <c r="DF136" s="235">
        <f t="shared" si="1060"/>
        <v>0</v>
      </c>
      <c r="DG136" s="236"/>
      <c r="DH136" s="236">
        <f t="shared" si="1061"/>
        <v>0</v>
      </c>
      <c r="DI136" s="235">
        <f t="shared" si="1062"/>
        <v>0</v>
      </c>
      <c r="DJ136" s="235">
        <f t="shared" si="1063"/>
        <v>0</v>
      </c>
      <c r="DK136" s="236"/>
      <c r="DL136" s="236">
        <f t="shared" si="1064"/>
        <v>0</v>
      </c>
      <c r="DM136" s="235">
        <f t="shared" si="1065"/>
        <v>0</v>
      </c>
      <c r="DN136" s="235">
        <f t="shared" si="1066"/>
        <v>0</v>
      </c>
      <c r="DO136" s="236"/>
      <c r="DP136" s="236">
        <f t="shared" si="1003"/>
        <v>0</v>
      </c>
      <c r="DQ136" s="235">
        <f t="shared" si="1067"/>
        <v>0</v>
      </c>
      <c r="DR136" s="235">
        <f t="shared" si="1004"/>
        <v>0</v>
      </c>
      <c r="DS136" s="236"/>
      <c r="DT136" s="236">
        <f t="shared" si="1068"/>
        <v>0</v>
      </c>
      <c r="DU136" s="235">
        <f t="shared" si="1069"/>
        <v>0</v>
      </c>
      <c r="DV136" s="235">
        <f t="shared" si="1070"/>
        <v>0</v>
      </c>
      <c r="DW136" s="236"/>
      <c r="DX136" s="236">
        <f t="shared" si="1005"/>
        <v>0</v>
      </c>
      <c r="DY136" s="235">
        <f t="shared" si="1071"/>
        <v>0</v>
      </c>
      <c r="DZ136" s="235">
        <f t="shared" si="1006"/>
        <v>0</v>
      </c>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row>
    <row r="137" spans="1:212" s="5" customFormat="1" x14ac:dyDescent="0.2">
      <c r="A137" s="57"/>
      <c r="B137" s="57"/>
      <c r="C137" s="57" t="s">
        <v>7</v>
      </c>
      <c r="D137" s="57">
        <v>118</v>
      </c>
      <c r="E137" s="6"/>
      <c r="F137" s="64">
        <f t="shared" ref="F137:F145" si="1074">SUM(E137*$D137)</f>
        <v>0</v>
      </c>
      <c r="G137" s="6"/>
      <c r="H137" s="64">
        <f t="shared" ref="H137:H145" si="1075">SUM(G137*$D137)</f>
        <v>0</v>
      </c>
      <c r="I137" s="6"/>
      <c r="J137" s="64">
        <f t="shared" ref="J137:J145" si="1076">SUM(I137*$D137)</f>
        <v>0</v>
      </c>
      <c r="K137" s="6"/>
      <c r="L137" s="64">
        <f t="shared" ref="L137:L145" si="1077">SUM(K137*$D137)</f>
        <v>0</v>
      </c>
      <c r="M137" s="6"/>
      <c r="N137" s="64">
        <f t="shared" ref="N137:N145" si="1078">SUM(M137*$D137)</f>
        <v>0</v>
      </c>
      <c r="O137" s="6"/>
      <c r="P137" s="64">
        <f t="shared" ref="P137:P145" si="1079">SUM(O137*$D137)</f>
        <v>0</v>
      </c>
      <c r="Q137" s="6"/>
      <c r="R137" s="64">
        <f t="shared" ref="R137:R145" si="1080">SUM(Q137*$D137)</f>
        <v>0</v>
      </c>
      <c r="S137" s="6"/>
      <c r="T137" s="64">
        <f t="shared" ref="T137:T145" si="1081">SUM(S137*$D137)</f>
        <v>0</v>
      </c>
      <c r="U137" s="6"/>
      <c r="V137" s="64">
        <f t="shared" ref="V137:V145" si="1082">SUM(U137*$D137)</f>
        <v>0</v>
      </c>
      <c r="W137" s="6"/>
      <c r="X137" s="64">
        <f t="shared" ref="X137:X145" si="1083">SUM(W137*$D137)</f>
        <v>0</v>
      </c>
      <c r="Y137" s="6"/>
      <c r="Z137" s="64">
        <f t="shared" ref="Z137:Z145" si="1084">SUM(Y137*$D137)</f>
        <v>0</v>
      </c>
      <c r="AA137" s="6"/>
      <c r="AB137" s="64">
        <f t="shared" ref="AB137:AB145" si="1085">SUM(AA137*$D137)</f>
        <v>0</v>
      </c>
      <c r="AC137" s="59"/>
      <c r="AD137" s="64">
        <f t="shared" ref="AD137:AD145" si="1086">SUM(AC137*$D137)</f>
        <v>0</v>
      </c>
      <c r="AE137" s="59"/>
      <c r="AF137" s="64">
        <f t="shared" ref="AF137:AF145" si="1087">SUM(AE137*$D137)</f>
        <v>0</v>
      </c>
      <c r="AG137" s="59"/>
      <c r="AH137" s="64">
        <f t="shared" ref="AH137:AH145" si="1088">SUM(AG137*$D137)</f>
        <v>0</v>
      </c>
      <c r="AI137" s="59"/>
      <c r="AJ137" s="64">
        <f t="shared" ref="AJ137:AJ145" si="1089">SUM(AI137*$D137)</f>
        <v>0</v>
      </c>
      <c r="AK137" s="59"/>
      <c r="AL137" s="64">
        <f t="shared" ref="AL137:AL145" si="1090">SUM(AK137*$D137)</f>
        <v>0</v>
      </c>
      <c r="AM137" s="59"/>
      <c r="AN137" s="64">
        <f t="shared" ref="AN137:AN145" si="1091">SUM(AM137*$D137)</f>
        <v>0</v>
      </c>
      <c r="AO137" s="59"/>
      <c r="AP137" s="64">
        <f t="shared" ref="AP137:AP145" si="1092">SUM(AO137*$D137)</f>
        <v>0</v>
      </c>
      <c r="AQ137" s="59"/>
      <c r="AR137" s="64">
        <f t="shared" ref="AR137:AR145" si="1093">SUM(AQ137*$D137)</f>
        <v>0</v>
      </c>
      <c r="AS137" s="59"/>
      <c r="AT137" s="64">
        <f t="shared" ref="AT137:AT145" si="1094">SUM(AS137*$D137)</f>
        <v>0</v>
      </c>
      <c r="AU137" s="59"/>
      <c r="AV137" s="64">
        <f t="shared" ref="AV137:AV145" si="1095">SUM(AU137*$D137)</f>
        <v>0</v>
      </c>
      <c r="AW137" s="59"/>
      <c r="AX137" s="64">
        <f t="shared" ref="AX137:AX145" si="1096">SUM(AW137*$D137)</f>
        <v>0</v>
      </c>
      <c r="AY137" s="59"/>
      <c r="AZ137" s="64">
        <f t="shared" ref="AZ137:AZ145" si="1097">SUM(AY137*$D137)</f>
        <v>0</v>
      </c>
      <c r="BA137" s="59"/>
      <c r="BB137" s="64">
        <f t="shared" si="1031"/>
        <v>0</v>
      </c>
      <c r="BC137" s="59"/>
      <c r="BD137" s="64">
        <f t="shared" si="1032"/>
        <v>0</v>
      </c>
      <c r="BE137" s="59"/>
      <c r="BF137" s="64">
        <f t="shared" si="1033"/>
        <v>0</v>
      </c>
      <c r="BG137" s="59"/>
      <c r="BH137" s="64">
        <f t="shared" si="1034"/>
        <v>0</v>
      </c>
      <c r="BI137" s="59"/>
      <c r="BJ137" s="64">
        <f t="shared" si="1035"/>
        <v>0</v>
      </c>
      <c r="BK137" s="59"/>
      <c r="BL137" s="64">
        <f t="shared" si="1036"/>
        <v>0</v>
      </c>
      <c r="BM137" s="59"/>
      <c r="BN137" s="64">
        <f t="shared" si="1037"/>
        <v>0</v>
      </c>
      <c r="BO137" s="59"/>
      <c r="BP137" s="64">
        <f t="shared" si="1038"/>
        <v>0</v>
      </c>
      <c r="BQ137" s="59"/>
      <c r="BR137" s="64">
        <f t="shared" si="1039"/>
        <v>0</v>
      </c>
      <c r="BS137" s="59"/>
      <c r="BT137" s="64">
        <f t="shared" si="1040"/>
        <v>0</v>
      </c>
      <c r="BU137" s="59"/>
      <c r="BV137" s="64">
        <f t="shared" si="1041"/>
        <v>0</v>
      </c>
      <c r="BW137" s="59"/>
      <c r="BX137" s="64">
        <f t="shared" si="1042"/>
        <v>0</v>
      </c>
      <c r="BY137" s="59"/>
      <c r="BZ137" s="64">
        <f t="shared" si="997"/>
        <v>0</v>
      </c>
      <c r="CA137" s="54"/>
      <c r="CB137" s="61">
        <f t="shared" si="998"/>
        <v>0</v>
      </c>
      <c r="CC137" s="61">
        <f t="shared" si="999"/>
        <v>0</v>
      </c>
      <c r="CD137" s="4"/>
      <c r="CE137" s="236"/>
      <c r="CF137" s="236">
        <f t="shared" si="1043"/>
        <v>0</v>
      </c>
      <c r="CG137" s="235">
        <f t="shared" si="1044"/>
        <v>0</v>
      </c>
      <c r="CH137" s="235">
        <f t="shared" si="1045"/>
        <v>0</v>
      </c>
      <c r="CI137" s="236"/>
      <c r="CJ137" s="236">
        <f t="shared" si="1046"/>
        <v>0</v>
      </c>
      <c r="CK137" s="235">
        <f t="shared" si="1047"/>
        <v>0</v>
      </c>
      <c r="CL137" s="235">
        <f t="shared" si="1048"/>
        <v>0</v>
      </c>
      <c r="CM137" s="236"/>
      <c r="CN137" s="236">
        <f t="shared" si="1000"/>
        <v>0</v>
      </c>
      <c r="CO137" s="235">
        <f t="shared" si="1001"/>
        <v>0</v>
      </c>
      <c r="CP137" s="235">
        <f t="shared" si="1002"/>
        <v>0</v>
      </c>
      <c r="CQ137" s="236"/>
      <c r="CR137" s="236">
        <f t="shared" si="1049"/>
        <v>0</v>
      </c>
      <c r="CS137" s="235">
        <f t="shared" si="1050"/>
        <v>0</v>
      </c>
      <c r="CT137" s="235">
        <f t="shared" si="1051"/>
        <v>0</v>
      </c>
      <c r="CU137" s="236"/>
      <c r="CV137" s="236">
        <f t="shared" si="1052"/>
        <v>0</v>
      </c>
      <c r="CW137" s="235">
        <f t="shared" si="1053"/>
        <v>0</v>
      </c>
      <c r="CX137" s="235">
        <f t="shared" si="1054"/>
        <v>0</v>
      </c>
      <c r="CY137" s="236"/>
      <c r="CZ137" s="236">
        <f t="shared" si="1055"/>
        <v>0</v>
      </c>
      <c r="DA137" s="235">
        <f t="shared" si="1056"/>
        <v>0</v>
      </c>
      <c r="DB137" s="235">
        <f t="shared" si="1057"/>
        <v>0</v>
      </c>
      <c r="DC137" s="236"/>
      <c r="DD137" s="236">
        <f t="shared" si="1058"/>
        <v>0</v>
      </c>
      <c r="DE137" s="235">
        <f t="shared" si="1059"/>
        <v>0</v>
      </c>
      <c r="DF137" s="235">
        <f t="shared" si="1060"/>
        <v>0</v>
      </c>
      <c r="DG137" s="236"/>
      <c r="DH137" s="236">
        <f t="shared" si="1061"/>
        <v>0</v>
      </c>
      <c r="DI137" s="235">
        <f t="shared" si="1062"/>
        <v>0</v>
      </c>
      <c r="DJ137" s="235">
        <f t="shared" si="1063"/>
        <v>0</v>
      </c>
      <c r="DK137" s="236"/>
      <c r="DL137" s="236">
        <f t="shared" si="1064"/>
        <v>0</v>
      </c>
      <c r="DM137" s="235">
        <f t="shared" si="1065"/>
        <v>0</v>
      </c>
      <c r="DN137" s="235">
        <f t="shared" si="1066"/>
        <v>0</v>
      </c>
      <c r="DO137" s="236"/>
      <c r="DP137" s="236">
        <f t="shared" si="1003"/>
        <v>0</v>
      </c>
      <c r="DQ137" s="235">
        <f t="shared" si="1067"/>
        <v>0</v>
      </c>
      <c r="DR137" s="235">
        <f t="shared" si="1004"/>
        <v>0</v>
      </c>
      <c r="DS137" s="236"/>
      <c r="DT137" s="236">
        <f t="shared" si="1068"/>
        <v>0</v>
      </c>
      <c r="DU137" s="235">
        <f t="shared" si="1069"/>
        <v>0</v>
      </c>
      <c r="DV137" s="235">
        <f t="shared" si="1070"/>
        <v>0</v>
      </c>
      <c r="DW137" s="236"/>
      <c r="DX137" s="236">
        <f t="shared" si="1005"/>
        <v>0</v>
      </c>
      <c r="DY137" s="235">
        <f t="shared" si="1071"/>
        <v>0</v>
      </c>
      <c r="DZ137" s="235">
        <f t="shared" si="1006"/>
        <v>0</v>
      </c>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row>
    <row r="138" spans="1:212" s="5" customFormat="1" x14ac:dyDescent="0.2">
      <c r="A138" s="57" t="s">
        <v>117</v>
      </c>
      <c r="B138" s="57" t="s">
        <v>357</v>
      </c>
      <c r="C138" s="57" t="s">
        <v>7</v>
      </c>
      <c r="D138" s="57">
        <v>118</v>
      </c>
      <c r="E138" s="6"/>
      <c r="F138" s="64">
        <f t="shared" si="1074"/>
        <v>0</v>
      </c>
      <c r="G138" s="6"/>
      <c r="H138" s="64">
        <f t="shared" si="1075"/>
        <v>0</v>
      </c>
      <c r="I138" s="6"/>
      <c r="J138" s="64">
        <f t="shared" si="1076"/>
        <v>0</v>
      </c>
      <c r="K138" s="6"/>
      <c r="L138" s="64">
        <f t="shared" si="1077"/>
        <v>0</v>
      </c>
      <c r="M138" s="6"/>
      <c r="N138" s="64">
        <f t="shared" si="1078"/>
        <v>0</v>
      </c>
      <c r="O138" s="6"/>
      <c r="P138" s="64">
        <f t="shared" si="1079"/>
        <v>0</v>
      </c>
      <c r="Q138" s="6"/>
      <c r="R138" s="64">
        <f t="shared" si="1080"/>
        <v>0</v>
      </c>
      <c r="S138" s="6"/>
      <c r="T138" s="64">
        <f t="shared" si="1081"/>
        <v>0</v>
      </c>
      <c r="U138" s="6"/>
      <c r="V138" s="64">
        <f t="shared" si="1082"/>
        <v>0</v>
      </c>
      <c r="W138" s="6"/>
      <c r="X138" s="64">
        <f t="shared" si="1083"/>
        <v>0</v>
      </c>
      <c r="Y138" s="6"/>
      <c r="Z138" s="64">
        <f t="shared" si="1084"/>
        <v>0</v>
      </c>
      <c r="AA138" s="6"/>
      <c r="AB138" s="64">
        <f t="shared" si="1085"/>
        <v>0</v>
      </c>
      <c r="AC138" s="59"/>
      <c r="AD138" s="64">
        <f t="shared" si="1086"/>
        <v>0</v>
      </c>
      <c r="AE138" s="59"/>
      <c r="AF138" s="64">
        <f t="shared" si="1087"/>
        <v>0</v>
      </c>
      <c r="AG138" s="59"/>
      <c r="AH138" s="64">
        <f t="shared" si="1088"/>
        <v>0</v>
      </c>
      <c r="AI138" s="59"/>
      <c r="AJ138" s="64">
        <f t="shared" si="1089"/>
        <v>0</v>
      </c>
      <c r="AK138" s="59"/>
      <c r="AL138" s="64">
        <f t="shared" si="1090"/>
        <v>0</v>
      </c>
      <c r="AM138" s="59"/>
      <c r="AN138" s="64">
        <f t="shared" si="1091"/>
        <v>0</v>
      </c>
      <c r="AO138" s="59"/>
      <c r="AP138" s="64">
        <f t="shared" si="1092"/>
        <v>0</v>
      </c>
      <c r="AQ138" s="59"/>
      <c r="AR138" s="64">
        <f t="shared" si="1093"/>
        <v>0</v>
      </c>
      <c r="AS138" s="59"/>
      <c r="AT138" s="64">
        <f t="shared" si="1094"/>
        <v>0</v>
      </c>
      <c r="AU138" s="59"/>
      <c r="AV138" s="64">
        <f t="shared" si="1095"/>
        <v>0</v>
      </c>
      <c r="AW138" s="59"/>
      <c r="AX138" s="64">
        <f t="shared" si="1096"/>
        <v>0</v>
      </c>
      <c r="AY138" s="59"/>
      <c r="AZ138" s="64">
        <f t="shared" si="1097"/>
        <v>0</v>
      </c>
      <c r="BA138" s="59"/>
      <c r="BB138" s="64">
        <f t="shared" si="1031"/>
        <v>0</v>
      </c>
      <c r="BC138" s="59"/>
      <c r="BD138" s="64">
        <f t="shared" si="1032"/>
        <v>0</v>
      </c>
      <c r="BE138" s="59"/>
      <c r="BF138" s="64">
        <f t="shared" si="1033"/>
        <v>0</v>
      </c>
      <c r="BG138" s="59"/>
      <c r="BH138" s="64">
        <f t="shared" si="1034"/>
        <v>0</v>
      </c>
      <c r="BI138" s="59"/>
      <c r="BJ138" s="64">
        <f t="shared" si="1035"/>
        <v>0</v>
      </c>
      <c r="BK138" s="59"/>
      <c r="BL138" s="64">
        <f t="shared" si="1036"/>
        <v>0</v>
      </c>
      <c r="BM138" s="59"/>
      <c r="BN138" s="64">
        <f t="shared" si="1037"/>
        <v>0</v>
      </c>
      <c r="BO138" s="59"/>
      <c r="BP138" s="64">
        <f t="shared" si="1038"/>
        <v>0</v>
      </c>
      <c r="BQ138" s="59"/>
      <c r="BR138" s="64">
        <f t="shared" si="1039"/>
        <v>0</v>
      </c>
      <c r="BS138" s="59"/>
      <c r="BT138" s="64">
        <f t="shared" si="1040"/>
        <v>0</v>
      </c>
      <c r="BU138" s="59"/>
      <c r="BV138" s="64">
        <f t="shared" si="1041"/>
        <v>0</v>
      </c>
      <c r="BW138" s="59"/>
      <c r="BX138" s="64">
        <f t="shared" si="1042"/>
        <v>0</v>
      </c>
      <c r="BY138" s="59"/>
      <c r="BZ138" s="64">
        <f t="shared" si="997"/>
        <v>0</v>
      </c>
      <c r="CA138" s="54"/>
      <c r="CB138" s="61">
        <f t="shared" si="998"/>
        <v>0</v>
      </c>
      <c r="CC138" s="61">
        <f t="shared" si="999"/>
        <v>0</v>
      </c>
      <c r="CD138" s="4"/>
      <c r="CE138" s="236"/>
      <c r="CF138" s="236">
        <f t="shared" si="1043"/>
        <v>0</v>
      </c>
      <c r="CG138" s="235">
        <f t="shared" si="1044"/>
        <v>0</v>
      </c>
      <c r="CH138" s="235">
        <f t="shared" si="1045"/>
        <v>0</v>
      </c>
      <c r="CI138" s="236"/>
      <c r="CJ138" s="236">
        <f t="shared" si="1046"/>
        <v>0</v>
      </c>
      <c r="CK138" s="235">
        <f t="shared" si="1047"/>
        <v>0</v>
      </c>
      <c r="CL138" s="235">
        <f t="shared" si="1048"/>
        <v>0</v>
      </c>
      <c r="CM138" s="236"/>
      <c r="CN138" s="236">
        <f t="shared" si="1000"/>
        <v>0</v>
      </c>
      <c r="CO138" s="235">
        <f t="shared" si="1001"/>
        <v>0</v>
      </c>
      <c r="CP138" s="235">
        <f t="shared" si="1002"/>
        <v>0</v>
      </c>
      <c r="CQ138" s="236"/>
      <c r="CR138" s="236">
        <f t="shared" si="1049"/>
        <v>0</v>
      </c>
      <c r="CS138" s="235">
        <f t="shared" si="1050"/>
        <v>0</v>
      </c>
      <c r="CT138" s="235">
        <f t="shared" si="1051"/>
        <v>0</v>
      </c>
      <c r="CU138" s="236"/>
      <c r="CV138" s="236">
        <f t="shared" si="1052"/>
        <v>0</v>
      </c>
      <c r="CW138" s="235">
        <f t="shared" si="1053"/>
        <v>0</v>
      </c>
      <c r="CX138" s="235">
        <f t="shared" si="1054"/>
        <v>0</v>
      </c>
      <c r="CY138" s="236"/>
      <c r="CZ138" s="236">
        <f t="shared" si="1055"/>
        <v>0</v>
      </c>
      <c r="DA138" s="235">
        <f t="shared" si="1056"/>
        <v>0</v>
      </c>
      <c r="DB138" s="235">
        <f t="shared" si="1057"/>
        <v>0</v>
      </c>
      <c r="DC138" s="236"/>
      <c r="DD138" s="236">
        <f t="shared" si="1058"/>
        <v>0</v>
      </c>
      <c r="DE138" s="235">
        <f t="shared" si="1059"/>
        <v>0</v>
      </c>
      <c r="DF138" s="235">
        <f t="shared" si="1060"/>
        <v>0</v>
      </c>
      <c r="DG138" s="236"/>
      <c r="DH138" s="236">
        <f t="shared" si="1061"/>
        <v>0</v>
      </c>
      <c r="DI138" s="235">
        <f t="shared" si="1062"/>
        <v>0</v>
      </c>
      <c r="DJ138" s="235">
        <f t="shared" si="1063"/>
        <v>0</v>
      </c>
      <c r="DK138" s="236"/>
      <c r="DL138" s="236">
        <f t="shared" si="1064"/>
        <v>0</v>
      </c>
      <c r="DM138" s="235">
        <f t="shared" si="1065"/>
        <v>0</v>
      </c>
      <c r="DN138" s="235">
        <f t="shared" si="1066"/>
        <v>0</v>
      </c>
      <c r="DO138" s="236"/>
      <c r="DP138" s="236">
        <f t="shared" si="1003"/>
        <v>0</v>
      </c>
      <c r="DQ138" s="235">
        <f t="shared" si="1067"/>
        <v>0</v>
      </c>
      <c r="DR138" s="235">
        <f t="shared" si="1004"/>
        <v>0</v>
      </c>
      <c r="DS138" s="236">
        <v>10</v>
      </c>
      <c r="DT138" s="236">
        <f t="shared" si="1068"/>
        <v>1180</v>
      </c>
      <c r="DU138" s="235">
        <f t="shared" si="1069"/>
        <v>10</v>
      </c>
      <c r="DV138" s="235">
        <f t="shared" si="1070"/>
        <v>1180</v>
      </c>
      <c r="DW138" s="236"/>
      <c r="DX138" s="236">
        <f t="shared" si="1005"/>
        <v>0</v>
      </c>
      <c r="DY138" s="235">
        <f t="shared" si="1071"/>
        <v>0</v>
      </c>
      <c r="DZ138" s="235">
        <f t="shared" si="1006"/>
        <v>0</v>
      </c>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row>
    <row r="139" spans="1:212" s="5" customFormat="1" x14ac:dyDescent="0.2">
      <c r="A139" s="57" t="s">
        <v>154</v>
      </c>
      <c r="B139" s="57" t="s">
        <v>155</v>
      </c>
      <c r="C139" s="57" t="s">
        <v>7</v>
      </c>
      <c r="D139" s="57">
        <v>118</v>
      </c>
      <c r="E139" s="6"/>
      <c r="F139" s="64">
        <f t="shared" ref="F139:F144" si="1098">SUM(E139*$D139)</f>
        <v>0</v>
      </c>
      <c r="G139" s="6"/>
      <c r="H139" s="64">
        <f t="shared" ref="H139:H144" si="1099">SUM(G139*$D139)</f>
        <v>0</v>
      </c>
      <c r="I139" s="6"/>
      <c r="J139" s="64">
        <f t="shared" ref="J139:J144" si="1100">SUM(I139*$D139)</f>
        <v>0</v>
      </c>
      <c r="K139" s="6"/>
      <c r="L139" s="64">
        <f t="shared" ref="L139:L144" si="1101">SUM(K139*$D139)</f>
        <v>0</v>
      </c>
      <c r="M139" s="6"/>
      <c r="N139" s="64">
        <f t="shared" ref="N139:N144" si="1102">SUM(M139*$D139)</f>
        <v>0</v>
      </c>
      <c r="O139" s="6"/>
      <c r="P139" s="64">
        <f t="shared" ref="P139:P144" si="1103">SUM(O139*$D139)</f>
        <v>0</v>
      </c>
      <c r="Q139" s="6"/>
      <c r="R139" s="64">
        <f t="shared" ref="R139:R144" si="1104">SUM(Q139*$D139)</f>
        <v>0</v>
      </c>
      <c r="S139" s="6"/>
      <c r="T139" s="64">
        <f t="shared" ref="T139:T144" si="1105">SUM(S139*$D139)</f>
        <v>0</v>
      </c>
      <c r="U139" s="6"/>
      <c r="V139" s="64">
        <f t="shared" ref="V139:V144" si="1106">SUM(U139*$D139)</f>
        <v>0</v>
      </c>
      <c r="W139" s="6"/>
      <c r="X139" s="64">
        <f t="shared" ref="X139:X144" si="1107">SUM(W139*$D139)</f>
        <v>0</v>
      </c>
      <c r="Y139" s="6"/>
      <c r="Z139" s="64">
        <f t="shared" ref="Z139:Z144" si="1108">SUM(Y139*$D139)</f>
        <v>0</v>
      </c>
      <c r="AA139" s="6"/>
      <c r="AB139" s="64">
        <f t="shared" ref="AB139:AB144" si="1109">SUM(AA139*$D139)</f>
        <v>0</v>
      </c>
      <c r="AC139" s="59"/>
      <c r="AD139" s="64">
        <f t="shared" ref="AD139:AD144" si="1110">SUM(AC139*$D139)</f>
        <v>0</v>
      </c>
      <c r="AE139" s="59"/>
      <c r="AF139" s="64">
        <f t="shared" ref="AF139:AF144" si="1111">SUM(AE139*$D139)</f>
        <v>0</v>
      </c>
      <c r="AG139" s="59"/>
      <c r="AH139" s="64">
        <f t="shared" ref="AH139:AH144" si="1112">SUM(AG139*$D139)</f>
        <v>0</v>
      </c>
      <c r="AI139" s="59"/>
      <c r="AJ139" s="64">
        <f t="shared" ref="AJ139:AJ144" si="1113">SUM(AI139*$D139)</f>
        <v>0</v>
      </c>
      <c r="AK139" s="59"/>
      <c r="AL139" s="64">
        <f t="shared" ref="AL139:AL144" si="1114">SUM(AK139*$D139)</f>
        <v>0</v>
      </c>
      <c r="AM139" s="59"/>
      <c r="AN139" s="64">
        <f t="shared" ref="AN139:AN144" si="1115">SUM(AM139*$D139)</f>
        <v>0</v>
      </c>
      <c r="AO139" s="59"/>
      <c r="AP139" s="64">
        <f t="shared" ref="AP139:AP144" si="1116">SUM(AO139*$D139)</f>
        <v>0</v>
      </c>
      <c r="AQ139" s="59"/>
      <c r="AR139" s="64">
        <f t="shared" ref="AR139:AR144" si="1117">SUM(AQ139*$D139)</f>
        <v>0</v>
      </c>
      <c r="AS139" s="59"/>
      <c r="AT139" s="64">
        <f t="shared" ref="AT139:AT144" si="1118">SUM(AS139*$D139)</f>
        <v>0</v>
      </c>
      <c r="AU139" s="59"/>
      <c r="AV139" s="64">
        <f t="shared" ref="AV139:AV144" si="1119">SUM(AU139*$D139)</f>
        <v>0</v>
      </c>
      <c r="AW139" s="59"/>
      <c r="AX139" s="64">
        <f t="shared" ref="AX139:AX144" si="1120">SUM(AW139*$D139)</f>
        <v>0</v>
      </c>
      <c r="AY139" s="59"/>
      <c r="AZ139" s="64">
        <f t="shared" ref="AZ139:AZ144" si="1121">SUM(AY139*$D139)</f>
        <v>0</v>
      </c>
      <c r="BA139" s="59"/>
      <c r="BB139" s="64">
        <f t="shared" ref="BB139:BB144" si="1122">SUM(BA139*$D139)</f>
        <v>0</v>
      </c>
      <c r="BC139" s="59"/>
      <c r="BD139" s="64">
        <f t="shared" ref="BD139:BD144" si="1123">SUM(BC139*$D139)</f>
        <v>0</v>
      </c>
      <c r="BE139" s="59"/>
      <c r="BF139" s="64">
        <f t="shared" ref="BF139:BF144" si="1124">SUM(BE139*$D139)</f>
        <v>0</v>
      </c>
      <c r="BG139" s="59"/>
      <c r="BH139" s="64">
        <f t="shared" ref="BH139:BH144" si="1125">SUM(BG139*$D139)</f>
        <v>0</v>
      </c>
      <c r="BI139" s="59"/>
      <c r="BJ139" s="64">
        <f t="shared" ref="BJ139:BJ144" si="1126">SUM(BI139*$D139)</f>
        <v>0</v>
      </c>
      <c r="BK139" s="59"/>
      <c r="BL139" s="64">
        <f t="shared" ref="BL139:BL144" si="1127">SUM(BK139*$D139)</f>
        <v>0</v>
      </c>
      <c r="BM139" s="59"/>
      <c r="BN139" s="64">
        <f t="shared" ref="BN139:BN144" si="1128">SUM(BM139*$D139)</f>
        <v>0</v>
      </c>
      <c r="BO139" s="59"/>
      <c r="BP139" s="64">
        <f t="shared" ref="BP139:BP144" si="1129">SUM(BO139*$D139)</f>
        <v>0</v>
      </c>
      <c r="BQ139" s="59"/>
      <c r="BR139" s="64">
        <f t="shared" ref="BR139:BR144" si="1130">SUM(BQ139*$D139)</f>
        <v>0</v>
      </c>
      <c r="BS139" s="59"/>
      <c r="BT139" s="64">
        <f t="shared" ref="BT139:BT144" si="1131">SUM(BS139*$D139)</f>
        <v>0</v>
      </c>
      <c r="BU139" s="59"/>
      <c r="BV139" s="64">
        <f t="shared" ref="BV139:BV144" si="1132">SUM(BU139*$D139)</f>
        <v>0</v>
      </c>
      <c r="BW139" s="59"/>
      <c r="BX139" s="64">
        <f t="shared" ref="BX139:BX144" si="1133">SUM(BW139*$D139)</f>
        <v>0</v>
      </c>
      <c r="BY139" s="59"/>
      <c r="BZ139" s="64">
        <f t="shared" ref="BZ139:BZ144" si="1134">SUM(BY139*$D139)</f>
        <v>0</v>
      </c>
      <c r="CA139" s="54"/>
      <c r="CB139" s="61">
        <f t="shared" ref="CB139:CB144" si="1135">SUM(E139+G139+I139+K139+M139+O139+Q139+S139+U139+W139+Y139+AA139+AC139+AE139+AG139+AI139+AK139+AM139+AO139+AQ139+AS139+AU139+AW139+AY139+BA139+BC139+BE139+BG139+BI139+BK139+BM139+BO139+BQ139+BS139+BU139+BW139+BY139)</f>
        <v>0</v>
      </c>
      <c r="CC139" s="61">
        <f t="shared" ref="CC139:CC144" si="1136">ROUND(CB139*D139*2,1)/2</f>
        <v>0</v>
      </c>
      <c r="CD139" s="4"/>
      <c r="CE139" s="236"/>
      <c r="CF139" s="236">
        <f t="shared" ref="CF139:CF144" si="1137">SUM(CE139*D139)</f>
        <v>0</v>
      </c>
      <c r="CG139" s="235">
        <f t="shared" ref="CG139:CG144" si="1138">SUM(CE139+AG139)</f>
        <v>0</v>
      </c>
      <c r="CH139" s="235">
        <f t="shared" ref="CH139:CH144" si="1139">SUM(CG139*D139)</f>
        <v>0</v>
      </c>
      <c r="CI139" s="236"/>
      <c r="CJ139" s="236">
        <f t="shared" si="1046"/>
        <v>0</v>
      </c>
      <c r="CK139" s="235">
        <f t="shared" si="1047"/>
        <v>0</v>
      </c>
      <c r="CL139" s="235">
        <f t="shared" si="1048"/>
        <v>0</v>
      </c>
      <c r="CM139" s="236"/>
      <c r="CN139" s="236">
        <f t="shared" si="1000"/>
        <v>0</v>
      </c>
      <c r="CO139" s="235">
        <f t="shared" si="1001"/>
        <v>0</v>
      </c>
      <c r="CP139" s="235">
        <f t="shared" si="1002"/>
        <v>0</v>
      </c>
      <c r="CQ139" s="236"/>
      <c r="CR139" s="236">
        <f t="shared" si="1049"/>
        <v>0</v>
      </c>
      <c r="CS139" s="235">
        <f t="shared" si="1050"/>
        <v>0</v>
      </c>
      <c r="CT139" s="235">
        <f t="shared" si="1051"/>
        <v>0</v>
      </c>
      <c r="CU139" s="236"/>
      <c r="CV139" s="236">
        <f t="shared" si="1052"/>
        <v>0</v>
      </c>
      <c r="CW139" s="235">
        <f t="shared" si="1053"/>
        <v>0</v>
      </c>
      <c r="CX139" s="235">
        <f t="shared" si="1054"/>
        <v>0</v>
      </c>
      <c r="CY139" s="236"/>
      <c r="CZ139" s="236">
        <f t="shared" si="1055"/>
        <v>0</v>
      </c>
      <c r="DA139" s="235">
        <f t="shared" si="1056"/>
        <v>0</v>
      </c>
      <c r="DB139" s="235">
        <f t="shared" si="1057"/>
        <v>0</v>
      </c>
      <c r="DC139" s="236"/>
      <c r="DD139" s="236">
        <f t="shared" si="1058"/>
        <v>0</v>
      </c>
      <c r="DE139" s="235">
        <f t="shared" si="1059"/>
        <v>0</v>
      </c>
      <c r="DF139" s="235">
        <f t="shared" si="1060"/>
        <v>0</v>
      </c>
      <c r="DG139" s="236"/>
      <c r="DH139" s="236">
        <f t="shared" si="1061"/>
        <v>0</v>
      </c>
      <c r="DI139" s="235">
        <f t="shared" si="1062"/>
        <v>0</v>
      </c>
      <c r="DJ139" s="235">
        <f t="shared" si="1063"/>
        <v>0</v>
      </c>
      <c r="DK139" s="236"/>
      <c r="DL139" s="236">
        <f t="shared" si="1064"/>
        <v>0</v>
      </c>
      <c r="DM139" s="235">
        <f t="shared" si="1065"/>
        <v>0</v>
      </c>
      <c r="DN139" s="235">
        <f t="shared" si="1066"/>
        <v>0</v>
      </c>
      <c r="DO139" s="236"/>
      <c r="DP139" s="236">
        <f t="shared" si="1003"/>
        <v>0</v>
      </c>
      <c r="DQ139" s="235">
        <f t="shared" si="1067"/>
        <v>0</v>
      </c>
      <c r="DR139" s="235">
        <f t="shared" si="1004"/>
        <v>0</v>
      </c>
      <c r="DS139" s="236"/>
      <c r="DT139" s="236">
        <f t="shared" si="1068"/>
        <v>0</v>
      </c>
      <c r="DU139" s="235">
        <f t="shared" si="1069"/>
        <v>0</v>
      </c>
      <c r="DV139" s="235">
        <f t="shared" si="1070"/>
        <v>0</v>
      </c>
      <c r="DW139" s="236"/>
      <c r="DX139" s="236">
        <f t="shared" si="1005"/>
        <v>0</v>
      </c>
      <c r="DY139" s="235">
        <f t="shared" si="1071"/>
        <v>0</v>
      </c>
      <c r="DZ139" s="235">
        <f t="shared" si="1006"/>
        <v>0</v>
      </c>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row>
    <row r="140" spans="1:212" s="5" customFormat="1" x14ac:dyDescent="0.2">
      <c r="A140" s="57" t="s">
        <v>104</v>
      </c>
      <c r="B140" s="57" t="s">
        <v>105</v>
      </c>
      <c r="C140" s="57" t="s">
        <v>7</v>
      </c>
      <c r="D140" s="57">
        <v>118</v>
      </c>
      <c r="E140" s="6"/>
      <c r="F140" s="64">
        <f t="shared" si="1098"/>
        <v>0</v>
      </c>
      <c r="G140" s="208"/>
      <c r="H140" s="64">
        <f t="shared" si="1099"/>
        <v>0</v>
      </c>
      <c r="I140" s="6"/>
      <c r="J140" s="64">
        <f t="shared" si="1100"/>
        <v>0</v>
      </c>
      <c r="K140" s="6"/>
      <c r="L140" s="64">
        <f t="shared" si="1101"/>
        <v>0</v>
      </c>
      <c r="M140" s="208"/>
      <c r="N140" s="64">
        <f t="shared" si="1102"/>
        <v>0</v>
      </c>
      <c r="O140" s="6"/>
      <c r="P140" s="64">
        <f t="shared" si="1103"/>
        <v>0</v>
      </c>
      <c r="Q140" s="6"/>
      <c r="R140" s="64">
        <f t="shared" si="1104"/>
        <v>0</v>
      </c>
      <c r="S140" s="6"/>
      <c r="T140" s="64">
        <f t="shared" si="1105"/>
        <v>0</v>
      </c>
      <c r="U140" s="6"/>
      <c r="V140" s="64">
        <f t="shared" si="1106"/>
        <v>0</v>
      </c>
      <c r="W140" s="6"/>
      <c r="X140" s="64">
        <f t="shared" si="1107"/>
        <v>0</v>
      </c>
      <c r="Y140" s="6"/>
      <c r="Z140" s="64">
        <f t="shared" si="1108"/>
        <v>0</v>
      </c>
      <c r="AA140" s="6"/>
      <c r="AB140" s="64">
        <f t="shared" si="1109"/>
        <v>0</v>
      </c>
      <c r="AC140" s="59"/>
      <c r="AD140" s="64">
        <f t="shared" si="1110"/>
        <v>0</v>
      </c>
      <c r="AE140" s="59"/>
      <c r="AF140" s="64">
        <f t="shared" si="1111"/>
        <v>0</v>
      </c>
      <c r="AG140" s="59"/>
      <c r="AH140" s="64">
        <f t="shared" si="1112"/>
        <v>0</v>
      </c>
      <c r="AI140" s="59"/>
      <c r="AJ140" s="64">
        <f t="shared" si="1113"/>
        <v>0</v>
      </c>
      <c r="AK140" s="59"/>
      <c r="AL140" s="64">
        <f t="shared" si="1114"/>
        <v>0</v>
      </c>
      <c r="AM140" s="59"/>
      <c r="AN140" s="64">
        <f t="shared" si="1115"/>
        <v>0</v>
      </c>
      <c r="AO140" s="59"/>
      <c r="AP140" s="64">
        <f t="shared" si="1116"/>
        <v>0</v>
      </c>
      <c r="AQ140" s="59">
        <v>1.5</v>
      </c>
      <c r="AR140" s="64">
        <f t="shared" si="1117"/>
        <v>177</v>
      </c>
      <c r="AS140" s="59">
        <v>2</v>
      </c>
      <c r="AT140" s="64">
        <f t="shared" si="1118"/>
        <v>236</v>
      </c>
      <c r="AU140" s="59">
        <v>2.5</v>
      </c>
      <c r="AV140" s="64">
        <f t="shared" si="1119"/>
        <v>295</v>
      </c>
      <c r="AW140" s="59">
        <v>1</v>
      </c>
      <c r="AX140" s="64">
        <f t="shared" si="1120"/>
        <v>118</v>
      </c>
      <c r="AY140" s="59"/>
      <c r="AZ140" s="64">
        <f t="shared" si="1121"/>
        <v>0</v>
      </c>
      <c r="BA140" s="59">
        <v>0.5</v>
      </c>
      <c r="BB140" s="64">
        <f t="shared" si="1122"/>
        <v>59</v>
      </c>
      <c r="BC140" s="59"/>
      <c r="BD140" s="64">
        <f t="shared" si="1123"/>
        <v>0</v>
      </c>
      <c r="BE140" s="59"/>
      <c r="BF140" s="64">
        <f t="shared" si="1124"/>
        <v>0</v>
      </c>
      <c r="BG140" s="59"/>
      <c r="BH140" s="64">
        <f t="shared" si="1125"/>
        <v>0</v>
      </c>
      <c r="BI140" s="59"/>
      <c r="BJ140" s="64">
        <f t="shared" si="1126"/>
        <v>0</v>
      </c>
      <c r="BK140" s="59"/>
      <c r="BL140" s="64">
        <f t="shared" si="1127"/>
        <v>0</v>
      </c>
      <c r="BM140" s="59"/>
      <c r="BN140" s="64">
        <f t="shared" si="1128"/>
        <v>0</v>
      </c>
      <c r="BO140" s="59"/>
      <c r="BP140" s="64">
        <f t="shared" si="1129"/>
        <v>0</v>
      </c>
      <c r="BQ140" s="59"/>
      <c r="BR140" s="64">
        <f t="shared" si="1130"/>
        <v>0</v>
      </c>
      <c r="BS140" s="59"/>
      <c r="BT140" s="64">
        <f t="shared" si="1131"/>
        <v>0</v>
      </c>
      <c r="BU140" s="59"/>
      <c r="BV140" s="64">
        <f t="shared" si="1132"/>
        <v>0</v>
      </c>
      <c r="BW140" s="59"/>
      <c r="BX140" s="64">
        <f t="shared" si="1133"/>
        <v>0</v>
      </c>
      <c r="BY140" s="59"/>
      <c r="BZ140" s="64">
        <f t="shared" si="1134"/>
        <v>0</v>
      </c>
      <c r="CA140" s="54"/>
      <c r="CB140" s="61">
        <f t="shared" si="1135"/>
        <v>7.5</v>
      </c>
      <c r="CC140" s="61">
        <f t="shared" si="1136"/>
        <v>885</v>
      </c>
      <c r="CD140" s="4"/>
      <c r="CE140" s="236"/>
      <c r="CF140" s="236">
        <f t="shared" si="1137"/>
        <v>0</v>
      </c>
      <c r="CG140" s="235">
        <f t="shared" si="1138"/>
        <v>0</v>
      </c>
      <c r="CH140" s="235">
        <f t="shared" si="1139"/>
        <v>0</v>
      </c>
      <c r="CI140" s="236"/>
      <c r="CJ140" s="236">
        <f t="shared" si="1046"/>
        <v>0</v>
      </c>
      <c r="CK140" s="235">
        <f t="shared" si="1047"/>
        <v>0</v>
      </c>
      <c r="CL140" s="235">
        <f t="shared" si="1048"/>
        <v>0</v>
      </c>
      <c r="CM140" s="236"/>
      <c r="CN140" s="236">
        <f t="shared" si="1000"/>
        <v>0</v>
      </c>
      <c r="CO140" s="235">
        <f t="shared" si="1001"/>
        <v>0</v>
      </c>
      <c r="CP140" s="235">
        <f t="shared" si="1002"/>
        <v>0</v>
      </c>
      <c r="CQ140" s="236"/>
      <c r="CR140" s="236">
        <f t="shared" si="1049"/>
        <v>0</v>
      </c>
      <c r="CS140" s="235">
        <f t="shared" si="1050"/>
        <v>0</v>
      </c>
      <c r="CT140" s="235">
        <f t="shared" si="1051"/>
        <v>0</v>
      </c>
      <c r="CU140" s="236"/>
      <c r="CV140" s="236">
        <f t="shared" si="1052"/>
        <v>0</v>
      </c>
      <c r="CW140" s="235">
        <f t="shared" si="1053"/>
        <v>0</v>
      </c>
      <c r="CX140" s="235">
        <f t="shared" si="1054"/>
        <v>0</v>
      </c>
      <c r="CY140" s="236"/>
      <c r="CZ140" s="236">
        <f t="shared" si="1055"/>
        <v>0</v>
      </c>
      <c r="DA140" s="235">
        <f t="shared" si="1056"/>
        <v>1.5</v>
      </c>
      <c r="DB140" s="235">
        <f t="shared" si="1057"/>
        <v>177</v>
      </c>
      <c r="DC140" s="236"/>
      <c r="DD140" s="236">
        <f t="shared" si="1058"/>
        <v>0</v>
      </c>
      <c r="DE140" s="235">
        <f t="shared" si="1059"/>
        <v>2</v>
      </c>
      <c r="DF140" s="235">
        <f t="shared" si="1060"/>
        <v>236</v>
      </c>
      <c r="DG140" s="236"/>
      <c r="DH140" s="236">
        <f t="shared" si="1061"/>
        <v>0</v>
      </c>
      <c r="DI140" s="235">
        <f t="shared" si="1062"/>
        <v>2.5</v>
      </c>
      <c r="DJ140" s="235">
        <f t="shared" si="1063"/>
        <v>295</v>
      </c>
      <c r="DK140" s="236"/>
      <c r="DL140" s="236">
        <f t="shared" si="1064"/>
        <v>0</v>
      </c>
      <c r="DM140" s="235">
        <f t="shared" si="1065"/>
        <v>1</v>
      </c>
      <c r="DN140" s="235">
        <f t="shared" si="1066"/>
        <v>118</v>
      </c>
      <c r="DO140" s="236"/>
      <c r="DP140" s="236">
        <f t="shared" si="1003"/>
        <v>0</v>
      </c>
      <c r="DQ140" s="235">
        <f t="shared" si="1067"/>
        <v>0.5</v>
      </c>
      <c r="DR140" s="235">
        <f t="shared" si="1004"/>
        <v>0</v>
      </c>
      <c r="DS140" s="236"/>
      <c r="DT140" s="236">
        <f t="shared" si="1068"/>
        <v>0</v>
      </c>
      <c r="DU140" s="235">
        <f t="shared" si="1069"/>
        <v>0.5</v>
      </c>
      <c r="DV140" s="235">
        <f t="shared" si="1070"/>
        <v>59</v>
      </c>
      <c r="DW140" s="236"/>
      <c r="DX140" s="236">
        <f t="shared" si="1005"/>
        <v>0</v>
      </c>
      <c r="DY140" s="235">
        <f t="shared" si="1071"/>
        <v>0</v>
      </c>
      <c r="DZ140" s="235">
        <f t="shared" si="1006"/>
        <v>0</v>
      </c>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row>
    <row r="141" spans="1:212" s="5" customFormat="1" x14ac:dyDescent="0.2">
      <c r="A141" s="57" t="s">
        <v>234</v>
      </c>
      <c r="B141" s="57" t="s">
        <v>235</v>
      </c>
      <c r="C141" s="57" t="s">
        <v>7</v>
      </c>
      <c r="D141" s="57">
        <v>118</v>
      </c>
      <c r="E141" s="6"/>
      <c r="F141" s="64">
        <f t="shared" si="1098"/>
        <v>0</v>
      </c>
      <c r="G141" s="6"/>
      <c r="H141" s="64">
        <f t="shared" si="1099"/>
        <v>0</v>
      </c>
      <c r="I141" s="6"/>
      <c r="J141" s="64">
        <f t="shared" si="1100"/>
        <v>0</v>
      </c>
      <c r="K141" s="6"/>
      <c r="L141" s="64">
        <f t="shared" si="1101"/>
        <v>0</v>
      </c>
      <c r="M141" s="6"/>
      <c r="N141" s="64">
        <f t="shared" si="1102"/>
        <v>0</v>
      </c>
      <c r="O141" s="6"/>
      <c r="P141" s="64">
        <f t="shared" si="1103"/>
        <v>0</v>
      </c>
      <c r="Q141" s="6"/>
      <c r="R141" s="64">
        <f t="shared" si="1104"/>
        <v>0</v>
      </c>
      <c r="S141" s="6"/>
      <c r="T141" s="64">
        <f t="shared" si="1105"/>
        <v>0</v>
      </c>
      <c r="U141" s="6"/>
      <c r="V141" s="64">
        <f t="shared" si="1106"/>
        <v>0</v>
      </c>
      <c r="W141" s="6"/>
      <c r="X141" s="64">
        <f t="shared" si="1107"/>
        <v>0</v>
      </c>
      <c r="Y141" s="6"/>
      <c r="Z141" s="64">
        <f t="shared" si="1108"/>
        <v>0</v>
      </c>
      <c r="AA141" s="6"/>
      <c r="AB141" s="64">
        <f t="shared" si="1109"/>
        <v>0</v>
      </c>
      <c r="AC141" s="59"/>
      <c r="AD141" s="64">
        <f t="shared" si="1110"/>
        <v>0</v>
      </c>
      <c r="AE141" s="59"/>
      <c r="AF141" s="64">
        <f t="shared" si="1111"/>
        <v>0</v>
      </c>
      <c r="AG141" s="59"/>
      <c r="AH141" s="64">
        <f t="shared" si="1112"/>
        <v>0</v>
      </c>
      <c r="AI141" s="59"/>
      <c r="AJ141" s="64">
        <f t="shared" si="1113"/>
        <v>0</v>
      </c>
      <c r="AK141" s="59"/>
      <c r="AL141" s="64">
        <f t="shared" si="1114"/>
        <v>0</v>
      </c>
      <c r="AM141" s="59"/>
      <c r="AN141" s="64">
        <f t="shared" si="1115"/>
        <v>0</v>
      </c>
      <c r="AO141" s="59"/>
      <c r="AP141" s="64">
        <f t="shared" si="1116"/>
        <v>0</v>
      </c>
      <c r="AQ141" s="59"/>
      <c r="AR141" s="64">
        <f t="shared" si="1117"/>
        <v>0</v>
      </c>
      <c r="AS141" s="59"/>
      <c r="AT141" s="64">
        <f t="shared" si="1118"/>
        <v>0</v>
      </c>
      <c r="AU141" s="59"/>
      <c r="AV141" s="64">
        <f t="shared" si="1119"/>
        <v>0</v>
      </c>
      <c r="AW141" s="59"/>
      <c r="AX141" s="64">
        <f t="shared" si="1120"/>
        <v>0</v>
      </c>
      <c r="AY141" s="59"/>
      <c r="AZ141" s="64">
        <f t="shared" si="1121"/>
        <v>0</v>
      </c>
      <c r="BA141" s="59"/>
      <c r="BB141" s="64">
        <f t="shared" si="1122"/>
        <v>0</v>
      </c>
      <c r="BC141" s="59"/>
      <c r="BD141" s="64">
        <f t="shared" si="1123"/>
        <v>0</v>
      </c>
      <c r="BE141" s="59"/>
      <c r="BF141" s="64">
        <f t="shared" si="1124"/>
        <v>0</v>
      </c>
      <c r="BG141" s="59"/>
      <c r="BH141" s="64">
        <f t="shared" si="1125"/>
        <v>0</v>
      </c>
      <c r="BI141" s="59"/>
      <c r="BJ141" s="64">
        <f t="shared" si="1126"/>
        <v>0</v>
      </c>
      <c r="BK141" s="59"/>
      <c r="BL141" s="64">
        <f t="shared" si="1127"/>
        <v>0</v>
      </c>
      <c r="BM141" s="59"/>
      <c r="BN141" s="64">
        <f t="shared" si="1128"/>
        <v>0</v>
      </c>
      <c r="BO141" s="59"/>
      <c r="BP141" s="64">
        <f t="shared" si="1129"/>
        <v>0</v>
      </c>
      <c r="BQ141" s="59"/>
      <c r="BR141" s="64">
        <f t="shared" si="1130"/>
        <v>0</v>
      </c>
      <c r="BS141" s="59"/>
      <c r="BT141" s="64">
        <f t="shared" si="1131"/>
        <v>0</v>
      </c>
      <c r="BU141" s="59"/>
      <c r="BV141" s="64">
        <f t="shared" si="1132"/>
        <v>0</v>
      </c>
      <c r="BW141" s="59"/>
      <c r="BX141" s="64">
        <f t="shared" si="1133"/>
        <v>0</v>
      </c>
      <c r="BY141" s="59"/>
      <c r="BZ141" s="64">
        <f t="shared" si="1134"/>
        <v>0</v>
      </c>
      <c r="CA141" s="54"/>
      <c r="CB141" s="61">
        <f t="shared" si="1135"/>
        <v>0</v>
      </c>
      <c r="CC141" s="61">
        <f t="shared" si="1136"/>
        <v>0</v>
      </c>
      <c r="CD141" s="4"/>
      <c r="CE141" s="236">
        <v>5.75</v>
      </c>
      <c r="CF141" s="236">
        <f t="shared" si="1137"/>
        <v>678.5</v>
      </c>
      <c r="CG141" s="235">
        <f t="shared" si="1138"/>
        <v>5.75</v>
      </c>
      <c r="CH141" s="235">
        <f t="shared" si="1139"/>
        <v>678.5</v>
      </c>
      <c r="CI141" s="236"/>
      <c r="CJ141" s="236">
        <f t="shared" si="1046"/>
        <v>0</v>
      </c>
      <c r="CK141" s="235">
        <f t="shared" si="1047"/>
        <v>0</v>
      </c>
      <c r="CL141" s="235">
        <f t="shared" si="1048"/>
        <v>0</v>
      </c>
      <c r="CM141" s="236"/>
      <c r="CN141" s="236">
        <f t="shared" si="1000"/>
        <v>0</v>
      </c>
      <c r="CO141" s="235">
        <f t="shared" si="1001"/>
        <v>0</v>
      </c>
      <c r="CP141" s="235">
        <f t="shared" si="1002"/>
        <v>0</v>
      </c>
      <c r="CQ141" s="236"/>
      <c r="CR141" s="236">
        <f t="shared" si="1049"/>
        <v>0</v>
      </c>
      <c r="CS141" s="235">
        <f t="shared" si="1050"/>
        <v>0</v>
      </c>
      <c r="CT141" s="235">
        <f t="shared" si="1051"/>
        <v>0</v>
      </c>
      <c r="CU141" s="236">
        <v>1.75</v>
      </c>
      <c r="CV141" s="236">
        <f t="shared" si="1052"/>
        <v>206.5</v>
      </c>
      <c r="CW141" s="235">
        <f t="shared" si="1053"/>
        <v>1.75</v>
      </c>
      <c r="CX141" s="235">
        <f t="shared" si="1054"/>
        <v>206.5</v>
      </c>
      <c r="CY141" s="236">
        <v>1.25</v>
      </c>
      <c r="CZ141" s="236">
        <f t="shared" si="1055"/>
        <v>147.5</v>
      </c>
      <c r="DA141" s="235">
        <f t="shared" si="1056"/>
        <v>1.25</v>
      </c>
      <c r="DB141" s="235">
        <f t="shared" si="1057"/>
        <v>147.5</v>
      </c>
      <c r="DC141" s="236"/>
      <c r="DD141" s="236">
        <f t="shared" si="1058"/>
        <v>0</v>
      </c>
      <c r="DE141" s="235">
        <f t="shared" si="1059"/>
        <v>0</v>
      </c>
      <c r="DF141" s="235">
        <f t="shared" si="1060"/>
        <v>0</v>
      </c>
      <c r="DG141" s="236"/>
      <c r="DH141" s="236">
        <f t="shared" si="1061"/>
        <v>0</v>
      </c>
      <c r="DI141" s="235">
        <f t="shared" si="1062"/>
        <v>0</v>
      </c>
      <c r="DJ141" s="235">
        <f t="shared" si="1063"/>
        <v>0</v>
      </c>
      <c r="DK141" s="236"/>
      <c r="DL141" s="236">
        <f t="shared" si="1064"/>
        <v>0</v>
      </c>
      <c r="DM141" s="235">
        <f t="shared" si="1065"/>
        <v>0</v>
      </c>
      <c r="DN141" s="235">
        <f t="shared" si="1066"/>
        <v>0</v>
      </c>
      <c r="DO141" s="236"/>
      <c r="DP141" s="236">
        <f t="shared" si="1003"/>
        <v>0</v>
      </c>
      <c r="DQ141" s="235">
        <f t="shared" si="1067"/>
        <v>0</v>
      </c>
      <c r="DR141" s="235">
        <f t="shared" si="1004"/>
        <v>0</v>
      </c>
      <c r="DS141" s="236"/>
      <c r="DT141" s="236">
        <f t="shared" si="1068"/>
        <v>0</v>
      </c>
      <c r="DU141" s="235">
        <f t="shared" si="1069"/>
        <v>0</v>
      </c>
      <c r="DV141" s="235">
        <f t="shared" si="1070"/>
        <v>0</v>
      </c>
      <c r="DW141" s="236"/>
      <c r="DX141" s="236">
        <f t="shared" si="1005"/>
        <v>0</v>
      </c>
      <c r="DY141" s="235">
        <f t="shared" si="1071"/>
        <v>0</v>
      </c>
      <c r="DZ141" s="235">
        <f t="shared" si="1006"/>
        <v>0</v>
      </c>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row>
    <row r="142" spans="1:212" s="5" customFormat="1" x14ac:dyDescent="0.2">
      <c r="A142" s="57" t="s">
        <v>179</v>
      </c>
      <c r="B142" s="57" t="s">
        <v>180</v>
      </c>
      <c r="C142" s="57" t="s">
        <v>7</v>
      </c>
      <c r="D142" s="57">
        <v>118</v>
      </c>
      <c r="E142" s="6"/>
      <c r="F142" s="64">
        <f t="shared" si="1098"/>
        <v>0</v>
      </c>
      <c r="G142" s="6"/>
      <c r="H142" s="64">
        <f t="shared" si="1099"/>
        <v>0</v>
      </c>
      <c r="I142" s="6"/>
      <c r="J142" s="64">
        <f t="shared" si="1100"/>
        <v>0</v>
      </c>
      <c r="K142" s="6"/>
      <c r="L142" s="64">
        <f t="shared" si="1101"/>
        <v>0</v>
      </c>
      <c r="M142" s="6"/>
      <c r="N142" s="64">
        <f t="shared" si="1102"/>
        <v>0</v>
      </c>
      <c r="O142" s="6"/>
      <c r="P142" s="64">
        <f t="shared" si="1103"/>
        <v>0</v>
      </c>
      <c r="Q142" s="6"/>
      <c r="R142" s="64">
        <f t="shared" si="1104"/>
        <v>0</v>
      </c>
      <c r="S142" s="6"/>
      <c r="T142" s="64">
        <f t="shared" si="1105"/>
        <v>0</v>
      </c>
      <c r="U142" s="6"/>
      <c r="V142" s="64">
        <f t="shared" si="1106"/>
        <v>0</v>
      </c>
      <c r="W142" s="6"/>
      <c r="X142" s="64">
        <f t="shared" si="1107"/>
        <v>0</v>
      </c>
      <c r="Y142" s="6"/>
      <c r="Z142" s="64">
        <f t="shared" si="1108"/>
        <v>0</v>
      </c>
      <c r="AA142" s="6"/>
      <c r="AB142" s="64">
        <f t="shared" si="1109"/>
        <v>0</v>
      </c>
      <c r="AC142" s="59"/>
      <c r="AD142" s="64">
        <f t="shared" si="1110"/>
        <v>0</v>
      </c>
      <c r="AE142" s="59"/>
      <c r="AF142" s="64">
        <f t="shared" si="1111"/>
        <v>0</v>
      </c>
      <c r="AG142" s="59"/>
      <c r="AH142" s="64">
        <f t="shared" si="1112"/>
        <v>0</v>
      </c>
      <c r="AI142" s="59"/>
      <c r="AJ142" s="64">
        <f t="shared" si="1113"/>
        <v>0</v>
      </c>
      <c r="AK142" s="59"/>
      <c r="AL142" s="64">
        <f t="shared" si="1114"/>
        <v>0</v>
      </c>
      <c r="AM142" s="59"/>
      <c r="AN142" s="64">
        <f t="shared" si="1115"/>
        <v>0</v>
      </c>
      <c r="AO142" s="59"/>
      <c r="AP142" s="64">
        <f t="shared" si="1116"/>
        <v>0</v>
      </c>
      <c r="AQ142" s="59"/>
      <c r="AR142" s="64">
        <f t="shared" si="1117"/>
        <v>0</v>
      </c>
      <c r="AS142" s="59"/>
      <c r="AT142" s="64">
        <f t="shared" si="1118"/>
        <v>0</v>
      </c>
      <c r="AU142" s="59"/>
      <c r="AV142" s="64">
        <f t="shared" si="1119"/>
        <v>0</v>
      </c>
      <c r="AW142" s="59"/>
      <c r="AX142" s="64">
        <f t="shared" si="1120"/>
        <v>0</v>
      </c>
      <c r="AY142" s="59"/>
      <c r="AZ142" s="64">
        <f t="shared" si="1121"/>
        <v>0</v>
      </c>
      <c r="BA142" s="59"/>
      <c r="BB142" s="64">
        <f t="shared" si="1122"/>
        <v>0</v>
      </c>
      <c r="BC142" s="59"/>
      <c r="BD142" s="64">
        <f t="shared" si="1123"/>
        <v>0</v>
      </c>
      <c r="BE142" s="59"/>
      <c r="BF142" s="64">
        <f t="shared" si="1124"/>
        <v>0</v>
      </c>
      <c r="BG142" s="59"/>
      <c r="BH142" s="64">
        <f t="shared" si="1125"/>
        <v>0</v>
      </c>
      <c r="BI142" s="59"/>
      <c r="BJ142" s="64">
        <f t="shared" si="1126"/>
        <v>0</v>
      </c>
      <c r="BK142" s="59"/>
      <c r="BL142" s="64">
        <f t="shared" si="1127"/>
        <v>0</v>
      </c>
      <c r="BM142" s="59"/>
      <c r="BN142" s="64">
        <f t="shared" si="1128"/>
        <v>0</v>
      </c>
      <c r="BO142" s="59"/>
      <c r="BP142" s="64">
        <f t="shared" si="1129"/>
        <v>0</v>
      </c>
      <c r="BQ142" s="59"/>
      <c r="BR142" s="64">
        <f t="shared" si="1130"/>
        <v>0</v>
      </c>
      <c r="BS142" s="59"/>
      <c r="BT142" s="64">
        <f t="shared" si="1131"/>
        <v>0</v>
      </c>
      <c r="BU142" s="59"/>
      <c r="BV142" s="64">
        <f t="shared" si="1132"/>
        <v>0</v>
      </c>
      <c r="BW142" s="59"/>
      <c r="BX142" s="64">
        <f t="shared" si="1133"/>
        <v>0</v>
      </c>
      <c r="BY142" s="59"/>
      <c r="BZ142" s="64">
        <f t="shared" si="1134"/>
        <v>0</v>
      </c>
      <c r="CA142" s="54"/>
      <c r="CB142" s="61">
        <f t="shared" si="1135"/>
        <v>0</v>
      </c>
      <c r="CC142" s="61">
        <f t="shared" si="1136"/>
        <v>0</v>
      </c>
      <c r="CD142" s="4"/>
      <c r="CE142" s="236"/>
      <c r="CF142" s="236">
        <f t="shared" si="1137"/>
        <v>0</v>
      </c>
      <c r="CG142" s="235">
        <f t="shared" si="1138"/>
        <v>0</v>
      </c>
      <c r="CH142" s="235">
        <f t="shared" si="1139"/>
        <v>0</v>
      </c>
      <c r="CI142" s="236"/>
      <c r="CJ142" s="236">
        <f t="shared" si="1046"/>
        <v>0</v>
      </c>
      <c r="CK142" s="235">
        <f t="shared" si="1047"/>
        <v>0</v>
      </c>
      <c r="CL142" s="235">
        <f t="shared" si="1048"/>
        <v>0</v>
      </c>
      <c r="CM142" s="236"/>
      <c r="CN142" s="236">
        <f t="shared" si="1000"/>
        <v>0</v>
      </c>
      <c r="CO142" s="235">
        <f t="shared" si="1001"/>
        <v>0</v>
      </c>
      <c r="CP142" s="235">
        <f t="shared" si="1002"/>
        <v>0</v>
      </c>
      <c r="CQ142" s="236"/>
      <c r="CR142" s="236">
        <f t="shared" si="1049"/>
        <v>0</v>
      </c>
      <c r="CS142" s="235">
        <f t="shared" si="1050"/>
        <v>0</v>
      </c>
      <c r="CT142" s="235">
        <f t="shared" si="1051"/>
        <v>0</v>
      </c>
      <c r="CU142" s="236"/>
      <c r="CV142" s="236">
        <f t="shared" si="1052"/>
        <v>0</v>
      </c>
      <c r="CW142" s="235">
        <f t="shared" si="1053"/>
        <v>0</v>
      </c>
      <c r="CX142" s="235">
        <f t="shared" si="1054"/>
        <v>0</v>
      </c>
      <c r="CY142" s="236"/>
      <c r="CZ142" s="236">
        <f t="shared" si="1055"/>
        <v>0</v>
      </c>
      <c r="DA142" s="235">
        <f t="shared" si="1056"/>
        <v>0</v>
      </c>
      <c r="DB142" s="235">
        <f t="shared" si="1057"/>
        <v>0</v>
      </c>
      <c r="DC142" s="236"/>
      <c r="DD142" s="236">
        <f t="shared" si="1058"/>
        <v>0</v>
      </c>
      <c r="DE142" s="235">
        <f t="shared" si="1059"/>
        <v>0</v>
      </c>
      <c r="DF142" s="235">
        <f t="shared" si="1060"/>
        <v>0</v>
      </c>
      <c r="DG142" s="236"/>
      <c r="DH142" s="236">
        <f t="shared" si="1061"/>
        <v>0</v>
      </c>
      <c r="DI142" s="235">
        <f t="shared" si="1062"/>
        <v>0</v>
      </c>
      <c r="DJ142" s="235">
        <f t="shared" si="1063"/>
        <v>0</v>
      </c>
      <c r="DK142" s="236"/>
      <c r="DL142" s="236">
        <f t="shared" si="1064"/>
        <v>0</v>
      </c>
      <c r="DM142" s="235">
        <f t="shared" si="1065"/>
        <v>0</v>
      </c>
      <c r="DN142" s="235">
        <f t="shared" si="1066"/>
        <v>0</v>
      </c>
      <c r="DO142" s="236"/>
      <c r="DP142" s="236">
        <f t="shared" si="1003"/>
        <v>0</v>
      </c>
      <c r="DQ142" s="235">
        <f t="shared" si="1067"/>
        <v>0</v>
      </c>
      <c r="DR142" s="235">
        <f t="shared" si="1004"/>
        <v>0</v>
      </c>
      <c r="DS142" s="236"/>
      <c r="DT142" s="236">
        <f t="shared" si="1068"/>
        <v>0</v>
      </c>
      <c r="DU142" s="235">
        <f t="shared" si="1069"/>
        <v>0</v>
      </c>
      <c r="DV142" s="235">
        <f t="shared" si="1070"/>
        <v>0</v>
      </c>
      <c r="DW142" s="236"/>
      <c r="DX142" s="236">
        <f t="shared" si="1005"/>
        <v>0</v>
      </c>
      <c r="DY142" s="235">
        <f t="shared" si="1071"/>
        <v>0</v>
      </c>
      <c r="DZ142" s="235">
        <f t="shared" si="1006"/>
        <v>0</v>
      </c>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row>
    <row r="143" spans="1:212" s="5" customFormat="1" x14ac:dyDescent="0.2">
      <c r="A143" s="57" t="s">
        <v>156</v>
      </c>
      <c r="B143" s="57" t="s">
        <v>157</v>
      </c>
      <c r="C143" s="57" t="s">
        <v>7</v>
      </c>
      <c r="D143" s="57">
        <v>118</v>
      </c>
      <c r="E143" s="6"/>
      <c r="F143" s="64">
        <f t="shared" si="1098"/>
        <v>0</v>
      </c>
      <c r="G143" s="6"/>
      <c r="H143" s="64">
        <f t="shared" si="1099"/>
        <v>0</v>
      </c>
      <c r="I143" s="6"/>
      <c r="J143" s="64">
        <f t="shared" si="1100"/>
        <v>0</v>
      </c>
      <c r="K143" s="6"/>
      <c r="L143" s="64">
        <f t="shared" si="1101"/>
        <v>0</v>
      </c>
      <c r="M143" s="6"/>
      <c r="N143" s="64">
        <f t="shared" si="1102"/>
        <v>0</v>
      </c>
      <c r="O143" s="6"/>
      <c r="P143" s="64">
        <f t="shared" si="1103"/>
        <v>0</v>
      </c>
      <c r="Q143" s="6"/>
      <c r="R143" s="64">
        <f t="shared" si="1104"/>
        <v>0</v>
      </c>
      <c r="S143" s="6"/>
      <c r="T143" s="64">
        <f t="shared" si="1105"/>
        <v>0</v>
      </c>
      <c r="U143" s="6"/>
      <c r="V143" s="64">
        <f t="shared" si="1106"/>
        <v>0</v>
      </c>
      <c r="W143" s="6"/>
      <c r="X143" s="64">
        <f t="shared" si="1107"/>
        <v>0</v>
      </c>
      <c r="Y143" s="6"/>
      <c r="Z143" s="64">
        <f t="shared" si="1108"/>
        <v>0</v>
      </c>
      <c r="AA143" s="6"/>
      <c r="AB143" s="64">
        <f t="shared" si="1109"/>
        <v>0</v>
      </c>
      <c r="AC143" s="59"/>
      <c r="AD143" s="64">
        <f t="shared" si="1110"/>
        <v>0</v>
      </c>
      <c r="AE143" s="59"/>
      <c r="AF143" s="64">
        <f t="shared" si="1111"/>
        <v>0</v>
      </c>
      <c r="AG143" s="59"/>
      <c r="AH143" s="64">
        <f t="shared" si="1112"/>
        <v>0</v>
      </c>
      <c r="AI143" s="59"/>
      <c r="AJ143" s="64">
        <f t="shared" si="1113"/>
        <v>0</v>
      </c>
      <c r="AK143" s="59"/>
      <c r="AL143" s="64">
        <f t="shared" si="1114"/>
        <v>0</v>
      </c>
      <c r="AM143" s="59"/>
      <c r="AN143" s="64">
        <f t="shared" si="1115"/>
        <v>0</v>
      </c>
      <c r="AO143" s="59">
        <v>3</v>
      </c>
      <c r="AP143" s="64">
        <f t="shared" si="1116"/>
        <v>354</v>
      </c>
      <c r="AQ143" s="59"/>
      <c r="AR143" s="64">
        <f t="shared" si="1117"/>
        <v>0</v>
      </c>
      <c r="AS143" s="59">
        <v>15</v>
      </c>
      <c r="AT143" s="64">
        <f t="shared" si="1118"/>
        <v>1770</v>
      </c>
      <c r="AU143" s="59">
        <v>13.5</v>
      </c>
      <c r="AV143" s="64">
        <f t="shared" si="1119"/>
        <v>1593</v>
      </c>
      <c r="AW143" s="59">
        <v>6</v>
      </c>
      <c r="AX143" s="64">
        <f t="shared" si="1120"/>
        <v>708</v>
      </c>
      <c r="AY143" s="59">
        <v>5</v>
      </c>
      <c r="AZ143" s="64">
        <f t="shared" si="1121"/>
        <v>590</v>
      </c>
      <c r="BA143" s="59">
        <v>13.5</v>
      </c>
      <c r="BB143" s="64">
        <f t="shared" si="1122"/>
        <v>1593</v>
      </c>
      <c r="BC143" s="59"/>
      <c r="BD143" s="64">
        <f t="shared" si="1123"/>
        <v>0</v>
      </c>
      <c r="BE143" s="59"/>
      <c r="BF143" s="64">
        <f t="shared" si="1124"/>
        <v>0</v>
      </c>
      <c r="BG143" s="59"/>
      <c r="BH143" s="64">
        <f t="shared" si="1125"/>
        <v>0</v>
      </c>
      <c r="BI143" s="59"/>
      <c r="BJ143" s="64">
        <f t="shared" si="1126"/>
        <v>0</v>
      </c>
      <c r="BK143" s="59"/>
      <c r="BL143" s="64">
        <f t="shared" si="1127"/>
        <v>0</v>
      </c>
      <c r="BM143" s="59"/>
      <c r="BN143" s="64">
        <f t="shared" si="1128"/>
        <v>0</v>
      </c>
      <c r="BO143" s="59"/>
      <c r="BP143" s="64">
        <f t="shared" si="1129"/>
        <v>0</v>
      </c>
      <c r="BQ143" s="59"/>
      <c r="BR143" s="64">
        <f t="shared" si="1130"/>
        <v>0</v>
      </c>
      <c r="BS143" s="59"/>
      <c r="BT143" s="64">
        <f t="shared" si="1131"/>
        <v>0</v>
      </c>
      <c r="BU143" s="59"/>
      <c r="BV143" s="64">
        <f t="shared" si="1132"/>
        <v>0</v>
      </c>
      <c r="BW143" s="59"/>
      <c r="BX143" s="64">
        <f t="shared" si="1133"/>
        <v>0</v>
      </c>
      <c r="BY143" s="59"/>
      <c r="BZ143" s="64">
        <f t="shared" si="1134"/>
        <v>0</v>
      </c>
      <c r="CA143" s="54"/>
      <c r="CB143" s="61">
        <f t="shared" si="1135"/>
        <v>56</v>
      </c>
      <c r="CC143" s="61">
        <f t="shared" si="1136"/>
        <v>6608</v>
      </c>
      <c r="CD143" s="4"/>
      <c r="CE143" s="236">
        <v>2.75</v>
      </c>
      <c r="CF143" s="236">
        <f t="shared" si="1137"/>
        <v>324.5</v>
      </c>
      <c r="CG143" s="235">
        <f t="shared" si="1138"/>
        <v>2.75</v>
      </c>
      <c r="CH143" s="235">
        <f t="shared" si="1139"/>
        <v>324.5</v>
      </c>
      <c r="CI143" s="236">
        <v>4.5</v>
      </c>
      <c r="CJ143" s="236">
        <f t="shared" si="1046"/>
        <v>531</v>
      </c>
      <c r="CK143" s="235">
        <f t="shared" si="1047"/>
        <v>4.5</v>
      </c>
      <c r="CL143" s="235">
        <f t="shared" si="1048"/>
        <v>531</v>
      </c>
      <c r="CM143" s="236"/>
      <c r="CN143" s="236">
        <f t="shared" si="1000"/>
        <v>0</v>
      </c>
      <c r="CO143" s="235">
        <f t="shared" si="1001"/>
        <v>0</v>
      </c>
      <c r="CP143" s="235">
        <f t="shared" si="1002"/>
        <v>0</v>
      </c>
      <c r="CQ143" s="236"/>
      <c r="CR143" s="236">
        <f t="shared" si="1049"/>
        <v>0</v>
      </c>
      <c r="CS143" s="235">
        <f t="shared" si="1050"/>
        <v>0</v>
      </c>
      <c r="CT143" s="235">
        <f t="shared" si="1051"/>
        <v>0</v>
      </c>
      <c r="CU143" s="236"/>
      <c r="CV143" s="236">
        <f t="shared" si="1052"/>
        <v>0</v>
      </c>
      <c r="CW143" s="235">
        <f t="shared" si="1053"/>
        <v>3</v>
      </c>
      <c r="CX143" s="235">
        <f t="shared" si="1054"/>
        <v>354</v>
      </c>
      <c r="CY143" s="236"/>
      <c r="CZ143" s="236">
        <f t="shared" si="1055"/>
        <v>0</v>
      </c>
      <c r="DA143" s="235">
        <f t="shared" si="1056"/>
        <v>0</v>
      </c>
      <c r="DB143" s="235">
        <f t="shared" si="1057"/>
        <v>0</v>
      </c>
      <c r="DC143" s="236"/>
      <c r="DD143" s="236">
        <f t="shared" si="1058"/>
        <v>0</v>
      </c>
      <c r="DE143" s="235">
        <f t="shared" si="1059"/>
        <v>15</v>
      </c>
      <c r="DF143" s="235">
        <f t="shared" si="1060"/>
        <v>1770</v>
      </c>
      <c r="DG143" s="236"/>
      <c r="DH143" s="236">
        <f t="shared" si="1061"/>
        <v>0</v>
      </c>
      <c r="DI143" s="235">
        <f t="shared" si="1062"/>
        <v>13.5</v>
      </c>
      <c r="DJ143" s="235">
        <f t="shared" si="1063"/>
        <v>1593</v>
      </c>
      <c r="DK143" s="236"/>
      <c r="DL143" s="236">
        <f t="shared" si="1064"/>
        <v>0</v>
      </c>
      <c r="DM143" s="235">
        <f t="shared" si="1065"/>
        <v>6</v>
      </c>
      <c r="DN143" s="235">
        <f t="shared" si="1066"/>
        <v>708</v>
      </c>
      <c r="DO143" s="236"/>
      <c r="DP143" s="236">
        <f t="shared" si="1003"/>
        <v>0</v>
      </c>
      <c r="DQ143" s="235">
        <f t="shared" si="1067"/>
        <v>13.5</v>
      </c>
      <c r="DR143" s="235">
        <f t="shared" si="1004"/>
        <v>0</v>
      </c>
      <c r="DS143" s="236"/>
      <c r="DT143" s="236">
        <f t="shared" si="1068"/>
        <v>0</v>
      </c>
      <c r="DU143" s="235">
        <f t="shared" si="1069"/>
        <v>13.5</v>
      </c>
      <c r="DV143" s="235">
        <f t="shared" si="1070"/>
        <v>1593</v>
      </c>
      <c r="DW143" s="236"/>
      <c r="DX143" s="236">
        <f t="shared" si="1005"/>
        <v>0</v>
      </c>
      <c r="DY143" s="235">
        <f t="shared" si="1071"/>
        <v>0</v>
      </c>
      <c r="DZ143" s="235">
        <f t="shared" si="1006"/>
        <v>0</v>
      </c>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row>
    <row r="144" spans="1:212" s="5" customFormat="1" x14ac:dyDescent="0.2">
      <c r="A144" s="57" t="s">
        <v>126</v>
      </c>
      <c r="B144" s="57" t="s">
        <v>120</v>
      </c>
      <c r="C144" s="57" t="s">
        <v>7</v>
      </c>
      <c r="D144" s="57">
        <v>118</v>
      </c>
      <c r="E144" s="6"/>
      <c r="F144" s="64">
        <f t="shared" si="1098"/>
        <v>0</v>
      </c>
      <c r="G144" s="208"/>
      <c r="H144" s="64">
        <f t="shared" si="1099"/>
        <v>0</v>
      </c>
      <c r="I144" s="6"/>
      <c r="J144" s="64">
        <f t="shared" si="1100"/>
        <v>0</v>
      </c>
      <c r="K144" s="6"/>
      <c r="L144" s="64">
        <f t="shared" si="1101"/>
        <v>0</v>
      </c>
      <c r="M144" s="6"/>
      <c r="N144" s="64">
        <f t="shared" si="1102"/>
        <v>0</v>
      </c>
      <c r="O144" s="6"/>
      <c r="P144" s="64">
        <f t="shared" si="1103"/>
        <v>0</v>
      </c>
      <c r="Q144" s="6"/>
      <c r="R144" s="64">
        <f t="shared" si="1104"/>
        <v>0</v>
      </c>
      <c r="S144" s="6"/>
      <c r="T144" s="64">
        <f t="shared" si="1105"/>
        <v>0</v>
      </c>
      <c r="U144" s="6"/>
      <c r="V144" s="64">
        <f t="shared" si="1106"/>
        <v>0</v>
      </c>
      <c r="W144" s="6"/>
      <c r="X144" s="64">
        <f t="shared" si="1107"/>
        <v>0</v>
      </c>
      <c r="Y144" s="6"/>
      <c r="Z144" s="64">
        <f t="shared" si="1108"/>
        <v>0</v>
      </c>
      <c r="AA144" s="6"/>
      <c r="AB144" s="64">
        <f t="shared" si="1109"/>
        <v>0</v>
      </c>
      <c r="AC144" s="59"/>
      <c r="AD144" s="64">
        <f t="shared" si="1110"/>
        <v>0</v>
      </c>
      <c r="AE144" s="59"/>
      <c r="AF144" s="64">
        <f t="shared" si="1111"/>
        <v>0</v>
      </c>
      <c r="AG144" s="59"/>
      <c r="AH144" s="64">
        <f t="shared" si="1112"/>
        <v>0</v>
      </c>
      <c r="AI144" s="59"/>
      <c r="AJ144" s="64">
        <f t="shared" si="1113"/>
        <v>0</v>
      </c>
      <c r="AK144" s="59"/>
      <c r="AL144" s="64">
        <f t="shared" si="1114"/>
        <v>0</v>
      </c>
      <c r="AM144" s="59"/>
      <c r="AN144" s="64">
        <f t="shared" si="1115"/>
        <v>0</v>
      </c>
      <c r="AO144" s="59"/>
      <c r="AP144" s="64">
        <f t="shared" si="1116"/>
        <v>0</v>
      </c>
      <c r="AQ144" s="59"/>
      <c r="AR144" s="64">
        <f t="shared" si="1117"/>
        <v>0</v>
      </c>
      <c r="AS144" s="59"/>
      <c r="AT144" s="64">
        <f t="shared" si="1118"/>
        <v>0</v>
      </c>
      <c r="AU144" s="59"/>
      <c r="AV144" s="64">
        <f t="shared" si="1119"/>
        <v>0</v>
      </c>
      <c r="AW144" s="59"/>
      <c r="AX144" s="64">
        <f t="shared" si="1120"/>
        <v>0</v>
      </c>
      <c r="AY144" s="59"/>
      <c r="AZ144" s="64">
        <f t="shared" si="1121"/>
        <v>0</v>
      </c>
      <c r="BA144" s="59"/>
      <c r="BB144" s="64">
        <f t="shared" si="1122"/>
        <v>0</v>
      </c>
      <c r="BC144" s="59"/>
      <c r="BD144" s="64">
        <f t="shared" si="1123"/>
        <v>0</v>
      </c>
      <c r="BE144" s="59"/>
      <c r="BF144" s="64">
        <f t="shared" si="1124"/>
        <v>0</v>
      </c>
      <c r="BG144" s="59"/>
      <c r="BH144" s="64">
        <f t="shared" si="1125"/>
        <v>0</v>
      </c>
      <c r="BI144" s="59"/>
      <c r="BJ144" s="64">
        <f t="shared" si="1126"/>
        <v>0</v>
      </c>
      <c r="BK144" s="59"/>
      <c r="BL144" s="64">
        <f t="shared" si="1127"/>
        <v>0</v>
      </c>
      <c r="BM144" s="59"/>
      <c r="BN144" s="64">
        <f t="shared" si="1128"/>
        <v>0</v>
      </c>
      <c r="BO144" s="59"/>
      <c r="BP144" s="64">
        <f t="shared" si="1129"/>
        <v>0</v>
      </c>
      <c r="BQ144" s="59"/>
      <c r="BR144" s="64">
        <f t="shared" si="1130"/>
        <v>0</v>
      </c>
      <c r="BS144" s="59"/>
      <c r="BT144" s="64">
        <f t="shared" si="1131"/>
        <v>0</v>
      </c>
      <c r="BU144" s="59"/>
      <c r="BV144" s="64">
        <f t="shared" si="1132"/>
        <v>0</v>
      </c>
      <c r="BW144" s="59"/>
      <c r="BX144" s="64">
        <f t="shared" si="1133"/>
        <v>0</v>
      </c>
      <c r="BY144" s="59"/>
      <c r="BZ144" s="64">
        <f t="shared" si="1134"/>
        <v>0</v>
      </c>
      <c r="CA144" s="54"/>
      <c r="CB144" s="61">
        <f t="shared" si="1135"/>
        <v>0</v>
      </c>
      <c r="CC144" s="61">
        <f t="shared" si="1136"/>
        <v>0</v>
      </c>
      <c r="CD144" s="4"/>
      <c r="CE144" s="236"/>
      <c r="CF144" s="236">
        <f t="shared" si="1137"/>
        <v>0</v>
      </c>
      <c r="CG144" s="235">
        <f t="shared" si="1138"/>
        <v>0</v>
      </c>
      <c r="CH144" s="235">
        <f t="shared" si="1139"/>
        <v>0</v>
      </c>
      <c r="CI144" s="236"/>
      <c r="CJ144" s="236">
        <f t="shared" si="1046"/>
        <v>0</v>
      </c>
      <c r="CK144" s="235">
        <f t="shared" si="1047"/>
        <v>0</v>
      </c>
      <c r="CL144" s="235">
        <f t="shared" si="1048"/>
        <v>0</v>
      </c>
      <c r="CM144" s="236"/>
      <c r="CN144" s="236">
        <f t="shared" si="1000"/>
        <v>0</v>
      </c>
      <c r="CO144" s="235">
        <f t="shared" si="1001"/>
        <v>0</v>
      </c>
      <c r="CP144" s="235">
        <f t="shared" si="1002"/>
        <v>0</v>
      </c>
      <c r="CQ144" s="236"/>
      <c r="CR144" s="236">
        <f t="shared" si="1049"/>
        <v>0</v>
      </c>
      <c r="CS144" s="235">
        <f t="shared" si="1050"/>
        <v>0</v>
      </c>
      <c r="CT144" s="235">
        <f t="shared" si="1051"/>
        <v>0</v>
      </c>
      <c r="CU144" s="236"/>
      <c r="CV144" s="236">
        <f t="shared" si="1052"/>
        <v>0</v>
      </c>
      <c r="CW144" s="235">
        <f t="shared" si="1053"/>
        <v>0</v>
      </c>
      <c r="CX144" s="235">
        <f t="shared" si="1054"/>
        <v>0</v>
      </c>
      <c r="CY144" s="236"/>
      <c r="CZ144" s="236">
        <f t="shared" si="1055"/>
        <v>0</v>
      </c>
      <c r="DA144" s="235">
        <f t="shared" si="1056"/>
        <v>0</v>
      </c>
      <c r="DB144" s="235">
        <f t="shared" si="1057"/>
        <v>0</v>
      </c>
      <c r="DC144" s="236"/>
      <c r="DD144" s="236">
        <f t="shared" si="1058"/>
        <v>0</v>
      </c>
      <c r="DE144" s="235">
        <f t="shared" si="1059"/>
        <v>0</v>
      </c>
      <c r="DF144" s="235">
        <f t="shared" si="1060"/>
        <v>0</v>
      </c>
      <c r="DG144" s="236"/>
      <c r="DH144" s="236">
        <f t="shared" si="1061"/>
        <v>0</v>
      </c>
      <c r="DI144" s="235">
        <f t="shared" si="1062"/>
        <v>0</v>
      </c>
      <c r="DJ144" s="235">
        <f t="shared" si="1063"/>
        <v>0</v>
      </c>
      <c r="DK144" s="236"/>
      <c r="DL144" s="236">
        <f t="shared" si="1064"/>
        <v>0</v>
      </c>
      <c r="DM144" s="235">
        <f t="shared" si="1065"/>
        <v>0</v>
      </c>
      <c r="DN144" s="235">
        <f t="shared" si="1066"/>
        <v>0</v>
      </c>
      <c r="DO144" s="236"/>
      <c r="DP144" s="236">
        <f t="shared" si="1003"/>
        <v>0</v>
      </c>
      <c r="DQ144" s="235">
        <f t="shared" si="1067"/>
        <v>0</v>
      </c>
      <c r="DR144" s="235">
        <f t="shared" si="1004"/>
        <v>0</v>
      </c>
      <c r="DS144" s="236"/>
      <c r="DT144" s="236">
        <f t="shared" si="1068"/>
        <v>0</v>
      </c>
      <c r="DU144" s="235">
        <f t="shared" si="1069"/>
        <v>0</v>
      </c>
      <c r="DV144" s="235">
        <f t="shared" si="1070"/>
        <v>0</v>
      </c>
      <c r="DW144" s="236"/>
      <c r="DX144" s="236">
        <f t="shared" si="1005"/>
        <v>0</v>
      </c>
      <c r="DY144" s="235">
        <f t="shared" si="1071"/>
        <v>0</v>
      </c>
      <c r="DZ144" s="235">
        <f t="shared" si="1006"/>
        <v>0</v>
      </c>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row>
    <row r="145" spans="1:212" s="5" customFormat="1" x14ac:dyDescent="0.2">
      <c r="A145" s="57"/>
      <c r="B145" s="57"/>
      <c r="C145" s="57" t="s">
        <v>3</v>
      </c>
      <c r="D145" s="57">
        <v>100</v>
      </c>
      <c r="E145" s="6"/>
      <c r="F145" s="64">
        <f t="shared" si="1074"/>
        <v>0</v>
      </c>
      <c r="G145" s="6"/>
      <c r="H145" s="64">
        <f t="shared" si="1075"/>
        <v>0</v>
      </c>
      <c r="I145" s="6"/>
      <c r="J145" s="64">
        <f t="shared" si="1076"/>
        <v>0</v>
      </c>
      <c r="K145" s="6"/>
      <c r="L145" s="64">
        <f t="shared" si="1077"/>
        <v>0</v>
      </c>
      <c r="M145" s="6"/>
      <c r="N145" s="64">
        <f t="shared" si="1078"/>
        <v>0</v>
      </c>
      <c r="O145" s="6"/>
      <c r="P145" s="64">
        <f t="shared" si="1079"/>
        <v>0</v>
      </c>
      <c r="Q145" s="6"/>
      <c r="R145" s="64">
        <f t="shared" si="1080"/>
        <v>0</v>
      </c>
      <c r="S145" s="6"/>
      <c r="T145" s="64">
        <f t="shared" si="1081"/>
        <v>0</v>
      </c>
      <c r="U145" s="6"/>
      <c r="V145" s="64">
        <f t="shared" si="1082"/>
        <v>0</v>
      </c>
      <c r="W145" s="6"/>
      <c r="X145" s="64">
        <f t="shared" si="1083"/>
        <v>0</v>
      </c>
      <c r="Y145" s="6"/>
      <c r="Z145" s="64">
        <f t="shared" si="1084"/>
        <v>0</v>
      </c>
      <c r="AA145" s="6"/>
      <c r="AB145" s="64">
        <f t="shared" si="1085"/>
        <v>0</v>
      </c>
      <c r="AC145" s="59"/>
      <c r="AD145" s="64">
        <f t="shared" si="1086"/>
        <v>0</v>
      </c>
      <c r="AE145" s="59"/>
      <c r="AF145" s="64">
        <f t="shared" si="1087"/>
        <v>0</v>
      </c>
      <c r="AG145" s="59"/>
      <c r="AH145" s="64">
        <f t="shared" si="1088"/>
        <v>0</v>
      </c>
      <c r="AI145" s="59"/>
      <c r="AJ145" s="64">
        <f t="shared" si="1089"/>
        <v>0</v>
      </c>
      <c r="AK145" s="59"/>
      <c r="AL145" s="64">
        <f t="shared" si="1090"/>
        <v>0</v>
      </c>
      <c r="AM145" s="59"/>
      <c r="AN145" s="64">
        <f t="shared" si="1091"/>
        <v>0</v>
      </c>
      <c r="AO145" s="59"/>
      <c r="AP145" s="64">
        <f t="shared" si="1092"/>
        <v>0</v>
      </c>
      <c r="AQ145" s="59"/>
      <c r="AR145" s="64">
        <f t="shared" si="1093"/>
        <v>0</v>
      </c>
      <c r="AS145" s="59"/>
      <c r="AT145" s="64">
        <f t="shared" si="1094"/>
        <v>0</v>
      </c>
      <c r="AU145" s="59"/>
      <c r="AV145" s="64">
        <f t="shared" si="1095"/>
        <v>0</v>
      </c>
      <c r="AW145" s="59"/>
      <c r="AX145" s="64">
        <f t="shared" si="1096"/>
        <v>0</v>
      </c>
      <c r="AY145" s="59"/>
      <c r="AZ145" s="64">
        <f t="shared" si="1097"/>
        <v>0</v>
      </c>
      <c r="BA145" s="59"/>
      <c r="BB145" s="64">
        <f t="shared" si="1031"/>
        <v>0</v>
      </c>
      <c r="BC145" s="59"/>
      <c r="BD145" s="64">
        <f t="shared" si="1032"/>
        <v>0</v>
      </c>
      <c r="BE145" s="59"/>
      <c r="BF145" s="64">
        <f t="shared" si="1033"/>
        <v>0</v>
      </c>
      <c r="BG145" s="59"/>
      <c r="BH145" s="64">
        <f t="shared" si="1034"/>
        <v>0</v>
      </c>
      <c r="BI145" s="59"/>
      <c r="BJ145" s="64">
        <f t="shared" si="1035"/>
        <v>0</v>
      </c>
      <c r="BK145" s="59"/>
      <c r="BL145" s="64">
        <f t="shared" si="1036"/>
        <v>0</v>
      </c>
      <c r="BM145" s="59"/>
      <c r="BN145" s="64">
        <f t="shared" si="1037"/>
        <v>0</v>
      </c>
      <c r="BO145" s="59"/>
      <c r="BP145" s="64">
        <f t="shared" si="1038"/>
        <v>0</v>
      </c>
      <c r="BQ145" s="59"/>
      <c r="BR145" s="64">
        <f t="shared" si="1039"/>
        <v>0</v>
      </c>
      <c r="BS145" s="59"/>
      <c r="BT145" s="64">
        <f t="shared" si="1040"/>
        <v>0</v>
      </c>
      <c r="BU145" s="59"/>
      <c r="BV145" s="64">
        <f t="shared" si="1041"/>
        <v>0</v>
      </c>
      <c r="BW145" s="59"/>
      <c r="BX145" s="64">
        <f t="shared" si="1042"/>
        <v>0</v>
      </c>
      <c r="BY145" s="59"/>
      <c r="BZ145" s="64">
        <f t="shared" si="997"/>
        <v>0</v>
      </c>
      <c r="CA145" s="54"/>
      <c r="CB145" s="61">
        <f t="shared" si="998"/>
        <v>0</v>
      </c>
      <c r="CC145" s="61">
        <f t="shared" si="999"/>
        <v>0</v>
      </c>
      <c r="CD145" s="4"/>
      <c r="CE145" s="236"/>
      <c r="CF145" s="236">
        <f t="shared" si="1043"/>
        <v>0</v>
      </c>
      <c r="CG145" s="235">
        <f t="shared" si="1044"/>
        <v>0</v>
      </c>
      <c r="CH145" s="235">
        <f t="shared" si="1045"/>
        <v>0</v>
      </c>
      <c r="CI145" s="236"/>
      <c r="CJ145" s="236">
        <f t="shared" si="1046"/>
        <v>0</v>
      </c>
      <c r="CK145" s="235">
        <f t="shared" si="1047"/>
        <v>0</v>
      </c>
      <c r="CL145" s="235">
        <f t="shared" si="1048"/>
        <v>0</v>
      </c>
      <c r="CM145" s="236"/>
      <c r="CN145" s="236">
        <f t="shared" si="1000"/>
        <v>0</v>
      </c>
      <c r="CO145" s="235">
        <f t="shared" si="1001"/>
        <v>0</v>
      </c>
      <c r="CP145" s="235">
        <f t="shared" si="1002"/>
        <v>0</v>
      </c>
      <c r="CQ145" s="236"/>
      <c r="CR145" s="236">
        <f t="shared" si="1049"/>
        <v>0</v>
      </c>
      <c r="CS145" s="235">
        <f t="shared" si="1050"/>
        <v>0</v>
      </c>
      <c r="CT145" s="235">
        <f t="shared" si="1051"/>
        <v>0</v>
      </c>
      <c r="CU145" s="236"/>
      <c r="CV145" s="236">
        <f t="shared" si="1052"/>
        <v>0</v>
      </c>
      <c r="CW145" s="235">
        <f t="shared" si="1053"/>
        <v>0</v>
      </c>
      <c r="CX145" s="235">
        <f t="shared" si="1054"/>
        <v>0</v>
      </c>
      <c r="CY145" s="236"/>
      <c r="CZ145" s="236">
        <f t="shared" si="1055"/>
        <v>0</v>
      </c>
      <c r="DA145" s="235">
        <f t="shared" si="1056"/>
        <v>0</v>
      </c>
      <c r="DB145" s="235">
        <f t="shared" si="1057"/>
        <v>0</v>
      </c>
      <c r="DC145" s="236"/>
      <c r="DD145" s="236">
        <f t="shared" si="1058"/>
        <v>0</v>
      </c>
      <c r="DE145" s="235">
        <f t="shared" si="1059"/>
        <v>0</v>
      </c>
      <c r="DF145" s="235">
        <f t="shared" si="1060"/>
        <v>0</v>
      </c>
      <c r="DG145" s="236"/>
      <c r="DH145" s="236">
        <f t="shared" si="1061"/>
        <v>0</v>
      </c>
      <c r="DI145" s="235">
        <f t="shared" si="1062"/>
        <v>0</v>
      </c>
      <c r="DJ145" s="235">
        <f t="shared" si="1063"/>
        <v>0</v>
      </c>
      <c r="DK145" s="236"/>
      <c r="DL145" s="236">
        <f t="shared" si="1064"/>
        <v>0</v>
      </c>
      <c r="DM145" s="235">
        <f t="shared" si="1065"/>
        <v>0</v>
      </c>
      <c r="DN145" s="235">
        <f t="shared" si="1066"/>
        <v>0</v>
      </c>
      <c r="DO145" s="236"/>
      <c r="DP145" s="236">
        <f t="shared" si="1003"/>
        <v>0</v>
      </c>
      <c r="DQ145" s="235">
        <f t="shared" si="1067"/>
        <v>0</v>
      </c>
      <c r="DR145" s="235">
        <f t="shared" si="1004"/>
        <v>0</v>
      </c>
      <c r="DS145" s="236"/>
      <c r="DT145" s="236">
        <f t="shared" si="1068"/>
        <v>0</v>
      </c>
      <c r="DU145" s="235">
        <f t="shared" si="1069"/>
        <v>0</v>
      </c>
      <c r="DV145" s="235">
        <f t="shared" si="1070"/>
        <v>0</v>
      </c>
      <c r="DW145" s="236"/>
      <c r="DX145" s="236">
        <f t="shared" si="1005"/>
        <v>0</v>
      </c>
      <c r="DY145" s="235">
        <f t="shared" si="1071"/>
        <v>0</v>
      </c>
      <c r="DZ145" s="235">
        <f t="shared" si="1006"/>
        <v>0</v>
      </c>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row>
    <row r="146" spans="1:212" s="473" customFormat="1" x14ac:dyDescent="0.2">
      <c r="A146" s="240" t="s">
        <v>82</v>
      </c>
      <c r="B146" s="240" t="s">
        <v>81</v>
      </c>
      <c r="C146" s="240" t="s">
        <v>3</v>
      </c>
      <c r="D146" s="240">
        <v>100</v>
      </c>
      <c r="E146" s="467"/>
      <c r="F146" s="468">
        <f t="shared" ref="F146:F155" si="1140">SUM(E146*$D146)</f>
        <v>0</v>
      </c>
      <c r="G146" s="467"/>
      <c r="H146" s="468">
        <f t="shared" ref="H146:H155" si="1141">SUM(G146*$D146)</f>
        <v>0</v>
      </c>
      <c r="I146" s="467"/>
      <c r="J146" s="468">
        <f t="shared" ref="J146:J155" si="1142">SUM(I146*$D146)</f>
        <v>0</v>
      </c>
      <c r="K146" s="467"/>
      <c r="L146" s="468">
        <f t="shared" ref="L146:L155" si="1143">SUM(K146*$D146)</f>
        <v>0</v>
      </c>
      <c r="M146" s="467"/>
      <c r="N146" s="468">
        <f t="shared" ref="N146:N155" si="1144">SUM(M146*$D146)</f>
        <v>0</v>
      </c>
      <c r="O146" s="467"/>
      <c r="P146" s="468">
        <f t="shared" ref="P146:P155" si="1145">SUM(O146*$D146)</f>
        <v>0</v>
      </c>
      <c r="Q146" s="467"/>
      <c r="R146" s="468">
        <f t="shared" ref="R146:R155" si="1146">SUM(Q146*$D146)</f>
        <v>0</v>
      </c>
      <c r="S146" s="467"/>
      <c r="T146" s="468">
        <f t="shared" ref="T146:T155" si="1147">SUM(S146*$D146)</f>
        <v>0</v>
      </c>
      <c r="U146" s="467"/>
      <c r="V146" s="468">
        <f t="shared" ref="V146:V155" si="1148">SUM(U146*$D146)</f>
        <v>0</v>
      </c>
      <c r="W146" s="467"/>
      <c r="X146" s="468">
        <f t="shared" ref="X146:X155" si="1149">SUM(W146*$D146)</f>
        <v>0</v>
      </c>
      <c r="Y146" s="467"/>
      <c r="Z146" s="468">
        <f t="shared" ref="Z146:Z155" si="1150">SUM(Y146*$D146)</f>
        <v>0</v>
      </c>
      <c r="AA146" s="467"/>
      <c r="AB146" s="468">
        <f t="shared" ref="AB146:AB155" si="1151">SUM(AA146*$D146)</f>
        <v>0</v>
      </c>
      <c r="AC146" s="469"/>
      <c r="AD146" s="468">
        <f t="shared" ref="AD146:AD155" si="1152">SUM(AC146*$D146)</f>
        <v>0</v>
      </c>
      <c r="AE146" s="469"/>
      <c r="AF146" s="468">
        <f t="shared" ref="AF146:AF155" si="1153">SUM(AE146*$D146)</f>
        <v>0</v>
      </c>
      <c r="AG146" s="469"/>
      <c r="AH146" s="468">
        <f t="shared" ref="AH146:AH155" si="1154">SUM(AG146*$D146)</f>
        <v>0</v>
      </c>
      <c r="AI146" s="469"/>
      <c r="AJ146" s="468">
        <f t="shared" ref="AJ146:AJ155" si="1155">SUM(AI146*$D146)</f>
        <v>0</v>
      </c>
      <c r="AK146" s="469"/>
      <c r="AL146" s="468">
        <f t="shared" ref="AL146:AL155" si="1156">SUM(AK146*$D146)</f>
        <v>0</v>
      </c>
      <c r="AM146" s="469"/>
      <c r="AN146" s="468">
        <f t="shared" ref="AN146:AN155" si="1157">SUM(AM146*$D146)</f>
        <v>0</v>
      </c>
      <c r="AO146" s="469"/>
      <c r="AP146" s="468">
        <f t="shared" ref="AP146:AP155" si="1158">SUM(AO146*$D146)</f>
        <v>0</v>
      </c>
      <c r="AQ146" s="469"/>
      <c r="AR146" s="468">
        <f t="shared" ref="AR146:AR155" si="1159">SUM(AQ146*$D146)</f>
        <v>0</v>
      </c>
      <c r="AS146" s="469"/>
      <c r="AT146" s="468">
        <f t="shared" ref="AT146:AT155" si="1160">SUM(AS146*$D146)</f>
        <v>0</v>
      </c>
      <c r="AU146" s="469"/>
      <c r="AV146" s="468">
        <f t="shared" ref="AV146:AV155" si="1161">SUM(AU146*$D146)</f>
        <v>0</v>
      </c>
      <c r="AW146" s="469"/>
      <c r="AX146" s="468">
        <f t="shared" ref="AX146:AX155" si="1162">SUM(AW146*$D146)</f>
        <v>0</v>
      </c>
      <c r="AY146" s="469"/>
      <c r="AZ146" s="468">
        <f t="shared" ref="AZ146:AZ155" si="1163">SUM(AY146*$D146)</f>
        <v>0</v>
      </c>
      <c r="BA146" s="469"/>
      <c r="BB146" s="468">
        <f t="shared" ref="BB146:BB155" si="1164">SUM(BA146*$D146)</f>
        <v>0</v>
      </c>
      <c r="BC146" s="469"/>
      <c r="BD146" s="468">
        <f t="shared" ref="BD146:BD155" si="1165">SUM(BC146*$D146)</f>
        <v>0</v>
      </c>
      <c r="BE146" s="469"/>
      <c r="BF146" s="468">
        <f t="shared" ref="BF146:BF155" si="1166">SUM(BE146*$D146)</f>
        <v>0</v>
      </c>
      <c r="BG146" s="469"/>
      <c r="BH146" s="468">
        <f t="shared" ref="BH146:BH155" si="1167">SUM(BG146*$D146)</f>
        <v>0</v>
      </c>
      <c r="BI146" s="469"/>
      <c r="BJ146" s="468">
        <f t="shared" ref="BJ146:BJ155" si="1168">SUM(BI146*$D146)</f>
        <v>0</v>
      </c>
      <c r="BK146" s="469"/>
      <c r="BL146" s="468">
        <f t="shared" ref="BL146:BL155" si="1169">SUM(BK146*$D146)</f>
        <v>0</v>
      </c>
      <c r="BM146" s="469"/>
      <c r="BN146" s="468">
        <f t="shared" ref="BN146:BN155" si="1170">SUM(BM146*$D146)</f>
        <v>0</v>
      </c>
      <c r="BO146" s="469"/>
      <c r="BP146" s="468">
        <f t="shared" ref="BP146:BP155" si="1171">SUM(BO146*$D146)</f>
        <v>0</v>
      </c>
      <c r="BQ146" s="469"/>
      <c r="BR146" s="468">
        <f t="shared" ref="BR146:BR155" si="1172">SUM(BQ146*$D146)</f>
        <v>0</v>
      </c>
      <c r="BS146" s="469"/>
      <c r="BT146" s="468">
        <f t="shared" ref="BT146:BT155" si="1173">SUM(BS146*$D146)</f>
        <v>0</v>
      </c>
      <c r="BU146" s="469"/>
      <c r="BV146" s="468">
        <f t="shared" ref="BV146:BV155" si="1174">SUM(BU146*$D146)</f>
        <v>0</v>
      </c>
      <c r="BW146" s="469"/>
      <c r="BX146" s="468">
        <f t="shared" ref="BX146:BX155" si="1175">SUM(BW146*$D146)</f>
        <v>0</v>
      </c>
      <c r="BY146" s="469"/>
      <c r="BZ146" s="468">
        <f t="shared" ref="BZ146:BZ155" si="1176">SUM(BY146*$D146)</f>
        <v>0</v>
      </c>
      <c r="CA146" s="470"/>
      <c r="CB146" s="471">
        <f t="shared" ref="CB146:CB155" si="1177">SUM(E146+G146+I146+K146+M146+O146+Q146+S146+U146+W146+Y146+AA146+AC146+AE146+AG146+AI146+AK146+AM146+AO146+AQ146+AS146+AU146+AW146+AY146+BA146+BC146+BE146+BG146+BI146+BK146+BM146+BO146+BQ146+BS146+BU146+BW146+BY146)</f>
        <v>0</v>
      </c>
      <c r="CC146" s="471">
        <f t="shared" ref="CC146:CC155" si="1178">ROUND(CB146*D146*2,1)/2</f>
        <v>0</v>
      </c>
      <c r="CD146" s="472"/>
      <c r="CE146" s="474"/>
      <c r="CF146" s="236">
        <f t="shared" ref="CF146:CF155" si="1179">SUM(CE146*D146)</f>
        <v>0</v>
      </c>
      <c r="CG146" s="235">
        <f t="shared" ref="CG146:CG155" si="1180">SUM(CE146+AG146)</f>
        <v>0</v>
      </c>
      <c r="CH146" s="235">
        <f t="shared" ref="CH146:CH155" si="1181">SUM(CG146*D146)</f>
        <v>0</v>
      </c>
      <c r="CI146" s="474"/>
      <c r="CJ146" s="236">
        <f t="shared" si="1046"/>
        <v>0</v>
      </c>
      <c r="CK146" s="235">
        <f t="shared" si="1047"/>
        <v>0</v>
      </c>
      <c r="CL146" s="235">
        <f t="shared" si="1048"/>
        <v>0</v>
      </c>
      <c r="CM146" s="474"/>
      <c r="CN146" s="474">
        <f t="shared" si="1000"/>
        <v>0</v>
      </c>
      <c r="CO146" s="475">
        <f t="shared" si="1001"/>
        <v>0</v>
      </c>
      <c r="CP146" s="475">
        <f t="shared" si="1002"/>
        <v>0</v>
      </c>
      <c r="CQ146" s="474"/>
      <c r="CR146" s="236">
        <f t="shared" si="1049"/>
        <v>0</v>
      </c>
      <c r="CS146" s="235">
        <f t="shared" si="1050"/>
        <v>0</v>
      </c>
      <c r="CT146" s="235">
        <f t="shared" si="1051"/>
        <v>0</v>
      </c>
      <c r="CU146" s="474"/>
      <c r="CV146" s="236">
        <f t="shared" si="1052"/>
        <v>0</v>
      </c>
      <c r="CW146" s="235">
        <f t="shared" si="1053"/>
        <v>0</v>
      </c>
      <c r="CX146" s="235">
        <f t="shared" si="1054"/>
        <v>0</v>
      </c>
      <c r="CY146" s="474"/>
      <c r="CZ146" s="236">
        <f t="shared" si="1055"/>
        <v>0</v>
      </c>
      <c r="DA146" s="235">
        <f t="shared" si="1056"/>
        <v>0</v>
      </c>
      <c r="DB146" s="235">
        <f t="shared" si="1057"/>
        <v>0</v>
      </c>
      <c r="DC146" s="474"/>
      <c r="DD146" s="236">
        <f t="shared" si="1058"/>
        <v>0</v>
      </c>
      <c r="DE146" s="235">
        <f t="shared" si="1059"/>
        <v>0</v>
      </c>
      <c r="DF146" s="235">
        <f t="shared" si="1060"/>
        <v>0</v>
      </c>
      <c r="DG146" s="474"/>
      <c r="DH146" s="236">
        <f t="shared" si="1061"/>
        <v>0</v>
      </c>
      <c r="DI146" s="235">
        <f t="shared" si="1062"/>
        <v>0</v>
      </c>
      <c r="DJ146" s="235">
        <f t="shared" si="1063"/>
        <v>0</v>
      </c>
      <c r="DK146" s="474"/>
      <c r="DL146" s="236">
        <f t="shared" si="1064"/>
        <v>0</v>
      </c>
      <c r="DM146" s="235">
        <f t="shared" si="1065"/>
        <v>0</v>
      </c>
      <c r="DN146" s="235">
        <f t="shared" si="1066"/>
        <v>0</v>
      </c>
      <c r="DO146" s="474"/>
      <c r="DP146" s="474">
        <f t="shared" si="1003"/>
        <v>0</v>
      </c>
      <c r="DQ146" s="475">
        <f t="shared" si="1067"/>
        <v>0</v>
      </c>
      <c r="DR146" s="475">
        <f t="shared" si="1004"/>
        <v>0</v>
      </c>
      <c r="DS146" s="474"/>
      <c r="DT146" s="236">
        <f t="shared" si="1068"/>
        <v>0</v>
      </c>
      <c r="DU146" s="235">
        <f t="shared" si="1069"/>
        <v>0</v>
      </c>
      <c r="DV146" s="235">
        <f t="shared" si="1070"/>
        <v>0</v>
      </c>
      <c r="DW146" s="474"/>
      <c r="DX146" s="474">
        <f t="shared" si="1005"/>
        <v>0</v>
      </c>
      <c r="DY146" s="475">
        <f t="shared" si="1071"/>
        <v>0</v>
      </c>
      <c r="DZ146" s="475">
        <f t="shared" si="1006"/>
        <v>0</v>
      </c>
      <c r="EA146" s="472"/>
      <c r="EB146" s="472"/>
      <c r="EC146" s="472"/>
      <c r="ED146" s="472"/>
      <c r="EE146" s="472"/>
      <c r="EF146" s="472"/>
      <c r="EG146" s="472"/>
      <c r="EH146" s="472"/>
      <c r="EI146" s="472"/>
      <c r="EJ146" s="472"/>
      <c r="EK146" s="472"/>
      <c r="EL146" s="472"/>
      <c r="EM146" s="472"/>
      <c r="EN146" s="472"/>
      <c r="EO146" s="472"/>
      <c r="EP146" s="472"/>
      <c r="EQ146" s="472"/>
      <c r="ER146" s="472"/>
      <c r="ES146" s="472"/>
      <c r="ET146" s="472"/>
      <c r="EU146" s="472"/>
      <c r="EV146" s="472"/>
      <c r="EW146" s="472"/>
      <c r="EX146" s="472"/>
      <c r="EY146" s="472"/>
      <c r="EZ146" s="472"/>
      <c r="FA146" s="472"/>
      <c r="FB146" s="472"/>
      <c r="FC146" s="472"/>
      <c r="FD146" s="472"/>
      <c r="FE146" s="472"/>
      <c r="FF146" s="472"/>
      <c r="FG146" s="472"/>
      <c r="FH146" s="472"/>
      <c r="FI146" s="472"/>
      <c r="FJ146" s="472"/>
      <c r="FK146" s="472"/>
      <c r="FL146" s="472"/>
      <c r="FM146" s="472"/>
      <c r="FN146" s="472"/>
      <c r="FO146" s="472"/>
      <c r="FP146" s="472"/>
      <c r="FQ146" s="472"/>
      <c r="FR146" s="472"/>
      <c r="FS146" s="472"/>
      <c r="FT146" s="472"/>
      <c r="FU146" s="472"/>
      <c r="FV146" s="472"/>
      <c r="FW146" s="472"/>
      <c r="FX146" s="472"/>
      <c r="FY146" s="472"/>
      <c r="FZ146" s="472"/>
      <c r="GA146" s="472"/>
      <c r="GB146" s="472"/>
      <c r="GC146" s="472"/>
      <c r="GD146" s="472"/>
      <c r="GE146" s="472"/>
      <c r="GF146" s="472"/>
      <c r="GG146" s="472"/>
      <c r="GH146" s="472"/>
      <c r="GI146" s="472"/>
      <c r="GJ146" s="472"/>
      <c r="GK146" s="472"/>
      <c r="GL146" s="472"/>
      <c r="GM146" s="472"/>
      <c r="GN146" s="472"/>
      <c r="GO146" s="472"/>
      <c r="GP146" s="472"/>
      <c r="GQ146" s="472"/>
      <c r="GR146" s="472"/>
      <c r="GS146" s="472"/>
      <c r="GT146" s="472"/>
      <c r="GU146" s="472"/>
      <c r="GV146" s="472"/>
      <c r="GW146" s="472"/>
      <c r="GX146" s="472"/>
      <c r="GY146" s="472"/>
      <c r="GZ146" s="472"/>
      <c r="HA146" s="472"/>
      <c r="HB146" s="472"/>
      <c r="HC146" s="472"/>
      <c r="HD146" s="472"/>
    </row>
    <row r="147" spans="1:212" s="5" customFormat="1" x14ac:dyDescent="0.2">
      <c r="A147" s="57" t="s">
        <v>121</v>
      </c>
      <c r="B147" s="57" t="s">
        <v>86</v>
      </c>
      <c r="C147" s="57" t="s">
        <v>3</v>
      </c>
      <c r="D147" s="57">
        <v>100</v>
      </c>
      <c r="E147" s="6"/>
      <c r="F147" s="64">
        <f t="shared" si="1140"/>
        <v>0</v>
      </c>
      <c r="G147" s="6"/>
      <c r="H147" s="64">
        <f t="shared" si="1141"/>
        <v>0</v>
      </c>
      <c r="I147" s="6"/>
      <c r="J147" s="64">
        <f t="shared" si="1142"/>
        <v>0</v>
      </c>
      <c r="K147" s="6"/>
      <c r="L147" s="64">
        <f t="shared" si="1143"/>
        <v>0</v>
      </c>
      <c r="M147" s="6"/>
      <c r="N147" s="64">
        <f t="shared" si="1144"/>
        <v>0</v>
      </c>
      <c r="O147" s="6"/>
      <c r="P147" s="64">
        <f t="shared" si="1145"/>
        <v>0</v>
      </c>
      <c r="Q147" s="6"/>
      <c r="R147" s="64">
        <f t="shared" si="1146"/>
        <v>0</v>
      </c>
      <c r="S147" s="6"/>
      <c r="T147" s="64">
        <f t="shared" si="1147"/>
        <v>0</v>
      </c>
      <c r="U147" s="6"/>
      <c r="V147" s="64">
        <f t="shared" si="1148"/>
        <v>0</v>
      </c>
      <c r="W147" s="6"/>
      <c r="X147" s="64">
        <f t="shared" si="1149"/>
        <v>0</v>
      </c>
      <c r="Y147" s="6"/>
      <c r="Z147" s="64">
        <f t="shared" si="1150"/>
        <v>0</v>
      </c>
      <c r="AA147" s="6"/>
      <c r="AB147" s="64">
        <f t="shared" si="1151"/>
        <v>0</v>
      </c>
      <c r="AC147" s="59"/>
      <c r="AD147" s="64">
        <f t="shared" si="1152"/>
        <v>0</v>
      </c>
      <c r="AE147" s="59"/>
      <c r="AF147" s="64">
        <f t="shared" si="1153"/>
        <v>0</v>
      </c>
      <c r="AG147" s="59"/>
      <c r="AH147" s="64">
        <f t="shared" si="1154"/>
        <v>0</v>
      </c>
      <c r="AI147" s="59"/>
      <c r="AJ147" s="64">
        <f t="shared" si="1155"/>
        <v>0</v>
      </c>
      <c r="AK147" s="59"/>
      <c r="AL147" s="64">
        <f t="shared" si="1156"/>
        <v>0</v>
      </c>
      <c r="AM147" s="59"/>
      <c r="AN147" s="64">
        <f t="shared" si="1157"/>
        <v>0</v>
      </c>
      <c r="AO147" s="59"/>
      <c r="AP147" s="64">
        <f t="shared" si="1158"/>
        <v>0</v>
      </c>
      <c r="AQ147" s="59"/>
      <c r="AR147" s="64">
        <f t="shared" si="1159"/>
        <v>0</v>
      </c>
      <c r="AS147" s="59"/>
      <c r="AT147" s="64">
        <f t="shared" si="1160"/>
        <v>0</v>
      </c>
      <c r="AU147" s="59"/>
      <c r="AV147" s="64">
        <f t="shared" si="1161"/>
        <v>0</v>
      </c>
      <c r="AW147" s="59"/>
      <c r="AX147" s="64">
        <f t="shared" si="1162"/>
        <v>0</v>
      </c>
      <c r="AY147" s="59"/>
      <c r="AZ147" s="64">
        <f t="shared" si="1163"/>
        <v>0</v>
      </c>
      <c r="BA147" s="59"/>
      <c r="BB147" s="64">
        <f t="shared" si="1164"/>
        <v>0</v>
      </c>
      <c r="BC147" s="59"/>
      <c r="BD147" s="64">
        <f t="shared" si="1165"/>
        <v>0</v>
      </c>
      <c r="BE147" s="59"/>
      <c r="BF147" s="64">
        <f t="shared" si="1166"/>
        <v>0</v>
      </c>
      <c r="BG147" s="59"/>
      <c r="BH147" s="64">
        <f t="shared" si="1167"/>
        <v>0</v>
      </c>
      <c r="BI147" s="59"/>
      <c r="BJ147" s="64">
        <f t="shared" si="1168"/>
        <v>0</v>
      </c>
      <c r="BK147" s="59"/>
      <c r="BL147" s="64">
        <f t="shared" si="1169"/>
        <v>0</v>
      </c>
      <c r="BM147" s="59"/>
      <c r="BN147" s="64">
        <f t="shared" si="1170"/>
        <v>0</v>
      </c>
      <c r="BO147" s="59"/>
      <c r="BP147" s="64">
        <f t="shared" si="1171"/>
        <v>0</v>
      </c>
      <c r="BQ147" s="59"/>
      <c r="BR147" s="64">
        <f t="shared" si="1172"/>
        <v>0</v>
      </c>
      <c r="BS147" s="59"/>
      <c r="BT147" s="64">
        <f t="shared" si="1173"/>
        <v>0</v>
      </c>
      <c r="BU147" s="59"/>
      <c r="BV147" s="64">
        <f t="shared" si="1174"/>
        <v>0</v>
      </c>
      <c r="BW147" s="59"/>
      <c r="BX147" s="64">
        <f t="shared" si="1175"/>
        <v>0</v>
      </c>
      <c r="BY147" s="59"/>
      <c r="BZ147" s="64">
        <f t="shared" si="1176"/>
        <v>0</v>
      </c>
      <c r="CA147" s="54"/>
      <c r="CB147" s="61">
        <f t="shared" si="1177"/>
        <v>0</v>
      </c>
      <c r="CC147" s="61">
        <f t="shared" si="1178"/>
        <v>0</v>
      </c>
      <c r="CD147" s="4"/>
      <c r="CE147" s="236">
        <v>0.75</v>
      </c>
      <c r="CF147" s="236">
        <f t="shared" si="1179"/>
        <v>75</v>
      </c>
      <c r="CG147" s="235">
        <f t="shared" si="1180"/>
        <v>0.75</v>
      </c>
      <c r="CH147" s="235">
        <f t="shared" si="1181"/>
        <v>75</v>
      </c>
      <c r="CI147" s="236"/>
      <c r="CJ147" s="236">
        <f t="shared" si="1046"/>
        <v>0</v>
      </c>
      <c r="CK147" s="235">
        <f t="shared" si="1047"/>
        <v>0</v>
      </c>
      <c r="CL147" s="235">
        <f t="shared" si="1048"/>
        <v>0</v>
      </c>
      <c r="CM147" s="236"/>
      <c r="CN147" s="236">
        <f t="shared" si="1000"/>
        <v>0</v>
      </c>
      <c r="CO147" s="235">
        <f t="shared" si="1001"/>
        <v>0</v>
      </c>
      <c r="CP147" s="235">
        <f t="shared" si="1002"/>
        <v>0</v>
      </c>
      <c r="CQ147" s="236"/>
      <c r="CR147" s="236">
        <f t="shared" si="1049"/>
        <v>0</v>
      </c>
      <c r="CS147" s="235">
        <f t="shared" si="1050"/>
        <v>0</v>
      </c>
      <c r="CT147" s="235">
        <f t="shared" si="1051"/>
        <v>0</v>
      </c>
      <c r="CU147" s="236"/>
      <c r="CV147" s="236">
        <f t="shared" si="1052"/>
        <v>0</v>
      </c>
      <c r="CW147" s="235">
        <f t="shared" si="1053"/>
        <v>0</v>
      </c>
      <c r="CX147" s="235">
        <f t="shared" si="1054"/>
        <v>0</v>
      </c>
      <c r="CY147" s="236">
        <v>1</v>
      </c>
      <c r="CZ147" s="236">
        <f t="shared" si="1055"/>
        <v>100</v>
      </c>
      <c r="DA147" s="235">
        <f t="shared" si="1056"/>
        <v>1</v>
      </c>
      <c r="DB147" s="235">
        <f t="shared" si="1057"/>
        <v>100</v>
      </c>
      <c r="DC147" s="236">
        <v>0.75</v>
      </c>
      <c r="DD147" s="236">
        <f t="shared" si="1058"/>
        <v>75</v>
      </c>
      <c r="DE147" s="235">
        <f t="shared" si="1059"/>
        <v>0.75</v>
      </c>
      <c r="DF147" s="235">
        <f t="shared" si="1060"/>
        <v>75</v>
      </c>
      <c r="DG147" s="236"/>
      <c r="DH147" s="236">
        <f t="shared" si="1061"/>
        <v>0</v>
      </c>
      <c r="DI147" s="235">
        <f t="shared" si="1062"/>
        <v>0</v>
      </c>
      <c r="DJ147" s="235">
        <f t="shared" si="1063"/>
        <v>0</v>
      </c>
      <c r="DK147" s="236"/>
      <c r="DL147" s="236">
        <f t="shared" si="1064"/>
        <v>0</v>
      </c>
      <c r="DM147" s="235">
        <f t="shared" si="1065"/>
        <v>0</v>
      </c>
      <c r="DN147" s="235">
        <f t="shared" si="1066"/>
        <v>0</v>
      </c>
      <c r="DO147" s="236"/>
      <c r="DP147" s="236">
        <f t="shared" si="1003"/>
        <v>0</v>
      </c>
      <c r="DQ147" s="235">
        <f t="shared" si="1067"/>
        <v>0</v>
      </c>
      <c r="DR147" s="235">
        <f t="shared" si="1004"/>
        <v>0</v>
      </c>
      <c r="DS147" s="236"/>
      <c r="DT147" s="236">
        <f t="shared" si="1068"/>
        <v>0</v>
      </c>
      <c r="DU147" s="235">
        <f t="shared" si="1069"/>
        <v>0</v>
      </c>
      <c r="DV147" s="235">
        <f t="shared" si="1070"/>
        <v>0</v>
      </c>
      <c r="DW147" s="236"/>
      <c r="DX147" s="236">
        <f t="shared" si="1005"/>
        <v>0</v>
      </c>
      <c r="DY147" s="235">
        <f t="shared" si="1071"/>
        <v>0</v>
      </c>
      <c r="DZ147" s="235">
        <f t="shared" si="1006"/>
        <v>0</v>
      </c>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row>
    <row r="148" spans="1:212" s="5" customFormat="1" x14ac:dyDescent="0.2">
      <c r="A148" s="57" t="s">
        <v>221</v>
      </c>
      <c r="B148" s="57" t="s">
        <v>81</v>
      </c>
      <c r="C148" s="57" t="s">
        <v>3</v>
      </c>
      <c r="D148" s="57">
        <v>100</v>
      </c>
      <c r="E148" s="6"/>
      <c r="F148" s="64">
        <f t="shared" si="1140"/>
        <v>0</v>
      </c>
      <c r="G148" s="6"/>
      <c r="H148" s="64">
        <f t="shared" si="1141"/>
        <v>0</v>
      </c>
      <c r="I148" s="6"/>
      <c r="J148" s="64">
        <f t="shared" si="1142"/>
        <v>0</v>
      </c>
      <c r="K148" s="6"/>
      <c r="L148" s="64">
        <f t="shared" si="1143"/>
        <v>0</v>
      </c>
      <c r="M148" s="208"/>
      <c r="N148" s="64">
        <f t="shared" si="1144"/>
        <v>0</v>
      </c>
      <c r="O148" s="6"/>
      <c r="P148" s="64">
        <f t="shared" si="1145"/>
        <v>0</v>
      </c>
      <c r="Q148" s="6"/>
      <c r="R148" s="64">
        <f t="shared" si="1146"/>
        <v>0</v>
      </c>
      <c r="S148" s="6"/>
      <c r="T148" s="64">
        <f t="shared" si="1147"/>
        <v>0</v>
      </c>
      <c r="U148" s="6"/>
      <c r="V148" s="64">
        <f t="shared" si="1148"/>
        <v>0</v>
      </c>
      <c r="W148" s="6"/>
      <c r="X148" s="64">
        <f t="shared" si="1149"/>
        <v>0</v>
      </c>
      <c r="Y148" s="6"/>
      <c r="Z148" s="64">
        <f t="shared" si="1150"/>
        <v>0</v>
      </c>
      <c r="AA148" s="6"/>
      <c r="AB148" s="64">
        <f t="shared" si="1151"/>
        <v>0</v>
      </c>
      <c r="AC148" s="59"/>
      <c r="AD148" s="64">
        <f t="shared" si="1152"/>
        <v>0</v>
      </c>
      <c r="AE148" s="59"/>
      <c r="AF148" s="64">
        <f t="shared" si="1153"/>
        <v>0</v>
      </c>
      <c r="AG148" s="59"/>
      <c r="AH148" s="64">
        <f t="shared" si="1154"/>
        <v>0</v>
      </c>
      <c r="AI148" s="59"/>
      <c r="AJ148" s="64">
        <f t="shared" si="1155"/>
        <v>0</v>
      </c>
      <c r="AK148" s="59"/>
      <c r="AL148" s="64">
        <f t="shared" si="1156"/>
        <v>0</v>
      </c>
      <c r="AM148" s="59"/>
      <c r="AN148" s="64">
        <f t="shared" si="1157"/>
        <v>0</v>
      </c>
      <c r="AO148" s="59"/>
      <c r="AP148" s="64">
        <f t="shared" si="1158"/>
        <v>0</v>
      </c>
      <c r="AQ148" s="59"/>
      <c r="AR148" s="64">
        <f t="shared" si="1159"/>
        <v>0</v>
      </c>
      <c r="AS148" s="59"/>
      <c r="AT148" s="64">
        <f t="shared" si="1160"/>
        <v>0</v>
      </c>
      <c r="AU148" s="59"/>
      <c r="AV148" s="64">
        <f t="shared" si="1161"/>
        <v>0</v>
      </c>
      <c r="AW148" s="59"/>
      <c r="AX148" s="64">
        <f t="shared" si="1162"/>
        <v>0</v>
      </c>
      <c r="AY148" s="59"/>
      <c r="AZ148" s="64">
        <f t="shared" si="1163"/>
        <v>0</v>
      </c>
      <c r="BA148" s="59"/>
      <c r="BB148" s="64">
        <f t="shared" si="1164"/>
        <v>0</v>
      </c>
      <c r="BC148" s="59"/>
      <c r="BD148" s="64">
        <f t="shared" si="1165"/>
        <v>0</v>
      </c>
      <c r="BE148" s="59"/>
      <c r="BF148" s="64">
        <f t="shared" si="1166"/>
        <v>0</v>
      </c>
      <c r="BG148" s="59"/>
      <c r="BH148" s="64">
        <f t="shared" si="1167"/>
        <v>0</v>
      </c>
      <c r="BI148" s="59"/>
      <c r="BJ148" s="64">
        <f t="shared" si="1168"/>
        <v>0</v>
      </c>
      <c r="BK148" s="59"/>
      <c r="BL148" s="64">
        <f t="shared" si="1169"/>
        <v>0</v>
      </c>
      <c r="BM148" s="59"/>
      <c r="BN148" s="64">
        <f t="shared" si="1170"/>
        <v>0</v>
      </c>
      <c r="BO148" s="59"/>
      <c r="BP148" s="64">
        <f t="shared" si="1171"/>
        <v>0</v>
      </c>
      <c r="BQ148" s="59"/>
      <c r="BR148" s="64">
        <f t="shared" si="1172"/>
        <v>0</v>
      </c>
      <c r="BS148" s="59"/>
      <c r="BT148" s="64">
        <f t="shared" si="1173"/>
        <v>0</v>
      </c>
      <c r="BU148" s="59"/>
      <c r="BV148" s="64">
        <f t="shared" si="1174"/>
        <v>0</v>
      </c>
      <c r="BW148" s="59"/>
      <c r="BX148" s="64">
        <f t="shared" si="1175"/>
        <v>0</v>
      </c>
      <c r="BY148" s="59"/>
      <c r="BZ148" s="64">
        <f t="shared" si="1176"/>
        <v>0</v>
      </c>
      <c r="CA148" s="54"/>
      <c r="CB148" s="61">
        <f t="shared" si="1177"/>
        <v>0</v>
      </c>
      <c r="CC148" s="61">
        <f t="shared" si="1178"/>
        <v>0</v>
      </c>
      <c r="CD148" s="4"/>
      <c r="CE148" s="236"/>
      <c r="CF148" s="236">
        <f t="shared" si="1179"/>
        <v>0</v>
      </c>
      <c r="CG148" s="235">
        <f t="shared" si="1180"/>
        <v>0</v>
      </c>
      <c r="CH148" s="235">
        <f t="shared" si="1181"/>
        <v>0</v>
      </c>
      <c r="CI148" s="236"/>
      <c r="CJ148" s="236">
        <f t="shared" si="1046"/>
        <v>0</v>
      </c>
      <c r="CK148" s="235">
        <f t="shared" si="1047"/>
        <v>0</v>
      </c>
      <c r="CL148" s="235">
        <f t="shared" si="1048"/>
        <v>0</v>
      </c>
      <c r="CM148" s="236"/>
      <c r="CN148" s="236">
        <f t="shared" si="1000"/>
        <v>0</v>
      </c>
      <c r="CO148" s="235">
        <f t="shared" si="1001"/>
        <v>0</v>
      </c>
      <c r="CP148" s="235">
        <f t="shared" si="1002"/>
        <v>0</v>
      </c>
      <c r="CQ148" s="236"/>
      <c r="CR148" s="236">
        <f t="shared" si="1049"/>
        <v>0</v>
      </c>
      <c r="CS148" s="235">
        <f t="shared" si="1050"/>
        <v>0</v>
      </c>
      <c r="CT148" s="235">
        <f t="shared" si="1051"/>
        <v>0</v>
      </c>
      <c r="CU148" s="236"/>
      <c r="CV148" s="236">
        <f t="shared" si="1052"/>
        <v>0</v>
      </c>
      <c r="CW148" s="235">
        <f t="shared" si="1053"/>
        <v>0</v>
      </c>
      <c r="CX148" s="235">
        <f t="shared" si="1054"/>
        <v>0</v>
      </c>
      <c r="CY148" s="236"/>
      <c r="CZ148" s="236">
        <f t="shared" si="1055"/>
        <v>0</v>
      </c>
      <c r="DA148" s="235">
        <f t="shared" si="1056"/>
        <v>0</v>
      </c>
      <c r="DB148" s="235">
        <f t="shared" si="1057"/>
        <v>0</v>
      </c>
      <c r="DC148" s="236"/>
      <c r="DD148" s="236">
        <f t="shared" si="1058"/>
        <v>0</v>
      </c>
      <c r="DE148" s="235">
        <f t="shared" si="1059"/>
        <v>0</v>
      </c>
      <c r="DF148" s="235">
        <f t="shared" si="1060"/>
        <v>0</v>
      </c>
      <c r="DG148" s="236"/>
      <c r="DH148" s="236">
        <f t="shared" si="1061"/>
        <v>0</v>
      </c>
      <c r="DI148" s="235">
        <f t="shared" si="1062"/>
        <v>0</v>
      </c>
      <c r="DJ148" s="235">
        <f t="shared" si="1063"/>
        <v>0</v>
      </c>
      <c r="DK148" s="236"/>
      <c r="DL148" s="236">
        <f t="shared" si="1064"/>
        <v>0</v>
      </c>
      <c r="DM148" s="235">
        <f t="shared" si="1065"/>
        <v>0</v>
      </c>
      <c r="DN148" s="235">
        <f t="shared" si="1066"/>
        <v>0</v>
      </c>
      <c r="DO148" s="236"/>
      <c r="DP148" s="236">
        <f t="shared" si="1003"/>
        <v>0</v>
      </c>
      <c r="DQ148" s="235">
        <f t="shared" si="1067"/>
        <v>0</v>
      </c>
      <c r="DR148" s="235">
        <f t="shared" si="1004"/>
        <v>0</v>
      </c>
      <c r="DS148" s="236"/>
      <c r="DT148" s="236">
        <f t="shared" si="1068"/>
        <v>0</v>
      </c>
      <c r="DU148" s="235">
        <f t="shared" si="1069"/>
        <v>0</v>
      </c>
      <c r="DV148" s="235">
        <f t="shared" si="1070"/>
        <v>0</v>
      </c>
      <c r="DW148" s="236"/>
      <c r="DX148" s="236">
        <f t="shared" si="1005"/>
        <v>0</v>
      </c>
      <c r="DY148" s="235">
        <f t="shared" si="1071"/>
        <v>0</v>
      </c>
      <c r="DZ148" s="235">
        <f t="shared" si="1006"/>
        <v>0</v>
      </c>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row>
    <row r="149" spans="1:212" s="5" customFormat="1" x14ac:dyDescent="0.2">
      <c r="A149" s="57" t="s">
        <v>364</v>
      </c>
      <c r="B149" s="57" t="s">
        <v>365</v>
      </c>
      <c r="C149" s="57" t="s">
        <v>3</v>
      </c>
      <c r="D149" s="57">
        <v>100</v>
      </c>
      <c r="E149" s="6"/>
      <c r="F149" s="64">
        <f>SUM(E149*$D149)</f>
        <v>0</v>
      </c>
      <c r="G149" s="6"/>
      <c r="H149" s="64">
        <f>SUM(G149*$D149)</f>
        <v>0</v>
      </c>
      <c r="I149" s="6"/>
      <c r="J149" s="64">
        <f>SUM(I149*$D149)</f>
        <v>0</v>
      </c>
      <c r="K149" s="6"/>
      <c r="L149" s="64">
        <f>SUM(K149*$D149)</f>
        <v>0</v>
      </c>
      <c r="M149" s="6"/>
      <c r="N149" s="64">
        <f>SUM(M149*$D149)</f>
        <v>0</v>
      </c>
      <c r="O149" s="6"/>
      <c r="P149" s="64">
        <f>SUM(O149*$D149)</f>
        <v>0</v>
      </c>
      <c r="Q149" s="6"/>
      <c r="R149" s="64">
        <f>SUM(Q149*$D149)</f>
        <v>0</v>
      </c>
      <c r="S149" s="6"/>
      <c r="T149" s="64">
        <f>SUM(S149*$D149)</f>
        <v>0</v>
      </c>
      <c r="U149" s="6"/>
      <c r="V149" s="64">
        <f>SUM(U149*$D149)</f>
        <v>0</v>
      </c>
      <c r="W149" s="6"/>
      <c r="X149" s="64">
        <f>SUM(W149*$D149)</f>
        <v>0</v>
      </c>
      <c r="Y149" s="6"/>
      <c r="Z149" s="64">
        <f>SUM(Y149*$D149)</f>
        <v>0</v>
      </c>
      <c r="AA149" s="6"/>
      <c r="AB149" s="64">
        <f>SUM(AA149*$D149)</f>
        <v>0</v>
      </c>
      <c r="AC149" s="59"/>
      <c r="AD149" s="64">
        <f>SUM(AC149*$D149)</f>
        <v>0</v>
      </c>
      <c r="AE149" s="59"/>
      <c r="AF149" s="64">
        <f>SUM(AE149*$D149)</f>
        <v>0</v>
      </c>
      <c r="AG149" s="59"/>
      <c r="AH149" s="64">
        <f>SUM(AG149*$D149)</f>
        <v>0</v>
      </c>
      <c r="AI149" s="59"/>
      <c r="AJ149" s="64">
        <f>SUM(AI149*$D149)</f>
        <v>0</v>
      </c>
      <c r="AK149" s="59"/>
      <c r="AL149" s="64">
        <f>SUM(AK149*$D149)</f>
        <v>0</v>
      </c>
      <c r="AM149" s="59"/>
      <c r="AN149" s="64">
        <f>SUM(AM149*$D149)</f>
        <v>0</v>
      </c>
      <c r="AO149" s="59"/>
      <c r="AP149" s="64">
        <f>SUM(AO149*$D149)</f>
        <v>0</v>
      </c>
      <c r="AQ149" s="59"/>
      <c r="AR149" s="64">
        <f>SUM(AQ149*$D149)</f>
        <v>0</v>
      </c>
      <c r="AS149" s="59"/>
      <c r="AT149" s="64">
        <f>SUM(AS149*$D149)</f>
        <v>0</v>
      </c>
      <c r="AU149" s="59"/>
      <c r="AV149" s="64">
        <f>SUM(AU149*$D149)</f>
        <v>0</v>
      </c>
      <c r="AW149" s="59"/>
      <c r="AX149" s="64">
        <f>SUM(AW149*$D149)</f>
        <v>0</v>
      </c>
      <c r="AY149" s="59"/>
      <c r="AZ149" s="64">
        <f>SUM(AY149*$D149)</f>
        <v>0</v>
      </c>
      <c r="BA149" s="59"/>
      <c r="BB149" s="64">
        <f>SUM(BA149*$D149)</f>
        <v>0</v>
      </c>
      <c r="BC149" s="59"/>
      <c r="BD149" s="64">
        <f>SUM(BC149*$D149)</f>
        <v>0</v>
      </c>
      <c r="BE149" s="59"/>
      <c r="BF149" s="64">
        <f>SUM(BE149*$D149)</f>
        <v>0</v>
      </c>
      <c r="BG149" s="59"/>
      <c r="BH149" s="64">
        <f>SUM(BG149*$D149)</f>
        <v>0</v>
      </c>
      <c r="BI149" s="59"/>
      <c r="BJ149" s="64">
        <f>SUM(BI149*$D149)</f>
        <v>0</v>
      </c>
      <c r="BK149" s="59"/>
      <c r="BL149" s="64">
        <f>SUM(BK149*$D149)</f>
        <v>0</v>
      </c>
      <c r="BM149" s="59"/>
      <c r="BN149" s="64">
        <f>SUM(BM149*$D149)</f>
        <v>0</v>
      </c>
      <c r="BO149" s="59"/>
      <c r="BP149" s="64">
        <f>SUM(BO149*$D149)</f>
        <v>0</v>
      </c>
      <c r="BQ149" s="59"/>
      <c r="BR149" s="64">
        <f>SUM(BQ149*$D149)</f>
        <v>0</v>
      </c>
      <c r="BS149" s="59"/>
      <c r="BT149" s="64">
        <f>SUM(BS149*$D149)</f>
        <v>0</v>
      </c>
      <c r="BU149" s="59"/>
      <c r="BV149" s="64">
        <f>SUM(BU149*$D149)</f>
        <v>0</v>
      </c>
      <c r="BW149" s="59"/>
      <c r="BX149" s="64">
        <f>SUM(BW149*$D149)</f>
        <v>0</v>
      </c>
      <c r="BY149" s="59"/>
      <c r="BZ149" s="64">
        <f>SUM(BY149*$D149)</f>
        <v>0</v>
      </c>
      <c r="CA149" s="54"/>
      <c r="CB149" s="61">
        <f>SUM(E149+G149+I149+K149+M149+O149+Q149+S149+U149+W149+Y149+AA149+AC149+AE149+AG149+AI149+AK149+AM149+AO149+AQ149+AS149+AU149+AW149+AY149+BA149+BC149+BE149+BG149+BI149+BK149+BM149+BO149+BQ149+BS149+BU149+BW149+BY149)</f>
        <v>0</v>
      </c>
      <c r="CC149" s="61">
        <f>ROUND(CB149*D149*2,1)/2</f>
        <v>0</v>
      </c>
      <c r="CD149" s="4"/>
      <c r="CE149" s="236"/>
      <c r="CF149" s="236">
        <f>SUM(CE149*D149)</f>
        <v>0</v>
      </c>
      <c r="CG149" s="235">
        <f>SUM(CE149+AG149)</f>
        <v>0</v>
      </c>
      <c r="CH149" s="235">
        <f>SUM(CG149*D149)</f>
        <v>0</v>
      </c>
      <c r="CI149" s="236"/>
      <c r="CJ149" s="236">
        <f>SUM(CI149*D149)</f>
        <v>0</v>
      </c>
      <c r="CK149" s="235">
        <f>SUM(CI149+AI149)</f>
        <v>0</v>
      </c>
      <c r="CL149" s="235">
        <f>SUM(CK149*D149)</f>
        <v>0</v>
      </c>
      <c r="CM149" s="236"/>
      <c r="CN149" s="236">
        <f>SUM(CM149*D149)</f>
        <v>0</v>
      </c>
      <c r="CO149" s="235">
        <f>SUM(CM149+AC149)</f>
        <v>0</v>
      </c>
      <c r="CP149" s="235">
        <f>SUM(CO149*D149)</f>
        <v>0</v>
      </c>
      <c r="CQ149" s="236"/>
      <c r="CR149" s="236">
        <f>SUM(CQ149*D149)</f>
        <v>0</v>
      </c>
      <c r="CS149" s="235">
        <f>SUM(CQ149+AM149)</f>
        <v>0</v>
      </c>
      <c r="CT149" s="235">
        <f>SUM(CS149*D149)</f>
        <v>0</v>
      </c>
      <c r="CU149" s="236"/>
      <c r="CV149" s="236">
        <f>SUM(CU149*D149)</f>
        <v>0</v>
      </c>
      <c r="CW149" s="235">
        <f>SUM(CU149+AO149)</f>
        <v>0</v>
      </c>
      <c r="CX149" s="235">
        <f>SUM(CW149*D149)</f>
        <v>0</v>
      </c>
      <c r="CY149" s="236"/>
      <c r="CZ149" s="236">
        <f>SUM(CY149*D149)</f>
        <v>0</v>
      </c>
      <c r="DA149" s="235">
        <f>SUM(CY149+AQ149)</f>
        <v>0</v>
      </c>
      <c r="DB149" s="235">
        <f>SUM(DA149*D149)</f>
        <v>0</v>
      </c>
      <c r="DC149" s="236"/>
      <c r="DD149" s="236">
        <f>SUM(DC149*D149)</f>
        <v>0</v>
      </c>
      <c r="DE149" s="235">
        <f>SUM(DC149+AS149)</f>
        <v>0</v>
      </c>
      <c r="DF149" s="235">
        <f>SUM(DE149*D149)</f>
        <v>0</v>
      </c>
      <c r="DG149" s="236"/>
      <c r="DH149" s="236">
        <f>DG149*D149</f>
        <v>0</v>
      </c>
      <c r="DI149" s="235">
        <f>DG149+AU149</f>
        <v>0</v>
      </c>
      <c r="DJ149" s="235">
        <f>DI149*D149</f>
        <v>0</v>
      </c>
      <c r="DK149" s="236">
        <f>3.25+3.5</f>
        <v>6.75</v>
      </c>
      <c r="DL149" s="236">
        <f t="shared" si="1064"/>
        <v>675</v>
      </c>
      <c r="DM149" s="235">
        <f t="shared" si="1065"/>
        <v>6.75</v>
      </c>
      <c r="DN149" s="235">
        <f t="shared" si="1066"/>
        <v>675</v>
      </c>
      <c r="DO149" s="236"/>
      <c r="DP149" s="236">
        <f>SUM(DO149*AB149)</f>
        <v>0</v>
      </c>
      <c r="DQ149" s="235">
        <f>SUM(DO149+BA149)</f>
        <v>0</v>
      </c>
      <c r="DR149" s="235">
        <f>SUM(DQ149*AB149)</f>
        <v>0</v>
      </c>
      <c r="DS149" s="236">
        <v>1.25</v>
      </c>
      <c r="DT149" s="236">
        <f t="shared" si="1068"/>
        <v>125</v>
      </c>
      <c r="DU149" s="235">
        <f t="shared" si="1069"/>
        <v>1.25</v>
      </c>
      <c r="DV149" s="235">
        <f t="shared" si="1070"/>
        <v>125</v>
      </c>
      <c r="DW149" s="236"/>
      <c r="DX149" s="236">
        <f>SUM(DW149*AJ149)</f>
        <v>0</v>
      </c>
      <c r="DY149" s="235">
        <f>SUM(DW149+BI149)</f>
        <v>0</v>
      </c>
      <c r="DZ149" s="235">
        <f>SUM(DY149*AJ149)</f>
        <v>0</v>
      </c>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row>
    <row r="150" spans="1:212" s="518" customFormat="1" x14ac:dyDescent="0.2">
      <c r="A150" s="513" t="s">
        <v>117</v>
      </c>
      <c r="B150" s="513" t="s">
        <v>357</v>
      </c>
      <c r="C150" s="513" t="s">
        <v>3</v>
      </c>
      <c r="D150" s="513">
        <v>100</v>
      </c>
      <c r="E150" s="514"/>
      <c r="F150" s="515">
        <f t="shared" si="1140"/>
        <v>0</v>
      </c>
      <c r="G150" s="514"/>
      <c r="H150" s="515">
        <f t="shared" si="1141"/>
        <v>0</v>
      </c>
      <c r="I150" s="514"/>
      <c r="J150" s="515">
        <f t="shared" si="1142"/>
        <v>0</v>
      </c>
      <c r="K150" s="514"/>
      <c r="L150" s="515">
        <f t="shared" si="1143"/>
        <v>0</v>
      </c>
      <c r="M150" s="514"/>
      <c r="N150" s="515">
        <f t="shared" si="1144"/>
        <v>0</v>
      </c>
      <c r="O150" s="514"/>
      <c r="P150" s="515">
        <f t="shared" si="1145"/>
        <v>0</v>
      </c>
      <c r="Q150" s="514"/>
      <c r="R150" s="515">
        <f t="shared" si="1146"/>
        <v>0</v>
      </c>
      <c r="S150" s="514"/>
      <c r="T150" s="515">
        <f t="shared" si="1147"/>
        <v>0</v>
      </c>
      <c r="U150" s="514"/>
      <c r="V150" s="515">
        <f t="shared" si="1148"/>
        <v>0</v>
      </c>
      <c r="W150" s="514"/>
      <c r="X150" s="515">
        <f t="shared" si="1149"/>
        <v>0</v>
      </c>
      <c r="Y150" s="514"/>
      <c r="Z150" s="515">
        <f t="shared" si="1150"/>
        <v>0</v>
      </c>
      <c r="AA150" s="514"/>
      <c r="AB150" s="515">
        <f t="shared" si="1151"/>
        <v>0</v>
      </c>
      <c r="AC150" s="516"/>
      <c r="AD150" s="515">
        <f t="shared" si="1152"/>
        <v>0</v>
      </c>
      <c r="AE150" s="516"/>
      <c r="AF150" s="515">
        <f t="shared" si="1153"/>
        <v>0</v>
      </c>
      <c r="AG150" s="516"/>
      <c r="AH150" s="515">
        <f t="shared" si="1154"/>
        <v>0</v>
      </c>
      <c r="AI150" s="516"/>
      <c r="AJ150" s="515">
        <f t="shared" si="1155"/>
        <v>0</v>
      </c>
      <c r="AK150" s="516"/>
      <c r="AL150" s="515">
        <f t="shared" si="1156"/>
        <v>0</v>
      </c>
      <c r="AM150" s="516"/>
      <c r="AN150" s="515">
        <f t="shared" si="1157"/>
        <v>0</v>
      </c>
      <c r="AO150" s="516"/>
      <c r="AP150" s="515">
        <f t="shared" si="1158"/>
        <v>0</v>
      </c>
      <c r="AQ150" s="516"/>
      <c r="AR150" s="515">
        <f t="shared" si="1159"/>
        <v>0</v>
      </c>
      <c r="AS150" s="516"/>
      <c r="AT150" s="515">
        <f t="shared" si="1160"/>
        <v>0</v>
      </c>
      <c r="AU150" s="516"/>
      <c r="AV150" s="515">
        <f t="shared" si="1161"/>
        <v>0</v>
      </c>
      <c r="AW150" s="516"/>
      <c r="AX150" s="515">
        <f t="shared" si="1162"/>
        <v>0</v>
      </c>
      <c r="AY150" s="516"/>
      <c r="AZ150" s="515">
        <f t="shared" si="1163"/>
        <v>0</v>
      </c>
      <c r="BA150" s="516"/>
      <c r="BB150" s="515">
        <f t="shared" si="1164"/>
        <v>0</v>
      </c>
      <c r="BC150" s="516"/>
      <c r="BD150" s="515">
        <f t="shared" si="1165"/>
        <v>0</v>
      </c>
      <c r="BE150" s="516"/>
      <c r="BF150" s="515">
        <f t="shared" si="1166"/>
        <v>0</v>
      </c>
      <c r="BG150" s="516"/>
      <c r="BH150" s="515">
        <f t="shared" si="1167"/>
        <v>0</v>
      </c>
      <c r="BI150" s="516"/>
      <c r="BJ150" s="515">
        <f t="shared" si="1168"/>
        <v>0</v>
      </c>
      <c r="BK150" s="516"/>
      <c r="BL150" s="515">
        <f t="shared" si="1169"/>
        <v>0</v>
      </c>
      <c r="BM150" s="516"/>
      <c r="BN150" s="515">
        <f t="shared" si="1170"/>
        <v>0</v>
      </c>
      <c r="BO150" s="516"/>
      <c r="BP150" s="515">
        <f t="shared" si="1171"/>
        <v>0</v>
      </c>
      <c r="BQ150" s="516"/>
      <c r="BR150" s="515">
        <f t="shared" si="1172"/>
        <v>0</v>
      </c>
      <c r="BS150" s="516"/>
      <c r="BT150" s="515">
        <f t="shared" si="1173"/>
        <v>0</v>
      </c>
      <c r="BU150" s="516"/>
      <c r="BV150" s="515">
        <f t="shared" si="1174"/>
        <v>0</v>
      </c>
      <c r="BW150" s="516"/>
      <c r="BX150" s="515">
        <f t="shared" si="1175"/>
        <v>0</v>
      </c>
      <c r="BY150" s="516"/>
      <c r="BZ150" s="515">
        <f t="shared" si="1176"/>
        <v>0</v>
      </c>
      <c r="CA150" s="514"/>
      <c r="CB150" s="517">
        <f t="shared" si="1177"/>
        <v>0</v>
      </c>
      <c r="CC150" s="517">
        <f t="shared" si="1178"/>
        <v>0</v>
      </c>
      <c r="CE150" s="519">
        <f>5+9</f>
        <v>14</v>
      </c>
      <c r="CF150" s="519">
        <f t="shared" si="1179"/>
        <v>1400</v>
      </c>
      <c r="CG150" s="519">
        <f t="shared" si="1180"/>
        <v>14</v>
      </c>
      <c r="CH150" s="519">
        <f t="shared" si="1181"/>
        <v>1400</v>
      </c>
      <c r="CI150" s="519">
        <v>3.5</v>
      </c>
      <c r="CJ150" s="519">
        <f t="shared" si="1046"/>
        <v>350</v>
      </c>
      <c r="CK150" s="519">
        <f t="shared" si="1047"/>
        <v>3.5</v>
      </c>
      <c r="CL150" s="519">
        <f t="shared" si="1048"/>
        <v>350</v>
      </c>
      <c r="CM150" s="519">
        <v>1.5</v>
      </c>
      <c r="CN150" s="519">
        <f t="shared" si="1000"/>
        <v>150</v>
      </c>
      <c r="CO150" s="519">
        <f t="shared" si="1001"/>
        <v>1.5</v>
      </c>
      <c r="CP150" s="519">
        <f t="shared" si="1002"/>
        <v>150</v>
      </c>
      <c r="CQ150" s="519">
        <v>5.5</v>
      </c>
      <c r="CR150" s="519">
        <f t="shared" si="1049"/>
        <v>550</v>
      </c>
      <c r="CS150" s="519">
        <f t="shared" si="1050"/>
        <v>5.5</v>
      </c>
      <c r="CT150" s="519">
        <f t="shared" si="1051"/>
        <v>550</v>
      </c>
      <c r="CU150" s="519">
        <v>19.75</v>
      </c>
      <c r="CV150" s="519">
        <f t="shared" si="1052"/>
        <v>1975</v>
      </c>
      <c r="CW150" s="519">
        <f t="shared" si="1053"/>
        <v>19.75</v>
      </c>
      <c r="CX150" s="519">
        <f t="shared" si="1054"/>
        <v>1975</v>
      </c>
      <c r="CY150" s="519">
        <v>8</v>
      </c>
      <c r="CZ150" s="519">
        <f t="shared" si="1055"/>
        <v>800</v>
      </c>
      <c r="DA150" s="519">
        <f t="shared" si="1056"/>
        <v>8</v>
      </c>
      <c r="DB150" s="519">
        <f t="shared" si="1057"/>
        <v>800</v>
      </c>
      <c r="DC150" s="519">
        <v>9</v>
      </c>
      <c r="DD150" s="519">
        <f t="shared" si="1058"/>
        <v>900</v>
      </c>
      <c r="DE150" s="519">
        <f t="shared" si="1059"/>
        <v>9</v>
      </c>
      <c r="DF150" s="519">
        <f t="shared" si="1060"/>
        <v>900</v>
      </c>
      <c r="DG150" s="519">
        <v>14.5</v>
      </c>
      <c r="DH150" s="519">
        <f t="shared" si="1061"/>
        <v>1450</v>
      </c>
      <c r="DI150" s="519">
        <f t="shared" si="1062"/>
        <v>14.5</v>
      </c>
      <c r="DJ150" s="519">
        <f t="shared" si="1063"/>
        <v>1450</v>
      </c>
      <c r="DK150" s="519">
        <f>11.5+1.25</f>
        <v>12.75</v>
      </c>
      <c r="DL150" s="519">
        <f t="shared" si="1064"/>
        <v>1275</v>
      </c>
      <c r="DM150" s="519">
        <f t="shared" si="1065"/>
        <v>12.75</v>
      </c>
      <c r="DN150" s="519">
        <f t="shared" si="1066"/>
        <v>1275</v>
      </c>
      <c r="DO150" s="519"/>
      <c r="DP150" s="519">
        <f t="shared" si="1003"/>
        <v>0</v>
      </c>
      <c r="DQ150" s="519">
        <f t="shared" si="1067"/>
        <v>0</v>
      </c>
      <c r="DR150" s="519">
        <f t="shared" si="1004"/>
        <v>0</v>
      </c>
      <c r="DS150" s="519"/>
      <c r="DT150" s="236">
        <f t="shared" si="1068"/>
        <v>0</v>
      </c>
      <c r="DU150" s="235">
        <f t="shared" si="1069"/>
        <v>0</v>
      </c>
      <c r="DV150" s="235">
        <f t="shared" si="1070"/>
        <v>0</v>
      </c>
      <c r="DW150" s="519"/>
      <c r="DX150" s="519">
        <f t="shared" ref="DX150:DX168" si="1182">SUM(DW150*AJ150)</f>
        <v>0</v>
      </c>
      <c r="DY150" s="519">
        <f t="shared" ref="DY150:DY168" si="1183">SUM(DW150+BI150)</f>
        <v>0</v>
      </c>
      <c r="DZ150" s="519">
        <f t="shared" ref="DZ150:DZ168" si="1184">SUM(DY150*AJ150)</f>
        <v>0</v>
      </c>
    </row>
    <row r="151" spans="1:212" s="5" customFormat="1" x14ac:dyDescent="0.2">
      <c r="A151" s="57" t="s">
        <v>241</v>
      </c>
      <c r="B151" s="57" t="s">
        <v>242</v>
      </c>
      <c r="C151" s="57" t="s">
        <v>3</v>
      </c>
      <c r="D151" s="57">
        <v>100</v>
      </c>
      <c r="E151" s="6"/>
      <c r="F151" s="64">
        <f t="shared" si="1140"/>
        <v>0</v>
      </c>
      <c r="G151" s="6"/>
      <c r="H151" s="64">
        <f t="shared" si="1141"/>
        <v>0</v>
      </c>
      <c r="I151" s="6"/>
      <c r="J151" s="64">
        <f t="shared" si="1142"/>
        <v>0</v>
      </c>
      <c r="K151" s="6"/>
      <c r="L151" s="64">
        <f t="shared" si="1143"/>
        <v>0</v>
      </c>
      <c r="M151" s="6"/>
      <c r="N151" s="64">
        <f t="shared" si="1144"/>
        <v>0</v>
      </c>
      <c r="O151" s="6"/>
      <c r="P151" s="64">
        <f t="shared" si="1145"/>
        <v>0</v>
      </c>
      <c r="Q151" s="6"/>
      <c r="R151" s="64">
        <f t="shared" si="1146"/>
        <v>0</v>
      </c>
      <c r="S151" s="6"/>
      <c r="T151" s="64">
        <f t="shared" si="1147"/>
        <v>0</v>
      </c>
      <c r="U151" s="6"/>
      <c r="V151" s="64">
        <f t="shared" si="1148"/>
        <v>0</v>
      </c>
      <c r="W151" s="6"/>
      <c r="X151" s="64">
        <f t="shared" si="1149"/>
        <v>0</v>
      </c>
      <c r="Y151" s="6"/>
      <c r="Z151" s="64">
        <f t="shared" si="1150"/>
        <v>0</v>
      </c>
      <c r="AA151" s="6"/>
      <c r="AB151" s="64">
        <f t="shared" si="1151"/>
        <v>0</v>
      </c>
      <c r="AC151" s="59"/>
      <c r="AD151" s="64">
        <f t="shared" si="1152"/>
        <v>0</v>
      </c>
      <c r="AE151" s="59"/>
      <c r="AF151" s="64">
        <f t="shared" si="1153"/>
        <v>0</v>
      </c>
      <c r="AG151" s="59"/>
      <c r="AH151" s="64">
        <f t="shared" si="1154"/>
        <v>0</v>
      </c>
      <c r="AI151" s="59"/>
      <c r="AJ151" s="64">
        <f t="shared" si="1155"/>
        <v>0</v>
      </c>
      <c r="AK151" s="59"/>
      <c r="AL151" s="64">
        <f t="shared" si="1156"/>
        <v>0</v>
      </c>
      <c r="AM151" s="59"/>
      <c r="AN151" s="64">
        <f t="shared" si="1157"/>
        <v>0</v>
      </c>
      <c r="AO151" s="59"/>
      <c r="AP151" s="64">
        <f t="shared" si="1158"/>
        <v>0</v>
      </c>
      <c r="AQ151" s="59"/>
      <c r="AR151" s="64">
        <f t="shared" si="1159"/>
        <v>0</v>
      </c>
      <c r="AS151" s="59"/>
      <c r="AT151" s="64">
        <f t="shared" si="1160"/>
        <v>0</v>
      </c>
      <c r="AU151" s="59"/>
      <c r="AV151" s="64">
        <f t="shared" si="1161"/>
        <v>0</v>
      </c>
      <c r="AW151" s="59"/>
      <c r="AX151" s="64">
        <f t="shared" si="1162"/>
        <v>0</v>
      </c>
      <c r="AY151" s="59"/>
      <c r="AZ151" s="64">
        <f t="shared" si="1163"/>
        <v>0</v>
      </c>
      <c r="BA151" s="59"/>
      <c r="BB151" s="64">
        <f t="shared" si="1164"/>
        <v>0</v>
      </c>
      <c r="BC151" s="59"/>
      <c r="BD151" s="64">
        <f t="shared" si="1165"/>
        <v>0</v>
      </c>
      <c r="BE151" s="59"/>
      <c r="BF151" s="64">
        <f t="shared" si="1166"/>
        <v>0</v>
      </c>
      <c r="BG151" s="59"/>
      <c r="BH151" s="64">
        <f t="shared" si="1167"/>
        <v>0</v>
      </c>
      <c r="BI151" s="59"/>
      <c r="BJ151" s="64">
        <f t="shared" si="1168"/>
        <v>0</v>
      </c>
      <c r="BK151" s="59"/>
      <c r="BL151" s="64">
        <f t="shared" si="1169"/>
        <v>0</v>
      </c>
      <c r="BM151" s="59"/>
      <c r="BN151" s="64">
        <f t="shared" si="1170"/>
        <v>0</v>
      </c>
      <c r="BO151" s="59"/>
      <c r="BP151" s="64">
        <f t="shared" si="1171"/>
        <v>0</v>
      </c>
      <c r="BQ151" s="59"/>
      <c r="BR151" s="64">
        <f t="shared" si="1172"/>
        <v>0</v>
      </c>
      <c r="BS151" s="59"/>
      <c r="BT151" s="64">
        <f t="shared" si="1173"/>
        <v>0</v>
      </c>
      <c r="BU151" s="59"/>
      <c r="BV151" s="64">
        <f t="shared" si="1174"/>
        <v>0</v>
      </c>
      <c r="BW151" s="59"/>
      <c r="BX151" s="64">
        <f t="shared" si="1175"/>
        <v>0</v>
      </c>
      <c r="BY151" s="59"/>
      <c r="BZ151" s="64">
        <f t="shared" si="1176"/>
        <v>0</v>
      </c>
      <c r="CA151" s="54"/>
      <c r="CB151" s="61">
        <f t="shared" si="1177"/>
        <v>0</v>
      </c>
      <c r="CC151" s="61">
        <f t="shared" si="1178"/>
        <v>0</v>
      </c>
      <c r="CD151" s="4"/>
      <c r="CE151" s="236">
        <v>1.25</v>
      </c>
      <c r="CF151" s="236">
        <f t="shared" si="1179"/>
        <v>125</v>
      </c>
      <c r="CG151" s="235">
        <f t="shared" si="1180"/>
        <v>1.25</v>
      </c>
      <c r="CH151" s="235">
        <f t="shared" si="1181"/>
        <v>125</v>
      </c>
      <c r="CI151" s="236"/>
      <c r="CJ151" s="236">
        <f t="shared" si="1046"/>
        <v>0</v>
      </c>
      <c r="CK151" s="235">
        <f t="shared" si="1047"/>
        <v>0</v>
      </c>
      <c r="CL151" s="235">
        <f t="shared" si="1048"/>
        <v>0</v>
      </c>
      <c r="CM151" s="236"/>
      <c r="CN151" s="236">
        <f t="shared" si="1000"/>
        <v>0</v>
      </c>
      <c r="CO151" s="235">
        <f t="shared" si="1001"/>
        <v>0</v>
      </c>
      <c r="CP151" s="235">
        <f t="shared" si="1002"/>
        <v>0</v>
      </c>
      <c r="CQ151" s="236"/>
      <c r="CR151" s="236">
        <f t="shared" si="1049"/>
        <v>0</v>
      </c>
      <c r="CS151" s="235">
        <f t="shared" si="1050"/>
        <v>0</v>
      </c>
      <c r="CT151" s="235">
        <f t="shared" si="1051"/>
        <v>0</v>
      </c>
      <c r="CU151" s="236"/>
      <c r="CV151" s="236">
        <f t="shared" si="1052"/>
        <v>0</v>
      </c>
      <c r="CW151" s="235">
        <f t="shared" si="1053"/>
        <v>0</v>
      </c>
      <c r="CX151" s="235">
        <f t="shared" si="1054"/>
        <v>0</v>
      </c>
      <c r="CY151" s="236"/>
      <c r="CZ151" s="236">
        <f t="shared" si="1055"/>
        <v>0</v>
      </c>
      <c r="DA151" s="235">
        <f t="shared" si="1056"/>
        <v>0</v>
      </c>
      <c r="DB151" s="235">
        <f t="shared" si="1057"/>
        <v>0</v>
      </c>
      <c r="DC151" s="236"/>
      <c r="DD151" s="236">
        <f t="shared" si="1058"/>
        <v>0</v>
      </c>
      <c r="DE151" s="235">
        <f t="shared" si="1059"/>
        <v>0</v>
      </c>
      <c r="DF151" s="235">
        <f t="shared" si="1060"/>
        <v>0</v>
      </c>
      <c r="DG151" s="236"/>
      <c r="DH151" s="236">
        <f t="shared" si="1061"/>
        <v>0</v>
      </c>
      <c r="DI151" s="235">
        <f t="shared" si="1062"/>
        <v>0</v>
      </c>
      <c r="DJ151" s="235">
        <f t="shared" si="1063"/>
        <v>0</v>
      </c>
      <c r="DK151" s="236"/>
      <c r="DL151" s="236">
        <f t="shared" si="1064"/>
        <v>0</v>
      </c>
      <c r="DM151" s="235">
        <f t="shared" si="1065"/>
        <v>0</v>
      </c>
      <c r="DN151" s="235">
        <f t="shared" si="1066"/>
        <v>0</v>
      </c>
      <c r="DO151" s="236"/>
      <c r="DP151" s="236">
        <f t="shared" si="1003"/>
        <v>0</v>
      </c>
      <c r="DQ151" s="235">
        <f t="shared" si="1067"/>
        <v>0</v>
      </c>
      <c r="DR151" s="235">
        <f t="shared" si="1004"/>
        <v>0</v>
      </c>
      <c r="DS151" s="236"/>
      <c r="DT151" s="236">
        <f t="shared" si="1068"/>
        <v>0</v>
      </c>
      <c r="DU151" s="235">
        <f t="shared" si="1069"/>
        <v>0</v>
      </c>
      <c r="DV151" s="235">
        <f t="shared" si="1070"/>
        <v>0</v>
      </c>
      <c r="DW151" s="236"/>
      <c r="DX151" s="236">
        <f t="shared" si="1182"/>
        <v>0</v>
      </c>
      <c r="DY151" s="235">
        <f t="shared" si="1183"/>
        <v>0</v>
      </c>
      <c r="DZ151" s="235">
        <f t="shared" si="1184"/>
        <v>0</v>
      </c>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row>
    <row r="152" spans="1:212" s="473" customFormat="1" x14ac:dyDescent="0.2">
      <c r="A152" s="240" t="s">
        <v>239</v>
      </c>
      <c r="B152" s="240" t="s">
        <v>240</v>
      </c>
      <c r="C152" s="240" t="s">
        <v>3</v>
      </c>
      <c r="D152" s="240">
        <v>100</v>
      </c>
      <c r="E152" s="467"/>
      <c r="F152" s="468">
        <f t="shared" si="1140"/>
        <v>0</v>
      </c>
      <c r="G152" s="467"/>
      <c r="H152" s="468">
        <f t="shared" si="1141"/>
        <v>0</v>
      </c>
      <c r="I152" s="467"/>
      <c r="J152" s="468">
        <f t="shared" si="1142"/>
        <v>0</v>
      </c>
      <c r="K152" s="467"/>
      <c r="L152" s="468">
        <f t="shared" si="1143"/>
        <v>0</v>
      </c>
      <c r="M152" s="467"/>
      <c r="N152" s="468">
        <f t="shared" si="1144"/>
        <v>0</v>
      </c>
      <c r="O152" s="467"/>
      <c r="P152" s="468">
        <f t="shared" si="1145"/>
        <v>0</v>
      </c>
      <c r="Q152" s="467"/>
      <c r="R152" s="468">
        <f t="shared" si="1146"/>
        <v>0</v>
      </c>
      <c r="S152" s="467"/>
      <c r="T152" s="468">
        <f t="shared" si="1147"/>
        <v>0</v>
      </c>
      <c r="U152" s="467"/>
      <c r="V152" s="468">
        <f t="shared" si="1148"/>
        <v>0</v>
      </c>
      <c r="W152" s="467"/>
      <c r="X152" s="468">
        <f t="shared" si="1149"/>
        <v>0</v>
      </c>
      <c r="Y152" s="467"/>
      <c r="Z152" s="468">
        <f t="shared" si="1150"/>
        <v>0</v>
      </c>
      <c r="AA152" s="467"/>
      <c r="AB152" s="468">
        <f t="shared" si="1151"/>
        <v>0</v>
      </c>
      <c r="AC152" s="469"/>
      <c r="AD152" s="468">
        <f t="shared" si="1152"/>
        <v>0</v>
      </c>
      <c r="AE152" s="469"/>
      <c r="AF152" s="468">
        <f t="shared" si="1153"/>
        <v>0</v>
      </c>
      <c r="AG152" s="469"/>
      <c r="AH152" s="468">
        <f t="shared" si="1154"/>
        <v>0</v>
      </c>
      <c r="AI152" s="469"/>
      <c r="AJ152" s="468">
        <f t="shared" si="1155"/>
        <v>0</v>
      </c>
      <c r="AK152" s="469"/>
      <c r="AL152" s="468">
        <f t="shared" si="1156"/>
        <v>0</v>
      </c>
      <c r="AM152" s="469"/>
      <c r="AN152" s="468">
        <f t="shared" si="1157"/>
        <v>0</v>
      </c>
      <c r="AO152" s="469"/>
      <c r="AP152" s="468">
        <f t="shared" si="1158"/>
        <v>0</v>
      </c>
      <c r="AQ152" s="469"/>
      <c r="AR152" s="468">
        <f t="shared" si="1159"/>
        <v>0</v>
      </c>
      <c r="AS152" s="469"/>
      <c r="AT152" s="468">
        <f t="shared" si="1160"/>
        <v>0</v>
      </c>
      <c r="AU152" s="469"/>
      <c r="AV152" s="468">
        <f t="shared" si="1161"/>
        <v>0</v>
      </c>
      <c r="AW152" s="469"/>
      <c r="AX152" s="468">
        <f t="shared" si="1162"/>
        <v>0</v>
      </c>
      <c r="AY152" s="469"/>
      <c r="AZ152" s="468">
        <f t="shared" si="1163"/>
        <v>0</v>
      </c>
      <c r="BA152" s="469"/>
      <c r="BB152" s="468">
        <f t="shared" si="1164"/>
        <v>0</v>
      </c>
      <c r="BC152" s="469"/>
      <c r="BD152" s="468">
        <f t="shared" si="1165"/>
        <v>0</v>
      </c>
      <c r="BE152" s="469"/>
      <c r="BF152" s="468">
        <f t="shared" si="1166"/>
        <v>0</v>
      </c>
      <c r="BG152" s="469"/>
      <c r="BH152" s="468">
        <f t="shared" si="1167"/>
        <v>0</v>
      </c>
      <c r="BI152" s="469"/>
      <c r="BJ152" s="468">
        <f t="shared" si="1168"/>
        <v>0</v>
      </c>
      <c r="BK152" s="469"/>
      <c r="BL152" s="468">
        <f t="shared" si="1169"/>
        <v>0</v>
      </c>
      <c r="BM152" s="469"/>
      <c r="BN152" s="468">
        <f t="shared" si="1170"/>
        <v>0</v>
      </c>
      <c r="BO152" s="469"/>
      <c r="BP152" s="468">
        <f t="shared" si="1171"/>
        <v>0</v>
      </c>
      <c r="BQ152" s="469"/>
      <c r="BR152" s="468">
        <f t="shared" si="1172"/>
        <v>0</v>
      </c>
      <c r="BS152" s="469"/>
      <c r="BT152" s="468">
        <f t="shared" si="1173"/>
        <v>0</v>
      </c>
      <c r="BU152" s="469"/>
      <c r="BV152" s="468">
        <f t="shared" si="1174"/>
        <v>0</v>
      </c>
      <c r="BW152" s="469"/>
      <c r="BX152" s="468">
        <f t="shared" si="1175"/>
        <v>0</v>
      </c>
      <c r="BY152" s="469"/>
      <c r="BZ152" s="468">
        <f t="shared" si="1176"/>
        <v>0</v>
      </c>
      <c r="CA152" s="470"/>
      <c r="CB152" s="471">
        <f t="shared" si="1177"/>
        <v>0</v>
      </c>
      <c r="CC152" s="471">
        <f t="shared" si="1178"/>
        <v>0</v>
      </c>
      <c r="CD152" s="472"/>
      <c r="CE152" s="474">
        <f>4.5+5</f>
        <v>9.5</v>
      </c>
      <c r="CF152" s="236">
        <f t="shared" si="1179"/>
        <v>950</v>
      </c>
      <c r="CG152" s="235">
        <f t="shared" si="1180"/>
        <v>9.5</v>
      </c>
      <c r="CH152" s="235">
        <f t="shared" si="1181"/>
        <v>950</v>
      </c>
      <c r="CI152" s="474"/>
      <c r="CJ152" s="236">
        <f t="shared" si="1046"/>
        <v>0</v>
      </c>
      <c r="CK152" s="235">
        <f t="shared" si="1047"/>
        <v>0</v>
      </c>
      <c r="CL152" s="235">
        <f t="shared" si="1048"/>
        <v>0</v>
      </c>
      <c r="CM152" s="474"/>
      <c r="CN152" s="474">
        <f t="shared" si="1000"/>
        <v>0</v>
      </c>
      <c r="CO152" s="475">
        <f t="shared" si="1001"/>
        <v>0</v>
      </c>
      <c r="CP152" s="475">
        <f t="shared" si="1002"/>
        <v>0</v>
      </c>
      <c r="CQ152" s="474"/>
      <c r="CR152" s="236">
        <f t="shared" si="1049"/>
        <v>0</v>
      </c>
      <c r="CS152" s="235">
        <f t="shared" si="1050"/>
        <v>0</v>
      </c>
      <c r="CT152" s="235">
        <f t="shared" si="1051"/>
        <v>0</v>
      </c>
      <c r="CU152" s="474"/>
      <c r="CV152" s="236">
        <f t="shared" si="1052"/>
        <v>0</v>
      </c>
      <c r="CW152" s="235">
        <f t="shared" si="1053"/>
        <v>0</v>
      </c>
      <c r="CX152" s="235">
        <f t="shared" si="1054"/>
        <v>0</v>
      </c>
      <c r="CY152" s="474"/>
      <c r="CZ152" s="236">
        <f t="shared" si="1055"/>
        <v>0</v>
      </c>
      <c r="DA152" s="235">
        <f t="shared" si="1056"/>
        <v>0</v>
      </c>
      <c r="DB152" s="235">
        <f t="shared" si="1057"/>
        <v>0</v>
      </c>
      <c r="DC152" s="474"/>
      <c r="DD152" s="236">
        <f t="shared" si="1058"/>
        <v>0</v>
      </c>
      <c r="DE152" s="235">
        <f t="shared" si="1059"/>
        <v>0</v>
      </c>
      <c r="DF152" s="235">
        <f t="shared" si="1060"/>
        <v>0</v>
      </c>
      <c r="DG152" s="474"/>
      <c r="DH152" s="236">
        <f t="shared" si="1061"/>
        <v>0</v>
      </c>
      <c r="DI152" s="235">
        <f t="shared" si="1062"/>
        <v>0</v>
      </c>
      <c r="DJ152" s="235">
        <f t="shared" si="1063"/>
        <v>0</v>
      </c>
      <c r="DK152" s="474"/>
      <c r="DL152" s="236">
        <f t="shared" si="1064"/>
        <v>0</v>
      </c>
      <c r="DM152" s="235">
        <f t="shared" si="1065"/>
        <v>0</v>
      </c>
      <c r="DN152" s="235">
        <f t="shared" si="1066"/>
        <v>0</v>
      </c>
      <c r="DO152" s="474"/>
      <c r="DP152" s="474">
        <f t="shared" si="1003"/>
        <v>0</v>
      </c>
      <c r="DQ152" s="475">
        <f t="shared" si="1067"/>
        <v>0</v>
      </c>
      <c r="DR152" s="475">
        <f t="shared" si="1004"/>
        <v>0</v>
      </c>
      <c r="DS152" s="474"/>
      <c r="DT152" s="236">
        <f t="shared" si="1068"/>
        <v>0</v>
      </c>
      <c r="DU152" s="235">
        <f t="shared" si="1069"/>
        <v>0</v>
      </c>
      <c r="DV152" s="235">
        <f t="shared" si="1070"/>
        <v>0</v>
      </c>
      <c r="DW152" s="474"/>
      <c r="DX152" s="474">
        <f t="shared" si="1182"/>
        <v>0</v>
      </c>
      <c r="DY152" s="475">
        <f t="shared" si="1183"/>
        <v>0</v>
      </c>
      <c r="DZ152" s="475">
        <f t="shared" si="1184"/>
        <v>0</v>
      </c>
      <c r="EA152" s="472"/>
      <c r="EB152" s="472"/>
      <c r="EC152" s="472"/>
      <c r="ED152" s="472"/>
      <c r="EE152" s="472"/>
      <c r="EF152" s="472"/>
      <c r="EG152" s="472"/>
      <c r="EH152" s="472"/>
      <c r="EI152" s="472"/>
      <c r="EJ152" s="472"/>
      <c r="EK152" s="472"/>
      <c r="EL152" s="472"/>
      <c r="EM152" s="472"/>
      <c r="EN152" s="472"/>
      <c r="EO152" s="472"/>
      <c r="EP152" s="472"/>
      <c r="EQ152" s="472"/>
      <c r="ER152" s="472"/>
      <c r="ES152" s="472"/>
      <c r="ET152" s="472"/>
      <c r="EU152" s="472"/>
      <c r="EV152" s="472"/>
      <c r="EW152" s="472"/>
      <c r="EX152" s="472"/>
      <c r="EY152" s="472"/>
      <c r="EZ152" s="472"/>
      <c r="FA152" s="472"/>
      <c r="FB152" s="472"/>
      <c r="FC152" s="472"/>
      <c r="FD152" s="472"/>
      <c r="FE152" s="472"/>
      <c r="FF152" s="472"/>
      <c r="FG152" s="472"/>
      <c r="FH152" s="472"/>
      <c r="FI152" s="472"/>
      <c r="FJ152" s="472"/>
      <c r="FK152" s="472"/>
      <c r="FL152" s="472"/>
      <c r="FM152" s="472"/>
      <c r="FN152" s="472"/>
      <c r="FO152" s="472"/>
      <c r="FP152" s="472"/>
      <c r="FQ152" s="472"/>
      <c r="FR152" s="472"/>
      <c r="FS152" s="472"/>
      <c r="FT152" s="472"/>
      <c r="FU152" s="472"/>
      <c r="FV152" s="472"/>
      <c r="FW152" s="472"/>
      <c r="FX152" s="472"/>
      <c r="FY152" s="472"/>
      <c r="FZ152" s="472"/>
      <c r="GA152" s="472"/>
      <c r="GB152" s="472"/>
      <c r="GC152" s="472"/>
      <c r="GD152" s="472"/>
      <c r="GE152" s="472"/>
      <c r="GF152" s="472"/>
      <c r="GG152" s="472"/>
      <c r="GH152" s="472"/>
      <c r="GI152" s="472"/>
      <c r="GJ152" s="472"/>
      <c r="GK152" s="472"/>
      <c r="GL152" s="472"/>
      <c r="GM152" s="472"/>
      <c r="GN152" s="472"/>
      <c r="GO152" s="472"/>
      <c r="GP152" s="472"/>
      <c r="GQ152" s="472"/>
      <c r="GR152" s="472"/>
      <c r="GS152" s="472"/>
      <c r="GT152" s="472"/>
      <c r="GU152" s="472"/>
      <c r="GV152" s="472"/>
      <c r="GW152" s="472"/>
      <c r="GX152" s="472"/>
      <c r="GY152" s="472"/>
      <c r="GZ152" s="472"/>
      <c r="HA152" s="472"/>
      <c r="HB152" s="472"/>
      <c r="HC152" s="472"/>
      <c r="HD152" s="472"/>
    </row>
    <row r="153" spans="1:212" s="473" customFormat="1" x14ac:dyDescent="0.2">
      <c r="A153" s="240" t="s">
        <v>238</v>
      </c>
      <c r="B153" s="240" t="s">
        <v>81</v>
      </c>
      <c r="C153" s="240" t="s">
        <v>3</v>
      </c>
      <c r="D153" s="240">
        <v>100</v>
      </c>
      <c r="E153" s="467"/>
      <c r="F153" s="468">
        <f t="shared" si="1140"/>
        <v>0</v>
      </c>
      <c r="G153" s="467"/>
      <c r="H153" s="468">
        <f t="shared" si="1141"/>
        <v>0</v>
      </c>
      <c r="I153" s="467"/>
      <c r="J153" s="468">
        <f t="shared" si="1142"/>
        <v>0</v>
      </c>
      <c r="K153" s="467"/>
      <c r="L153" s="468">
        <f t="shared" si="1143"/>
        <v>0</v>
      </c>
      <c r="M153" s="467"/>
      <c r="N153" s="468">
        <f t="shared" si="1144"/>
        <v>0</v>
      </c>
      <c r="O153" s="467"/>
      <c r="P153" s="468">
        <f t="shared" si="1145"/>
        <v>0</v>
      </c>
      <c r="Q153" s="467"/>
      <c r="R153" s="468">
        <f t="shared" si="1146"/>
        <v>0</v>
      </c>
      <c r="S153" s="467"/>
      <c r="T153" s="468">
        <f t="shared" si="1147"/>
        <v>0</v>
      </c>
      <c r="U153" s="467"/>
      <c r="V153" s="468">
        <f t="shared" si="1148"/>
        <v>0</v>
      </c>
      <c r="W153" s="467"/>
      <c r="X153" s="468">
        <f t="shared" si="1149"/>
        <v>0</v>
      </c>
      <c r="Y153" s="467"/>
      <c r="Z153" s="468">
        <f t="shared" si="1150"/>
        <v>0</v>
      </c>
      <c r="AA153" s="467"/>
      <c r="AB153" s="468">
        <f t="shared" si="1151"/>
        <v>0</v>
      </c>
      <c r="AC153" s="469"/>
      <c r="AD153" s="468">
        <f t="shared" si="1152"/>
        <v>0</v>
      </c>
      <c r="AE153" s="469"/>
      <c r="AF153" s="468">
        <f t="shared" si="1153"/>
        <v>0</v>
      </c>
      <c r="AG153" s="469"/>
      <c r="AH153" s="468">
        <f t="shared" si="1154"/>
        <v>0</v>
      </c>
      <c r="AI153" s="469"/>
      <c r="AJ153" s="468">
        <f t="shared" si="1155"/>
        <v>0</v>
      </c>
      <c r="AK153" s="469"/>
      <c r="AL153" s="468">
        <f t="shared" si="1156"/>
        <v>0</v>
      </c>
      <c r="AM153" s="469"/>
      <c r="AN153" s="468">
        <f t="shared" si="1157"/>
        <v>0</v>
      </c>
      <c r="AO153" s="469"/>
      <c r="AP153" s="468">
        <f t="shared" si="1158"/>
        <v>0</v>
      </c>
      <c r="AQ153" s="469"/>
      <c r="AR153" s="468">
        <f t="shared" si="1159"/>
        <v>0</v>
      </c>
      <c r="AS153" s="469"/>
      <c r="AT153" s="468">
        <f t="shared" si="1160"/>
        <v>0</v>
      </c>
      <c r="AU153" s="469"/>
      <c r="AV153" s="468">
        <f t="shared" si="1161"/>
        <v>0</v>
      </c>
      <c r="AW153" s="469"/>
      <c r="AX153" s="468">
        <f t="shared" si="1162"/>
        <v>0</v>
      </c>
      <c r="AY153" s="469"/>
      <c r="AZ153" s="468">
        <f t="shared" si="1163"/>
        <v>0</v>
      </c>
      <c r="BA153" s="469"/>
      <c r="BB153" s="468">
        <f t="shared" si="1164"/>
        <v>0</v>
      </c>
      <c r="BC153" s="469"/>
      <c r="BD153" s="468">
        <f t="shared" si="1165"/>
        <v>0</v>
      </c>
      <c r="BE153" s="469"/>
      <c r="BF153" s="468">
        <f t="shared" si="1166"/>
        <v>0</v>
      </c>
      <c r="BG153" s="469"/>
      <c r="BH153" s="468">
        <f t="shared" si="1167"/>
        <v>0</v>
      </c>
      <c r="BI153" s="469"/>
      <c r="BJ153" s="468">
        <f t="shared" si="1168"/>
        <v>0</v>
      </c>
      <c r="BK153" s="469"/>
      <c r="BL153" s="468">
        <f t="shared" si="1169"/>
        <v>0</v>
      </c>
      <c r="BM153" s="469"/>
      <c r="BN153" s="468">
        <f t="shared" si="1170"/>
        <v>0</v>
      </c>
      <c r="BO153" s="469"/>
      <c r="BP153" s="468">
        <f t="shared" si="1171"/>
        <v>0</v>
      </c>
      <c r="BQ153" s="469"/>
      <c r="BR153" s="468">
        <f t="shared" si="1172"/>
        <v>0</v>
      </c>
      <c r="BS153" s="469"/>
      <c r="BT153" s="468">
        <f t="shared" si="1173"/>
        <v>0</v>
      </c>
      <c r="BU153" s="469"/>
      <c r="BV153" s="468">
        <f t="shared" si="1174"/>
        <v>0</v>
      </c>
      <c r="BW153" s="469"/>
      <c r="BX153" s="468">
        <f t="shared" si="1175"/>
        <v>0</v>
      </c>
      <c r="BY153" s="469"/>
      <c r="BZ153" s="468">
        <f t="shared" si="1176"/>
        <v>0</v>
      </c>
      <c r="CA153" s="470"/>
      <c r="CB153" s="471">
        <f t="shared" si="1177"/>
        <v>0</v>
      </c>
      <c r="CC153" s="471">
        <f t="shared" si="1178"/>
        <v>0</v>
      </c>
      <c r="CD153" s="472"/>
      <c r="CE153" s="474"/>
      <c r="CF153" s="236">
        <f t="shared" si="1179"/>
        <v>0</v>
      </c>
      <c r="CG153" s="235">
        <f t="shared" si="1180"/>
        <v>0</v>
      </c>
      <c r="CH153" s="235">
        <f t="shared" si="1181"/>
        <v>0</v>
      </c>
      <c r="CI153" s="474"/>
      <c r="CJ153" s="236">
        <f t="shared" si="1046"/>
        <v>0</v>
      </c>
      <c r="CK153" s="235">
        <f t="shared" si="1047"/>
        <v>0</v>
      </c>
      <c r="CL153" s="235">
        <f t="shared" si="1048"/>
        <v>0</v>
      </c>
      <c r="CM153" s="474"/>
      <c r="CN153" s="474">
        <f t="shared" si="1000"/>
        <v>0</v>
      </c>
      <c r="CO153" s="475">
        <f t="shared" si="1001"/>
        <v>0</v>
      </c>
      <c r="CP153" s="475">
        <f t="shared" si="1002"/>
        <v>0</v>
      </c>
      <c r="CQ153" s="474"/>
      <c r="CR153" s="236">
        <f t="shared" si="1049"/>
        <v>0</v>
      </c>
      <c r="CS153" s="235">
        <f t="shared" si="1050"/>
        <v>0</v>
      </c>
      <c r="CT153" s="235">
        <f t="shared" si="1051"/>
        <v>0</v>
      </c>
      <c r="CU153" s="474"/>
      <c r="CV153" s="236">
        <f t="shared" si="1052"/>
        <v>0</v>
      </c>
      <c r="CW153" s="235">
        <f t="shared" si="1053"/>
        <v>0</v>
      </c>
      <c r="CX153" s="235">
        <f t="shared" si="1054"/>
        <v>0</v>
      </c>
      <c r="CY153" s="474"/>
      <c r="CZ153" s="236">
        <f t="shared" si="1055"/>
        <v>0</v>
      </c>
      <c r="DA153" s="235">
        <f t="shared" si="1056"/>
        <v>0</v>
      </c>
      <c r="DB153" s="235">
        <f t="shared" si="1057"/>
        <v>0</v>
      </c>
      <c r="DC153" s="474"/>
      <c r="DD153" s="236">
        <f t="shared" si="1058"/>
        <v>0</v>
      </c>
      <c r="DE153" s="235">
        <f t="shared" si="1059"/>
        <v>0</v>
      </c>
      <c r="DF153" s="235">
        <f t="shared" si="1060"/>
        <v>0</v>
      </c>
      <c r="DG153" s="474"/>
      <c r="DH153" s="236">
        <f t="shared" si="1061"/>
        <v>0</v>
      </c>
      <c r="DI153" s="235">
        <f t="shared" si="1062"/>
        <v>0</v>
      </c>
      <c r="DJ153" s="235">
        <f t="shared" si="1063"/>
        <v>0</v>
      </c>
      <c r="DK153" s="474"/>
      <c r="DL153" s="236">
        <f t="shared" si="1064"/>
        <v>0</v>
      </c>
      <c r="DM153" s="235">
        <f t="shared" si="1065"/>
        <v>0</v>
      </c>
      <c r="DN153" s="235">
        <f t="shared" si="1066"/>
        <v>0</v>
      </c>
      <c r="DO153" s="474"/>
      <c r="DP153" s="474">
        <f t="shared" si="1003"/>
        <v>0</v>
      </c>
      <c r="DQ153" s="475">
        <f t="shared" si="1067"/>
        <v>0</v>
      </c>
      <c r="DR153" s="475">
        <f t="shared" si="1004"/>
        <v>0</v>
      </c>
      <c r="DS153" s="474"/>
      <c r="DT153" s="236">
        <f t="shared" si="1068"/>
        <v>0</v>
      </c>
      <c r="DU153" s="235">
        <f t="shared" si="1069"/>
        <v>0</v>
      </c>
      <c r="DV153" s="235">
        <f t="shared" si="1070"/>
        <v>0</v>
      </c>
      <c r="DW153" s="474"/>
      <c r="DX153" s="474">
        <f t="shared" si="1182"/>
        <v>0</v>
      </c>
      <c r="DY153" s="475">
        <f t="shared" si="1183"/>
        <v>0</v>
      </c>
      <c r="DZ153" s="475">
        <f t="shared" si="1184"/>
        <v>0</v>
      </c>
      <c r="EA153" s="472"/>
      <c r="EB153" s="472"/>
      <c r="EC153" s="472"/>
      <c r="ED153" s="472"/>
      <c r="EE153" s="472"/>
      <c r="EF153" s="472"/>
      <c r="EG153" s="472"/>
      <c r="EH153" s="472"/>
      <c r="EI153" s="472"/>
      <c r="EJ153" s="472"/>
      <c r="EK153" s="472"/>
      <c r="EL153" s="472"/>
      <c r="EM153" s="472"/>
      <c r="EN153" s="472"/>
      <c r="EO153" s="472"/>
      <c r="EP153" s="472"/>
      <c r="EQ153" s="472"/>
      <c r="ER153" s="472"/>
      <c r="ES153" s="472"/>
      <c r="ET153" s="472"/>
      <c r="EU153" s="472"/>
      <c r="EV153" s="472"/>
      <c r="EW153" s="472"/>
      <c r="EX153" s="472"/>
      <c r="EY153" s="472"/>
      <c r="EZ153" s="472"/>
      <c r="FA153" s="472"/>
      <c r="FB153" s="472"/>
      <c r="FC153" s="472"/>
      <c r="FD153" s="472"/>
      <c r="FE153" s="472"/>
      <c r="FF153" s="472"/>
      <c r="FG153" s="472"/>
      <c r="FH153" s="472"/>
      <c r="FI153" s="472"/>
      <c r="FJ153" s="472"/>
      <c r="FK153" s="472"/>
      <c r="FL153" s="472"/>
      <c r="FM153" s="472"/>
      <c r="FN153" s="472"/>
      <c r="FO153" s="472"/>
      <c r="FP153" s="472"/>
      <c r="FQ153" s="472"/>
      <c r="FR153" s="472"/>
      <c r="FS153" s="472"/>
      <c r="FT153" s="472"/>
      <c r="FU153" s="472"/>
      <c r="FV153" s="472"/>
      <c r="FW153" s="472"/>
      <c r="FX153" s="472"/>
      <c r="FY153" s="472"/>
      <c r="FZ153" s="472"/>
      <c r="GA153" s="472"/>
      <c r="GB153" s="472"/>
      <c r="GC153" s="472"/>
      <c r="GD153" s="472"/>
      <c r="GE153" s="472"/>
      <c r="GF153" s="472"/>
      <c r="GG153" s="472"/>
      <c r="GH153" s="472"/>
      <c r="GI153" s="472"/>
      <c r="GJ153" s="472"/>
      <c r="GK153" s="472"/>
      <c r="GL153" s="472"/>
      <c r="GM153" s="472"/>
      <c r="GN153" s="472"/>
      <c r="GO153" s="472"/>
      <c r="GP153" s="472"/>
      <c r="GQ153" s="472"/>
      <c r="GR153" s="472"/>
      <c r="GS153" s="472"/>
      <c r="GT153" s="472"/>
      <c r="GU153" s="472"/>
      <c r="GV153" s="472"/>
      <c r="GW153" s="472"/>
      <c r="GX153" s="472"/>
      <c r="GY153" s="472"/>
      <c r="GZ153" s="472"/>
      <c r="HA153" s="472"/>
      <c r="HB153" s="472"/>
      <c r="HC153" s="472"/>
      <c r="HD153" s="472"/>
    </row>
    <row r="154" spans="1:212" s="5" customFormat="1" x14ac:dyDescent="0.2">
      <c r="A154" s="57" t="s">
        <v>219</v>
      </c>
      <c r="B154" s="57" t="s">
        <v>220</v>
      </c>
      <c r="C154" s="57" t="s">
        <v>3</v>
      </c>
      <c r="D154" s="57">
        <v>100</v>
      </c>
      <c r="E154" s="6"/>
      <c r="F154" s="64">
        <f t="shared" si="1140"/>
        <v>0</v>
      </c>
      <c r="G154" s="6"/>
      <c r="H154" s="64">
        <f t="shared" si="1141"/>
        <v>0</v>
      </c>
      <c r="I154" s="6"/>
      <c r="J154" s="64">
        <f t="shared" si="1142"/>
        <v>0</v>
      </c>
      <c r="K154" s="6"/>
      <c r="L154" s="64">
        <f t="shared" si="1143"/>
        <v>0</v>
      </c>
      <c r="M154" s="6"/>
      <c r="N154" s="64">
        <f t="shared" si="1144"/>
        <v>0</v>
      </c>
      <c r="O154" s="6"/>
      <c r="P154" s="64">
        <f t="shared" si="1145"/>
        <v>0</v>
      </c>
      <c r="Q154" s="6"/>
      <c r="R154" s="64">
        <f t="shared" si="1146"/>
        <v>0</v>
      </c>
      <c r="S154" s="6"/>
      <c r="T154" s="64">
        <f t="shared" si="1147"/>
        <v>0</v>
      </c>
      <c r="U154" s="6"/>
      <c r="V154" s="64">
        <f t="shared" si="1148"/>
        <v>0</v>
      </c>
      <c r="W154" s="6"/>
      <c r="X154" s="64">
        <f t="shared" si="1149"/>
        <v>0</v>
      </c>
      <c r="Y154" s="6"/>
      <c r="Z154" s="64">
        <f t="shared" si="1150"/>
        <v>0</v>
      </c>
      <c r="AA154" s="6"/>
      <c r="AB154" s="64">
        <f t="shared" si="1151"/>
        <v>0</v>
      </c>
      <c r="AC154" s="59"/>
      <c r="AD154" s="64">
        <f t="shared" si="1152"/>
        <v>0</v>
      </c>
      <c r="AE154" s="59"/>
      <c r="AF154" s="64">
        <f t="shared" si="1153"/>
        <v>0</v>
      </c>
      <c r="AG154" s="59"/>
      <c r="AH154" s="64">
        <f t="shared" si="1154"/>
        <v>0</v>
      </c>
      <c r="AI154" s="59"/>
      <c r="AJ154" s="64">
        <f t="shared" si="1155"/>
        <v>0</v>
      </c>
      <c r="AK154" s="59"/>
      <c r="AL154" s="64">
        <f t="shared" si="1156"/>
        <v>0</v>
      </c>
      <c r="AM154" s="59"/>
      <c r="AN154" s="64">
        <f t="shared" si="1157"/>
        <v>0</v>
      </c>
      <c r="AO154" s="59"/>
      <c r="AP154" s="64">
        <f t="shared" si="1158"/>
        <v>0</v>
      </c>
      <c r="AQ154" s="59"/>
      <c r="AR154" s="64">
        <f t="shared" si="1159"/>
        <v>0</v>
      </c>
      <c r="AS154" s="59"/>
      <c r="AT154" s="64">
        <f t="shared" si="1160"/>
        <v>0</v>
      </c>
      <c r="AU154" s="59"/>
      <c r="AV154" s="64">
        <f t="shared" si="1161"/>
        <v>0</v>
      </c>
      <c r="AW154" s="59"/>
      <c r="AX154" s="64">
        <f t="shared" si="1162"/>
        <v>0</v>
      </c>
      <c r="AY154" s="59"/>
      <c r="AZ154" s="64">
        <f t="shared" si="1163"/>
        <v>0</v>
      </c>
      <c r="BA154" s="59"/>
      <c r="BB154" s="64">
        <f t="shared" si="1164"/>
        <v>0</v>
      </c>
      <c r="BC154" s="59"/>
      <c r="BD154" s="64">
        <f t="shared" si="1165"/>
        <v>0</v>
      </c>
      <c r="BE154" s="59"/>
      <c r="BF154" s="64">
        <f t="shared" si="1166"/>
        <v>0</v>
      </c>
      <c r="BG154" s="59"/>
      <c r="BH154" s="64">
        <f t="shared" si="1167"/>
        <v>0</v>
      </c>
      <c r="BI154" s="59"/>
      <c r="BJ154" s="64">
        <f t="shared" si="1168"/>
        <v>0</v>
      </c>
      <c r="BK154" s="59"/>
      <c r="BL154" s="64">
        <f t="shared" si="1169"/>
        <v>0</v>
      </c>
      <c r="BM154" s="59"/>
      <c r="BN154" s="64">
        <f t="shared" si="1170"/>
        <v>0</v>
      </c>
      <c r="BO154" s="59"/>
      <c r="BP154" s="64">
        <f t="shared" si="1171"/>
        <v>0</v>
      </c>
      <c r="BQ154" s="59"/>
      <c r="BR154" s="64">
        <f t="shared" si="1172"/>
        <v>0</v>
      </c>
      <c r="BS154" s="59"/>
      <c r="BT154" s="64">
        <f t="shared" si="1173"/>
        <v>0</v>
      </c>
      <c r="BU154" s="59"/>
      <c r="BV154" s="64">
        <f t="shared" si="1174"/>
        <v>0</v>
      </c>
      <c r="BW154" s="59"/>
      <c r="BX154" s="64">
        <f t="shared" si="1175"/>
        <v>0</v>
      </c>
      <c r="BY154" s="59"/>
      <c r="BZ154" s="64">
        <f t="shared" si="1176"/>
        <v>0</v>
      </c>
      <c r="CA154" s="54"/>
      <c r="CB154" s="61">
        <f t="shared" si="1177"/>
        <v>0</v>
      </c>
      <c r="CC154" s="61">
        <f t="shared" si="1178"/>
        <v>0</v>
      </c>
      <c r="CD154" s="4"/>
      <c r="CE154" s="236"/>
      <c r="CF154" s="236">
        <f t="shared" si="1179"/>
        <v>0</v>
      </c>
      <c r="CG154" s="235">
        <f t="shared" si="1180"/>
        <v>0</v>
      </c>
      <c r="CH154" s="235">
        <f t="shared" si="1181"/>
        <v>0</v>
      </c>
      <c r="CI154" s="236"/>
      <c r="CJ154" s="236">
        <f t="shared" si="1046"/>
        <v>0</v>
      </c>
      <c r="CK154" s="235">
        <f t="shared" si="1047"/>
        <v>0</v>
      </c>
      <c r="CL154" s="235">
        <f t="shared" si="1048"/>
        <v>0</v>
      </c>
      <c r="CM154" s="236"/>
      <c r="CN154" s="236">
        <f t="shared" si="1000"/>
        <v>0</v>
      </c>
      <c r="CO154" s="235">
        <f t="shared" si="1001"/>
        <v>0</v>
      </c>
      <c r="CP154" s="235">
        <f t="shared" si="1002"/>
        <v>0</v>
      </c>
      <c r="CQ154" s="236"/>
      <c r="CR154" s="236">
        <f t="shared" si="1049"/>
        <v>0</v>
      </c>
      <c r="CS154" s="235">
        <f t="shared" si="1050"/>
        <v>0</v>
      </c>
      <c r="CT154" s="235">
        <f t="shared" si="1051"/>
        <v>0</v>
      </c>
      <c r="CU154" s="236"/>
      <c r="CV154" s="236">
        <f t="shared" si="1052"/>
        <v>0</v>
      </c>
      <c r="CW154" s="235">
        <f t="shared" si="1053"/>
        <v>0</v>
      </c>
      <c r="CX154" s="235">
        <f t="shared" si="1054"/>
        <v>0</v>
      </c>
      <c r="CY154" s="236"/>
      <c r="CZ154" s="236">
        <f t="shared" si="1055"/>
        <v>0</v>
      </c>
      <c r="DA154" s="235">
        <f t="shared" si="1056"/>
        <v>0</v>
      </c>
      <c r="DB154" s="235">
        <f t="shared" si="1057"/>
        <v>0</v>
      </c>
      <c r="DC154" s="236"/>
      <c r="DD154" s="236">
        <f t="shared" si="1058"/>
        <v>0</v>
      </c>
      <c r="DE154" s="235">
        <f t="shared" si="1059"/>
        <v>0</v>
      </c>
      <c r="DF154" s="235">
        <f t="shared" si="1060"/>
        <v>0</v>
      </c>
      <c r="DG154" s="236"/>
      <c r="DH154" s="236">
        <f t="shared" si="1061"/>
        <v>0</v>
      </c>
      <c r="DI154" s="235">
        <f t="shared" si="1062"/>
        <v>0</v>
      </c>
      <c r="DJ154" s="235">
        <f t="shared" si="1063"/>
        <v>0</v>
      </c>
      <c r="DK154" s="236"/>
      <c r="DL154" s="236">
        <f t="shared" si="1064"/>
        <v>0</v>
      </c>
      <c r="DM154" s="235">
        <f t="shared" si="1065"/>
        <v>0</v>
      </c>
      <c r="DN154" s="235">
        <f t="shared" si="1066"/>
        <v>0</v>
      </c>
      <c r="DO154" s="236"/>
      <c r="DP154" s="236">
        <f t="shared" si="1003"/>
        <v>0</v>
      </c>
      <c r="DQ154" s="235">
        <f t="shared" si="1067"/>
        <v>0</v>
      </c>
      <c r="DR154" s="235">
        <f t="shared" si="1004"/>
        <v>0</v>
      </c>
      <c r="DS154" s="236"/>
      <c r="DT154" s="236">
        <f t="shared" si="1068"/>
        <v>0</v>
      </c>
      <c r="DU154" s="235">
        <f t="shared" si="1069"/>
        <v>0</v>
      </c>
      <c r="DV154" s="235">
        <f t="shared" si="1070"/>
        <v>0</v>
      </c>
      <c r="DW154" s="236"/>
      <c r="DX154" s="236">
        <f t="shared" si="1182"/>
        <v>0</v>
      </c>
      <c r="DY154" s="235">
        <f t="shared" si="1183"/>
        <v>0</v>
      </c>
      <c r="DZ154" s="235">
        <f t="shared" si="1184"/>
        <v>0</v>
      </c>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row>
    <row r="155" spans="1:212" s="5" customFormat="1" x14ac:dyDescent="0.2">
      <c r="A155" s="57" t="s">
        <v>140</v>
      </c>
      <c r="B155" s="57" t="s">
        <v>164</v>
      </c>
      <c r="C155" s="57" t="s">
        <v>3</v>
      </c>
      <c r="D155" s="57">
        <v>100</v>
      </c>
      <c r="E155" s="6"/>
      <c r="F155" s="64">
        <f t="shared" si="1140"/>
        <v>0</v>
      </c>
      <c r="G155" s="6"/>
      <c r="H155" s="64">
        <f t="shared" si="1141"/>
        <v>0</v>
      </c>
      <c r="I155" s="6"/>
      <c r="J155" s="64">
        <f t="shared" si="1142"/>
        <v>0</v>
      </c>
      <c r="K155" s="208"/>
      <c r="L155" s="64">
        <f t="shared" si="1143"/>
        <v>0</v>
      </c>
      <c r="M155" s="6"/>
      <c r="N155" s="64">
        <f t="shared" si="1144"/>
        <v>0</v>
      </c>
      <c r="O155" s="6"/>
      <c r="P155" s="64">
        <f t="shared" si="1145"/>
        <v>0</v>
      </c>
      <c r="Q155" s="6"/>
      <c r="R155" s="64">
        <f t="shared" si="1146"/>
        <v>0</v>
      </c>
      <c r="S155" s="6"/>
      <c r="T155" s="64">
        <f t="shared" si="1147"/>
        <v>0</v>
      </c>
      <c r="U155" s="6"/>
      <c r="V155" s="64">
        <f t="shared" si="1148"/>
        <v>0</v>
      </c>
      <c r="W155" s="6"/>
      <c r="X155" s="64">
        <f t="shared" si="1149"/>
        <v>0</v>
      </c>
      <c r="Y155" s="6"/>
      <c r="Z155" s="64">
        <f t="shared" si="1150"/>
        <v>0</v>
      </c>
      <c r="AA155" s="6"/>
      <c r="AB155" s="64">
        <f t="shared" si="1151"/>
        <v>0</v>
      </c>
      <c r="AC155" s="59"/>
      <c r="AD155" s="64">
        <f t="shared" si="1152"/>
        <v>0</v>
      </c>
      <c r="AE155" s="59"/>
      <c r="AF155" s="64">
        <f t="shared" si="1153"/>
        <v>0</v>
      </c>
      <c r="AG155" s="59"/>
      <c r="AH155" s="64">
        <f t="shared" si="1154"/>
        <v>0</v>
      </c>
      <c r="AI155" s="59"/>
      <c r="AJ155" s="64">
        <f t="shared" si="1155"/>
        <v>0</v>
      </c>
      <c r="AK155" s="59"/>
      <c r="AL155" s="64">
        <f t="shared" si="1156"/>
        <v>0</v>
      </c>
      <c r="AM155" s="59"/>
      <c r="AN155" s="64">
        <f t="shared" si="1157"/>
        <v>0</v>
      </c>
      <c r="AO155" s="59"/>
      <c r="AP155" s="64">
        <f t="shared" si="1158"/>
        <v>0</v>
      </c>
      <c r="AQ155" s="59"/>
      <c r="AR155" s="64">
        <f t="shared" si="1159"/>
        <v>0</v>
      </c>
      <c r="AS155" s="59"/>
      <c r="AT155" s="64">
        <f t="shared" si="1160"/>
        <v>0</v>
      </c>
      <c r="AU155" s="59"/>
      <c r="AV155" s="64">
        <f t="shared" si="1161"/>
        <v>0</v>
      </c>
      <c r="AW155" s="59"/>
      <c r="AX155" s="64">
        <f t="shared" si="1162"/>
        <v>0</v>
      </c>
      <c r="AY155" s="59"/>
      <c r="AZ155" s="64">
        <f t="shared" si="1163"/>
        <v>0</v>
      </c>
      <c r="BA155" s="59"/>
      <c r="BB155" s="64">
        <f t="shared" si="1164"/>
        <v>0</v>
      </c>
      <c r="BC155" s="59"/>
      <c r="BD155" s="64">
        <f t="shared" si="1165"/>
        <v>0</v>
      </c>
      <c r="BE155" s="59"/>
      <c r="BF155" s="64">
        <f t="shared" si="1166"/>
        <v>0</v>
      </c>
      <c r="BG155" s="59"/>
      <c r="BH155" s="64">
        <f t="shared" si="1167"/>
        <v>0</v>
      </c>
      <c r="BI155" s="59"/>
      <c r="BJ155" s="64">
        <f t="shared" si="1168"/>
        <v>0</v>
      </c>
      <c r="BK155" s="59"/>
      <c r="BL155" s="64">
        <f t="shared" si="1169"/>
        <v>0</v>
      </c>
      <c r="BM155" s="59"/>
      <c r="BN155" s="64">
        <f t="shared" si="1170"/>
        <v>0</v>
      </c>
      <c r="BO155" s="59"/>
      <c r="BP155" s="64">
        <f t="shared" si="1171"/>
        <v>0</v>
      </c>
      <c r="BQ155" s="59"/>
      <c r="BR155" s="64">
        <f t="shared" si="1172"/>
        <v>0</v>
      </c>
      <c r="BS155" s="59"/>
      <c r="BT155" s="64">
        <f t="shared" si="1173"/>
        <v>0</v>
      </c>
      <c r="BU155" s="59"/>
      <c r="BV155" s="64">
        <f t="shared" si="1174"/>
        <v>0</v>
      </c>
      <c r="BW155" s="59"/>
      <c r="BX155" s="64">
        <f t="shared" si="1175"/>
        <v>0</v>
      </c>
      <c r="BY155" s="59"/>
      <c r="BZ155" s="64">
        <f t="shared" si="1176"/>
        <v>0</v>
      </c>
      <c r="CA155" s="54"/>
      <c r="CB155" s="61">
        <f t="shared" si="1177"/>
        <v>0</v>
      </c>
      <c r="CC155" s="61">
        <f t="shared" si="1178"/>
        <v>0</v>
      </c>
      <c r="CD155" s="4"/>
      <c r="CE155" s="236"/>
      <c r="CF155" s="236">
        <f t="shared" si="1179"/>
        <v>0</v>
      </c>
      <c r="CG155" s="235">
        <f t="shared" si="1180"/>
        <v>0</v>
      </c>
      <c r="CH155" s="235">
        <f t="shared" si="1181"/>
        <v>0</v>
      </c>
      <c r="CI155" s="236"/>
      <c r="CJ155" s="236">
        <f t="shared" si="1046"/>
        <v>0</v>
      </c>
      <c r="CK155" s="235">
        <f t="shared" si="1047"/>
        <v>0</v>
      </c>
      <c r="CL155" s="235">
        <f t="shared" si="1048"/>
        <v>0</v>
      </c>
      <c r="CM155" s="236"/>
      <c r="CN155" s="236">
        <f t="shared" si="1000"/>
        <v>0</v>
      </c>
      <c r="CO155" s="235">
        <f t="shared" si="1001"/>
        <v>0</v>
      </c>
      <c r="CP155" s="235">
        <f t="shared" si="1002"/>
        <v>0</v>
      </c>
      <c r="CQ155" s="236"/>
      <c r="CR155" s="236">
        <f t="shared" si="1049"/>
        <v>0</v>
      </c>
      <c r="CS155" s="235">
        <f t="shared" si="1050"/>
        <v>0</v>
      </c>
      <c r="CT155" s="235">
        <f t="shared" si="1051"/>
        <v>0</v>
      </c>
      <c r="CU155" s="236"/>
      <c r="CV155" s="236">
        <f t="shared" si="1052"/>
        <v>0</v>
      </c>
      <c r="CW155" s="235">
        <f t="shared" si="1053"/>
        <v>0</v>
      </c>
      <c r="CX155" s="235">
        <f t="shared" si="1054"/>
        <v>0</v>
      </c>
      <c r="CY155" s="236"/>
      <c r="CZ155" s="236">
        <f t="shared" si="1055"/>
        <v>0</v>
      </c>
      <c r="DA155" s="235">
        <f t="shared" si="1056"/>
        <v>0</v>
      </c>
      <c r="DB155" s="235">
        <f t="shared" si="1057"/>
        <v>0</v>
      </c>
      <c r="DC155" s="236"/>
      <c r="DD155" s="236">
        <f t="shared" si="1058"/>
        <v>0</v>
      </c>
      <c r="DE155" s="235">
        <f t="shared" si="1059"/>
        <v>0</v>
      </c>
      <c r="DF155" s="235">
        <f t="shared" si="1060"/>
        <v>0</v>
      </c>
      <c r="DG155" s="236"/>
      <c r="DH155" s="236">
        <f t="shared" si="1061"/>
        <v>0</v>
      </c>
      <c r="DI155" s="235">
        <f t="shared" si="1062"/>
        <v>0</v>
      </c>
      <c r="DJ155" s="235">
        <f t="shared" si="1063"/>
        <v>0</v>
      </c>
      <c r="DK155" s="236"/>
      <c r="DL155" s="236">
        <f t="shared" si="1064"/>
        <v>0</v>
      </c>
      <c r="DM155" s="235">
        <f t="shared" si="1065"/>
        <v>0</v>
      </c>
      <c r="DN155" s="235">
        <f t="shared" si="1066"/>
        <v>0</v>
      </c>
      <c r="DO155" s="236"/>
      <c r="DP155" s="236">
        <f t="shared" si="1003"/>
        <v>0</v>
      </c>
      <c r="DQ155" s="235">
        <f t="shared" si="1067"/>
        <v>0</v>
      </c>
      <c r="DR155" s="235">
        <f t="shared" si="1004"/>
        <v>0</v>
      </c>
      <c r="DS155" s="236"/>
      <c r="DT155" s="236">
        <f t="shared" si="1068"/>
        <v>0</v>
      </c>
      <c r="DU155" s="235">
        <f t="shared" si="1069"/>
        <v>0</v>
      </c>
      <c r="DV155" s="235">
        <f t="shared" si="1070"/>
        <v>0</v>
      </c>
      <c r="DW155" s="236"/>
      <c r="DX155" s="236">
        <f t="shared" si="1182"/>
        <v>0</v>
      </c>
      <c r="DY155" s="235">
        <f t="shared" si="1183"/>
        <v>0</v>
      </c>
      <c r="DZ155" s="235">
        <f t="shared" si="1184"/>
        <v>0</v>
      </c>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row>
    <row r="156" spans="1:212" s="5" customFormat="1" x14ac:dyDescent="0.2">
      <c r="A156" s="57"/>
      <c r="B156" s="57"/>
      <c r="C156" s="57" t="s">
        <v>3</v>
      </c>
      <c r="D156" s="57">
        <v>100</v>
      </c>
      <c r="E156" s="6"/>
      <c r="F156" s="64">
        <f t="shared" si="1007"/>
        <v>0</v>
      </c>
      <c r="G156" s="6"/>
      <c r="H156" s="64">
        <f t="shared" ref="H156:H168" si="1185">SUM(G156*$D156)</f>
        <v>0</v>
      </c>
      <c r="I156" s="6"/>
      <c r="J156" s="64">
        <f t="shared" ref="J156" si="1186">SUM(I156*$D156)</f>
        <v>0</v>
      </c>
      <c r="K156" s="6"/>
      <c r="L156" s="64">
        <f t="shared" ref="L156:L168" si="1187">SUM(K156*$D156)</f>
        <v>0</v>
      </c>
      <c r="M156" s="6"/>
      <c r="N156" s="64">
        <f t="shared" ref="N156:N168" si="1188">SUM(M156*$D156)</f>
        <v>0</v>
      </c>
      <c r="O156" s="6"/>
      <c r="P156" s="64">
        <f t="shared" si="1012"/>
        <v>0</v>
      </c>
      <c r="Q156" s="6"/>
      <c r="R156" s="64">
        <f t="shared" ref="R156:R168" si="1189">SUM(Q156*$D156)</f>
        <v>0</v>
      </c>
      <c r="S156" s="6"/>
      <c r="T156" s="64">
        <f t="shared" ref="T156:T168" si="1190">SUM(S156*$D156)</f>
        <v>0</v>
      </c>
      <c r="U156" s="6"/>
      <c r="V156" s="64">
        <f t="shared" ref="V156:V168" si="1191">SUM(U156*$D156)</f>
        <v>0</v>
      </c>
      <c r="W156" s="6"/>
      <c r="X156" s="64">
        <f t="shared" ref="X156:X168" si="1192">SUM(W156*$D156)</f>
        <v>0</v>
      </c>
      <c r="Y156" s="6"/>
      <c r="Z156" s="64">
        <f t="shared" ref="Z156:Z168" si="1193">SUM(Y156*$D156)</f>
        <v>0</v>
      </c>
      <c r="AA156" s="6"/>
      <c r="AB156" s="64">
        <f t="shared" ref="AB156:AB168" si="1194">SUM(AA156*$D156)</f>
        <v>0</v>
      </c>
      <c r="AC156" s="59"/>
      <c r="AD156" s="64">
        <f t="shared" ref="AD156:AD168" si="1195">SUM(AC156*$D156)</f>
        <v>0</v>
      </c>
      <c r="AE156" s="59"/>
      <c r="AF156" s="64">
        <f t="shared" ref="AF156:AF168" si="1196">SUM(AE156*$D156)</f>
        <v>0</v>
      </c>
      <c r="AG156" s="59"/>
      <c r="AH156" s="64">
        <f t="shared" ref="AH156:AH168" si="1197">SUM(AG156*$D156)</f>
        <v>0</v>
      </c>
      <c r="AI156" s="59"/>
      <c r="AJ156" s="64">
        <f t="shared" ref="AJ156:AJ168" si="1198">SUM(AI156*$D156)</f>
        <v>0</v>
      </c>
      <c r="AK156" s="59"/>
      <c r="AL156" s="64">
        <f t="shared" ref="AL156:AL168" si="1199">SUM(AK156*$D156)</f>
        <v>0</v>
      </c>
      <c r="AM156" s="59"/>
      <c r="AN156" s="64">
        <f t="shared" ref="AN156:AN168" si="1200">SUM(AM156*$D156)</f>
        <v>0</v>
      </c>
      <c r="AO156" s="59"/>
      <c r="AP156" s="64">
        <f t="shared" ref="AP156:AP168" si="1201">SUM(AO156*$D156)</f>
        <v>0</v>
      </c>
      <c r="AQ156" s="59"/>
      <c r="AR156" s="64">
        <f t="shared" ref="AR156:AR168" si="1202">SUM(AQ156*$D156)</f>
        <v>0</v>
      </c>
      <c r="AS156" s="59"/>
      <c r="AT156" s="64">
        <f t="shared" ref="AT156:AT168" si="1203">SUM(AS156*$D156)</f>
        <v>0</v>
      </c>
      <c r="AU156" s="59"/>
      <c r="AV156" s="64">
        <f t="shared" ref="AV156:AV168" si="1204">SUM(AU156*$D156)</f>
        <v>0</v>
      </c>
      <c r="AW156" s="59"/>
      <c r="AX156" s="64">
        <f t="shared" ref="AX156:AX168" si="1205">SUM(AW156*$D156)</f>
        <v>0</v>
      </c>
      <c r="AY156" s="59"/>
      <c r="AZ156" s="64">
        <f t="shared" ref="AZ156:AZ168" si="1206">SUM(AY156*$D156)</f>
        <v>0</v>
      </c>
      <c r="BA156" s="59"/>
      <c r="BB156" s="64">
        <f t="shared" ref="BB156:BB168" si="1207">SUM(BA156*$D156)</f>
        <v>0</v>
      </c>
      <c r="BC156" s="59"/>
      <c r="BD156" s="64">
        <f t="shared" ref="BD156:BD168" si="1208">SUM(BC156*$D156)</f>
        <v>0</v>
      </c>
      <c r="BE156" s="59"/>
      <c r="BF156" s="64">
        <f t="shared" ref="BF156:BF168" si="1209">SUM(BE156*$D156)</f>
        <v>0</v>
      </c>
      <c r="BG156" s="59"/>
      <c r="BH156" s="64">
        <f t="shared" ref="BH156:BH168" si="1210">SUM(BG156*$D156)</f>
        <v>0</v>
      </c>
      <c r="BI156" s="59"/>
      <c r="BJ156" s="64">
        <f t="shared" ref="BJ156:BJ168" si="1211">SUM(BI156*$D156)</f>
        <v>0</v>
      </c>
      <c r="BK156" s="59"/>
      <c r="BL156" s="64">
        <f t="shared" ref="BL156:BL168" si="1212">SUM(BK156*$D156)</f>
        <v>0</v>
      </c>
      <c r="BM156" s="59"/>
      <c r="BN156" s="64">
        <f t="shared" ref="BN156:BN168" si="1213">SUM(BM156*$D156)</f>
        <v>0</v>
      </c>
      <c r="BO156" s="59"/>
      <c r="BP156" s="64">
        <f t="shared" ref="BP156:BP168" si="1214">SUM(BO156*$D156)</f>
        <v>0</v>
      </c>
      <c r="BQ156" s="59"/>
      <c r="BR156" s="64">
        <f t="shared" ref="BR156:BR168" si="1215">SUM(BQ156*$D156)</f>
        <v>0</v>
      </c>
      <c r="BS156" s="59"/>
      <c r="BT156" s="64">
        <f t="shared" ref="BT156:BT168" si="1216">SUM(BS156*$D156)</f>
        <v>0</v>
      </c>
      <c r="BU156" s="59"/>
      <c r="BV156" s="64">
        <f t="shared" ref="BV156:BV168" si="1217">SUM(BU156*$D156)</f>
        <v>0</v>
      </c>
      <c r="BW156" s="59"/>
      <c r="BX156" s="64">
        <f t="shared" ref="BX156:BX168" si="1218">SUM(BW156*$D156)</f>
        <v>0</v>
      </c>
      <c r="BY156" s="59"/>
      <c r="BZ156" s="64">
        <f t="shared" si="997"/>
        <v>0</v>
      </c>
      <c r="CA156" s="54"/>
      <c r="CB156" s="61">
        <f t="shared" si="998"/>
        <v>0</v>
      </c>
      <c r="CC156" s="61">
        <f t="shared" si="999"/>
        <v>0</v>
      </c>
      <c r="CD156" s="4"/>
      <c r="CE156" s="236"/>
      <c r="CF156" s="236">
        <f t="shared" si="1043"/>
        <v>0</v>
      </c>
      <c r="CG156" s="235">
        <f t="shared" si="1044"/>
        <v>0</v>
      </c>
      <c r="CH156" s="235">
        <f t="shared" si="1045"/>
        <v>0</v>
      </c>
      <c r="CI156" s="236"/>
      <c r="CJ156" s="236">
        <f t="shared" si="1046"/>
        <v>0</v>
      </c>
      <c r="CK156" s="235">
        <f t="shared" si="1047"/>
        <v>0</v>
      </c>
      <c r="CL156" s="235">
        <f t="shared" si="1048"/>
        <v>0</v>
      </c>
      <c r="CM156" s="236"/>
      <c r="CN156" s="236">
        <f t="shared" si="1000"/>
        <v>0</v>
      </c>
      <c r="CO156" s="235">
        <f t="shared" si="1001"/>
        <v>0</v>
      </c>
      <c r="CP156" s="235">
        <f t="shared" si="1002"/>
        <v>0</v>
      </c>
      <c r="CQ156" s="236"/>
      <c r="CR156" s="236">
        <f t="shared" si="1049"/>
        <v>0</v>
      </c>
      <c r="CS156" s="235">
        <f t="shared" si="1050"/>
        <v>0</v>
      </c>
      <c r="CT156" s="235">
        <f t="shared" si="1051"/>
        <v>0</v>
      </c>
      <c r="CU156" s="236"/>
      <c r="CV156" s="236">
        <f t="shared" si="1052"/>
        <v>0</v>
      </c>
      <c r="CW156" s="235">
        <f t="shared" si="1053"/>
        <v>0</v>
      </c>
      <c r="CX156" s="235">
        <f t="shared" si="1054"/>
        <v>0</v>
      </c>
      <c r="CY156" s="236"/>
      <c r="CZ156" s="236">
        <f t="shared" si="1055"/>
        <v>0</v>
      </c>
      <c r="DA156" s="235">
        <f t="shared" si="1056"/>
        <v>0</v>
      </c>
      <c r="DB156" s="235">
        <f t="shared" si="1057"/>
        <v>0</v>
      </c>
      <c r="DC156" s="236"/>
      <c r="DD156" s="236">
        <f t="shared" si="1058"/>
        <v>0</v>
      </c>
      <c r="DE156" s="235">
        <f t="shared" si="1059"/>
        <v>0</v>
      </c>
      <c r="DF156" s="235">
        <f t="shared" si="1060"/>
        <v>0</v>
      </c>
      <c r="DG156" s="236"/>
      <c r="DH156" s="236">
        <f t="shared" si="1061"/>
        <v>0</v>
      </c>
      <c r="DI156" s="235">
        <f t="shared" si="1062"/>
        <v>0</v>
      </c>
      <c r="DJ156" s="235">
        <f t="shared" si="1063"/>
        <v>0</v>
      </c>
      <c r="DK156" s="236"/>
      <c r="DL156" s="236">
        <f t="shared" si="1064"/>
        <v>0</v>
      </c>
      <c r="DM156" s="235">
        <f t="shared" si="1065"/>
        <v>0</v>
      </c>
      <c r="DN156" s="235">
        <f t="shared" si="1066"/>
        <v>0</v>
      </c>
      <c r="DO156" s="236"/>
      <c r="DP156" s="236">
        <f t="shared" si="1003"/>
        <v>0</v>
      </c>
      <c r="DQ156" s="235">
        <f t="shared" si="1067"/>
        <v>0</v>
      </c>
      <c r="DR156" s="235">
        <f t="shared" si="1004"/>
        <v>0</v>
      </c>
      <c r="DS156" s="236"/>
      <c r="DT156" s="236">
        <f t="shared" si="1068"/>
        <v>0</v>
      </c>
      <c r="DU156" s="235">
        <f t="shared" si="1069"/>
        <v>0</v>
      </c>
      <c r="DV156" s="235">
        <f t="shared" si="1070"/>
        <v>0</v>
      </c>
      <c r="DW156" s="236"/>
      <c r="DX156" s="236">
        <f t="shared" si="1182"/>
        <v>0</v>
      </c>
      <c r="DY156" s="235">
        <f t="shared" si="1183"/>
        <v>0</v>
      </c>
      <c r="DZ156" s="235">
        <f t="shared" si="1184"/>
        <v>0</v>
      </c>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row>
    <row r="157" spans="1:212" s="5" customFormat="1" x14ac:dyDescent="0.2">
      <c r="A157" s="57" t="s">
        <v>263</v>
      </c>
      <c r="B157" s="57" t="s">
        <v>240</v>
      </c>
      <c r="C157" s="57" t="s">
        <v>8</v>
      </c>
      <c r="D157" s="57">
        <v>75</v>
      </c>
      <c r="E157" s="6"/>
      <c r="F157" s="64">
        <f>SUM(E157*$D157)</f>
        <v>0</v>
      </c>
      <c r="G157" s="6"/>
      <c r="H157" s="64">
        <f>SUM(G157*$D157)</f>
        <v>0</v>
      </c>
      <c r="I157" s="6"/>
      <c r="J157" s="64">
        <f>SUM(I157*$D157)</f>
        <v>0</v>
      </c>
      <c r="K157" s="6"/>
      <c r="L157" s="64">
        <f>SUM(K157*$D157)</f>
        <v>0</v>
      </c>
      <c r="M157" s="6"/>
      <c r="N157" s="64">
        <f>SUM(M157*$D157)</f>
        <v>0</v>
      </c>
      <c r="O157" s="6"/>
      <c r="P157" s="64">
        <f>SUM(O157*$D157)</f>
        <v>0</v>
      </c>
      <c r="Q157" s="6"/>
      <c r="R157" s="64">
        <f>SUM(Q157*$D157)</f>
        <v>0</v>
      </c>
      <c r="S157" s="6"/>
      <c r="T157" s="64">
        <f>SUM(S157*$D157)</f>
        <v>0</v>
      </c>
      <c r="U157" s="6"/>
      <c r="V157" s="64">
        <f>SUM(U157*$D157)</f>
        <v>0</v>
      </c>
      <c r="W157" s="6"/>
      <c r="X157" s="64">
        <f>SUM(W157*$D157)</f>
        <v>0</v>
      </c>
      <c r="Y157" s="6"/>
      <c r="Z157" s="64">
        <f>SUM(Y157*$D157)</f>
        <v>0</v>
      </c>
      <c r="AA157" s="6"/>
      <c r="AB157" s="64">
        <f>SUM(AA157*$D157)</f>
        <v>0</v>
      </c>
      <c r="AC157" s="59"/>
      <c r="AD157" s="64">
        <f>SUM(AC157*$D157)</f>
        <v>0</v>
      </c>
      <c r="AE157" s="59"/>
      <c r="AF157" s="64">
        <f>SUM(AE157*$D157)</f>
        <v>0</v>
      </c>
      <c r="AG157" s="59"/>
      <c r="AH157" s="64">
        <f>SUM(AG157*$D157)</f>
        <v>0</v>
      </c>
      <c r="AI157" s="59"/>
      <c r="AJ157" s="64">
        <f>SUM(AI157*$D157)</f>
        <v>0</v>
      </c>
      <c r="AK157" s="59"/>
      <c r="AL157" s="64">
        <f>SUM(AK157*$D157)</f>
        <v>0</v>
      </c>
      <c r="AM157" s="59"/>
      <c r="AN157" s="64">
        <f>SUM(AM157*$D157)</f>
        <v>0</v>
      </c>
      <c r="AO157" s="59"/>
      <c r="AP157" s="64">
        <f>SUM(AO157*$D157)</f>
        <v>0</v>
      </c>
      <c r="AQ157" s="59"/>
      <c r="AR157" s="64">
        <f>SUM(AQ157*$D157)</f>
        <v>0</v>
      </c>
      <c r="AS157" s="59"/>
      <c r="AT157" s="64">
        <f>SUM(AS157*$D157)</f>
        <v>0</v>
      </c>
      <c r="AU157" s="59"/>
      <c r="AV157" s="64">
        <f>SUM(AU157*$D157)</f>
        <v>0</v>
      </c>
      <c r="AW157" s="59"/>
      <c r="AX157" s="64">
        <f>SUM(AW157*$D157)</f>
        <v>0</v>
      </c>
      <c r="AY157" s="59"/>
      <c r="AZ157" s="64">
        <f>SUM(AY157*$D157)</f>
        <v>0</v>
      </c>
      <c r="BA157" s="59"/>
      <c r="BB157" s="64">
        <f>SUM(BA157*$D157)</f>
        <v>0</v>
      </c>
      <c r="BC157" s="59"/>
      <c r="BD157" s="64">
        <f>SUM(BC157*$D157)</f>
        <v>0</v>
      </c>
      <c r="BE157" s="59"/>
      <c r="BF157" s="64">
        <f>SUM(BE157*$D157)</f>
        <v>0</v>
      </c>
      <c r="BG157" s="59"/>
      <c r="BH157" s="64">
        <f>SUM(BG157*$D157)</f>
        <v>0</v>
      </c>
      <c r="BI157" s="59"/>
      <c r="BJ157" s="64">
        <f>SUM(BI157*$D157)</f>
        <v>0</v>
      </c>
      <c r="BK157" s="59"/>
      <c r="BL157" s="64">
        <f>SUM(BK157*$D157)</f>
        <v>0</v>
      </c>
      <c r="BM157" s="59"/>
      <c r="BN157" s="64">
        <f>SUM(BM157*$D157)</f>
        <v>0</v>
      </c>
      <c r="BO157" s="59"/>
      <c r="BP157" s="64">
        <f>SUM(BO157*$D157)</f>
        <v>0</v>
      </c>
      <c r="BQ157" s="59"/>
      <c r="BR157" s="64">
        <f>SUM(BQ157*$D157)</f>
        <v>0</v>
      </c>
      <c r="BS157" s="59"/>
      <c r="BT157" s="64">
        <f>SUM(BS157*$D157)</f>
        <v>0</v>
      </c>
      <c r="BU157" s="59"/>
      <c r="BV157" s="64">
        <f>SUM(BU157*$D157)</f>
        <v>0</v>
      </c>
      <c r="BW157" s="59"/>
      <c r="BX157" s="64">
        <f>SUM(BW157*$D157)</f>
        <v>0</v>
      </c>
      <c r="BY157" s="59"/>
      <c r="BZ157" s="64">
        <f>SUM(BY157*$D157)</f>
        <v>0</v>
      </c>
      <c r="CA157" s="54"/>
      <c r="CB157" s="61">
        <f>SUM(E157+G157+I157+K157+M157+O157+Q157+S157+U157+W157+Y157+AA157+AC157+AE157+AG157+AI157+AK157+AM157+AO157+AQ157+AS157+AU157+AW157+AY157+BA157+BC157+BE157+BG157+BI157+BK157+BM157+BO157+BQ157+BS157+BU157+BW157+BY157)</f>
        <v>0</v>
      </c>
      <c r="CC157" s="61">
        <f>ROUND(CB157*D157*2,1)/2</f>
        <v>0</v>
      </c>
      <c r="CD157" s="4"/>
      <c r="CE157" s="236"/>
      <c r="CF157" s="236">
        <f t="shared" si="1043"/>
        <v>0</v>
      </c>
      <c r="CG157" s="235">
        <f t="shared" si="1044"/>
        <v>0</v>
      </c>
      <c r="CH157" s="235">
        <f t="shared" ref="CH157:CH168" si="1219">SUM(CG157*D157)</f>
        <v>0</v>
      </c>
      <c r="CI157" s="236"/>
      <c r="CJ157" s="236">
        <f t="shared" si="1046"/>
        <v>0</v>
      </c>
      <c r="CK157" s="235">
        <f t="shared" si="1047"/>
        <v>0</v>
      </c>
      <c r="CL157" s="235">
        <f t="shared" si="1048"/>
        <v>0</v>
      </c>
      <c r="CM157" s="236"/>
      <c r="CN157" s="236">
        <f t="shared" si="1000"/>
        <v>0</v>
      </c>
      <c r="CO157" s="235">
        <f t="shared" si="1001"/>
        <v>0</v>
      </c>
      <c r="CP157" s="235">
        <f t="shared" si="1002"/>
        <v>0</v>
      </c>
      <c r="CQ157" s="236"/>
      <c r="CR157" s="236">
        <f t="shared" si="1049"/>
        <v>0</v>
      </c>
      <c r="CS157" s="235">
        <f t="shared" si="1050"/>
        <v>0</v>
      </c>
      <c r="CT157" s="235">
        <f t="shared" si="1051"/>
        <v>0</v>
      </c>
      <c r="CU157" s="236"/>
      <c r="CV157" s="236">
        <f t="shared" si="1052"/>
        <v>0</v>
      </c>
      <c r="CW157" s="235">
        <f t="shared" si="1053"/>
        <v>0</v>
      </c>
      <c r="CX157" s="235">
        <f t="shared" si="1054"/>
        <v>0</v>
      </c>
      <c r="CY157" s="236"/>
      <c r="CZ157" s="236">
        <f t="shared" si="1055"/>
        <v>0</v>
      </c>
      <c r="DA157" s="235">
        <f t="shared" si="1056"/>
        <v>0</v>
      </c>
      <c r="DB157" s="235">
        <f t="shared" si="1057"/>
        <v>0</v>
      </c>
      <c r="DC157" s="236"/>
      <c r="DD157" s="236">
        <f t="shared" si="1058"/>
        <v>0</v>
      </c>
      <c r="DE157" s="235">
        <f t="shared" si="1059"/>
        <v>0</v>
      </c>
      <c r="DF157" s="235">
        <f t="shared" si="1060"/>
        <v>0</v>
      </c>
      <c r="DG157" s="236"/>
      <c r="DH157" s="236">
        <f t="shared" si="1061"/>
        <v>0</v>
      </c>
      <c r="DI157" s="235">
        <f t="shared" si="1062"/>
        <v>0</v>
      </c>
      <c r="DJ157" s="235">
        <f t="shared" si="1063"/>
        <v>0</v>
      </c>
      <c r="DK157" s="236"/>
      <c r="DL157" s="236">
        <f t="shared" si="1064"/>
        <v>0</v>
      </c>
      <c r="DM157" s="235">
        <f t="shared" si="1065"/>
        <v>0</v>
      </c>
      <c r="DN157" s="235">
        <f t="shared" si="1066"/>
        <v>0</v>
      </c>
      <c r="DO157" s="236"/>
      <c r="DP157" s="236">
        <f t="shared" si="1003"/>
        <v>0</v>
      </c>
      <c r="DQ157" s="235">
        <f t="shared" si="1067"/>
        <v>0</v>
      </c>
      <c r="DR157" s="235">
        <f t="shared" si="1004"/>
        <v>0</v>
      </c>
      <c r="DS157" s="236"/>
      <c r="DT157" s="236">
        <f t="shared" si="1068"/>
        <v>0</v>
      </c>
      <c r="DU157" s="235">
        <f t="shared" si="1069"/>
        <v>0</v>
      </c>
      <c r="DV157" s="235">
        <f t="shared" si="1070"/>
        <v>0</v>
      </c>
      <c r="DW157" s="236"/>
      <c r="DX157" s="236">
        <f t="shared" si="1182"/>
        <v>0</v>
      </c>
      <c r="DY157" s="235">
        <f t="shared" si="1183"/>
        <v>0</v>
      </c>
      <c r="DZ157" s="235">
        <f t="shared" si="1184"/>
        <v>0</v>
      </c>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row>
    <row r="158" spans="1:212" s="5" customFormat="1" x14ac:dyDescent="0.2">
      <c r="A158" s="57"/>
      <c r="B158" s="57"/>
      <c r="C158" s="57" t="s">
        <v>8</v>
      </c>
      <c r="D158" s="57">
        <v>75</v>
      </c>
      <c r="E158" s="6"/>
      <c r="F158" s="64">
        <f t="shared" si="1007"/>
        <v>0</v>
      </c>
      <c r="G158" s="208"/>
      <c r="H158" s="64">
        <f t="shared" si="1185"/>
        <v>0</v>
      </c>
      <c r="I158" s="6"/>
      <c r="J158" s="64">
        <f t="shared" ref="J158" si="1220">SUM(I158*$D158)</f>
        <v>0</v>
      </c>
      <c r="K158" s="6"/>
      <c r="L158" s="64">
        <f t="shared" si="1187"/>
        <v>0</v>
      </c>
      <c r="M158" s="6"/>
      <c r="N158" s="64">
        <f t="shared" si="1188"/>
        <v>0</v>
      </c>
      <c r="O158" s="6"/>
      <c r="P158" s="64">
        <f t="shared" si="1012"/>
        <v>0</v>
      </c>
      <c r="Q158" s="6"/>
      <c r="R158" s="64">
        <f t="shared" si="1189"/>
        <v>0</v>
      </c>
      <c r="S158" s="6"/>
      <c r="T158" s="64">
        <f t="shared" si="1190"/>
        <v>0</v>
      </c>
      <c r="U158" s="6"/>
      <c r="V158" s="64">
        <f t="shared" si="1191"/>
        <v>0</v>
      </c>
      <c r="W158" s="6"/>
      <c r="X158" s="64">
        <f t="shared" si="1192"/>
        <v>0</v>
      </c>
      <c r="Y158" s="6"/>
      <c r="Z158" s="64">
        <f t="shared" si="1193"/>
        <v>0</v>
      </c>
      <c r="AA158" s="6"/>
      <c r="AB158" s="64">
        <f t="shared" si="1194"/>
        <v>0</v>
      </c>
      <c r="AC158" s="59"/>
      <c r="AD158" s="64">
        <f t="shared" si="1195"/>
        <v>0</v>
      </c>
      <c r="AE158" s="59"/>
      <c r="AF158" s="64">
        <f t="shared" si="1196"/>
        <v>0</v>
      </c>
      <c r="AG158" s="59"/>
      <c r="AH158" s="64">
        <f t="shared" si="1197"/>
        <v>0</v>
      </c>
      <c r="AI158" s="59"/>
      <c r="AJ158" s="64">
        <f t="shared" si="1198"/>
        <v>0</v>
      </c>
      <c r="AK158" s="59"/>
      <c r="AL158" s="64">
        <f t="shared" si="1199"/>
        <v>0</v>
      </c>
      <c r="AM158" s="59"/>
      <c r="AN158" s="64">
        <f t="shared" si="1200"/>
        <v>0</v>
      </c>
      <c r="AO158" s="59"/>
      <c r="AP158" s="64">
        <f t="shared" si="1201"/>
        <v>0</v>
      </c>
      <c r="AQ158" s="59"/>
      <c r="AR158" s="64">
        <f t="shared" si="1202"/>
        <v>0</v>
      </c>
      <c r="AS158" s="59"/>
      <c r="AT158" s="64">
        <f t="shared" si="1203"/>
        <v>0</v>
      </c>
      <c r="AU158" s="59"/>
      <c r="AV158" s="64">
        <f t="shared" si="1204"/>
        <v>0</v>
      </c>
      <c r="AW158" s="59"/>
      <c r="AX158" s="64">
        <f t="shared" si="1205"/>
        <v>0</v>
      </c>
      <c r="AY158" s="59"/>
      <c r="AZ158" s="64">
        <f t="shared" si="1206"/>
        <v>0</v>
      </c>
      <c r="BA158" s="59"/>
      <c r="BB158" s="64">
        <f t="shared" si="1207"/>
        <v>0</v>
      </c>
      <c r="BC158" s="59"/>
      <c r="BD158" s="64">
        <f t="shared" si="1208"/>
        <v>0</v>
      </c>
      <c r="BE158" s="59"/>
      <c r="BF158" s="64">
        <f t="shared" si="1209"/>
        <v>0</v>
      </c>
      <c r="BG158" s="59"/>
      <c r="BH158" s="64">
        <f t="shared" si="1210"/>
        <v>0</v>
      </c>
      <c r="BI158" s="59"/>
      <c r="BJ158" s="64">
        <f t="shared" si="1211"/>
        <v>0</v>
      </c>
      <c r="BK158" s="59"/>
      <c r="BL158" s="64">
        <f t="shared" si="1212"/>
        <v>0</v>
      </c>
      <c r="BM158" s="59"/>
      <c r="BN158" s="64">
        <f t="shared" si="1213"/>
        <v>0</v>
      </c>
      <c r="BO158" s="59"/>
      <c r="BP158" s="64">
        <f t="shared" si="1214"/>
        <v>0</v>
      </c>
      <c r="BQ158" s="59"/>
      <c r="BR158" s="64">
        <f t="shared" si="1215"/>
        <v>0</v>
      </c>
      <c r="BS158" s="59"/>
      <c r="BT158" s="64">
        <f t="shared" si="1216"/>
        <v>0</v>
      </c>
      <c r="BU158" s="59"/>
      <c r="BV158" s="64">
        <f t="shared" si="1217"/>
        <v>0</v>
      </c>
      <c r="BW158" s="59"/>
      <c r="BX158" s="64">
        <f t="shared" si="1218"/>
        <v>0</v>
      </c>
      <c r="BY158" s="59"/>
      <c r="BZ158" s="64">
        <f t="shared" si="997"/>
        <v>0</v>
      </c>
      <c r="CA158" s="54"/>
      <c r="CB158" s="61">
        <f t="shared" si="998"/>
        <v>0</v>
      </c>
      <c r="CC158" s="61">
        <f t="shared" si="999"/>
        <v>0</v>
      </c>
      <c r="CD158" s="4"/>
      <c r="CE158" s="236"/>
      <c r="CF158" s="236">
        <f t="shared" si="1043"/>
        <v>0</v>
      </c>
      <c r="CG158" s="235">
        <f t="shared" si="1044"/>
        <v>0</v>
      </c>
      <c r="CH158" s="235">
        <f t="shared" si="1219"/>
        <v>0</v>
      </c>
      <c r="CI158" s="236"/>
      <c r="CJ158" s="236">
        <f t="shared" si="1046"/>
        <v>0</v>
      </c>
      <c r="CK158" s="235">
        <f t="shared" si="1047"/>
        <v>0</v>
      </c>
      <c r="CL158" s="235">
        <f t="shared" si="1048"/>
        <v>0</v>
      </c>
      <c r="CM158" s="236"/>
      <c r="CN158" s="236">
        <f t="shared" si="1000"/>
        <v>0</v>
      </c>
      <c r="CO158" s="235">
        <f t="shared" si="1001"/>
        <v>0</v>
      </c>
      <c r="CP158" s="235">
        <f t="shared" si="1002"/>
        <v>0</v>
      </c>
      <c r="CQ158" s="236"/>
      <c r="CR158" s="236">
        <f t="shared" si="1049"/>
        <v>0</v>
      </c>
      <c r="CS158" s="235">
        <f t="shared" si="1050"/>
        <v>0</v>
      </c>
      <c r="CT158" s="235">
        <f t="shared" si="1051"/>
        <v>0</v>
      </c>
      <c r="CU158" s="236"/>
      <c r="CV158" s="236">
        <f t="shared" si="1052"/>
        <v>0</v>
      </c>
      <c r="CW158" s="235">
        <f t="shared" si="1053"/>
        <v>0</v>
      </c>
      <c r="CX158" s="235">
        <f t="shared" si="1054"/>
        <v>0</v>
      </c>
      <c r="CY158" s="236"/>
      <c r="CZ158" s="236">
        <f t="shared" si="1055"/>
        <v>0</v>
      </c>
      <c r="DA158" s="235">
        <f t="shared" si="1056"/>
        <v>0</v>
      </c>
      <c r="DB158" s="235">
        <f t="shared" si="1057"/>
        <v>0</v>
      </c>
      <c r="DC158" s="236"/>
      <c r="DD158" s="236">
        <f t="shared" si="1058"/>
        <v>0</v>
      </c>
      <c r="DE158" s="235">
        <f t="shared" si="1059"/>
        <v>0</v>
      </c>
      <c r="DF158" s="235">
        <f t="shared" si="1060"/>
        <v>0</v>
      </c>
      <c r="DG158" s="236"/>
      <c r="DH158" s="236">
        <f t="shared" si="1061"/>
        <v>0</v>
      </c>
      <c r="DI158" s="235">
        <f t="shared" si="1062"/>
        <v>0</v>
      </c>
      <c r="DJ158" s="235">
        <f t="shared" si="1063"/>
        <v>0</v>
      </c>
      <c r="DK158" s="236"/>
      <c r="DL158" s="236">
        <f t="shared" si="1064"/>
        <v>0</v>
      </c>
      <c r="DM158" s="235">
        <f t="shared" si="1065"/>
        <v>0</v>
      </c>
      <c r="DN158" s="235">
        <f t="shared" si="1066"/>
        <v>0</v>
      </c>
      <c r="DO158" s="236"/>
      <c r="DP158" s="236">
        <f t="shared" si="1003"/>
        <v>0</v>
      </c>
      <c r="DQ158" s="235">
        <f t="shared" si="1067"/>
        <v>0</v>
      </c>
      <c r="DR158" s="235">
        <f t="shared" si="1004"/>
        <v>0</v>
      </c>
      <c r="DS158" s="236"/>
      <c r="DT158" s="236">
        <f t="shared" si="1068"/>
        <v>0</v>
      </c>
      <c r="DU158" s="235">
        <f t="shared" si="1069"/>
        <v>0</v>
      </c>
      <c r="DV158" s="235">
        <f t="shared" si="1070"/>
        <v>0</v>
      </c>
      <c r="DW158" s="236"/>
      <c r="DX158" s="236">
        <f t="shared" si="1182"/>
        <v>0</v>
      </c>
      <c r="DY158" s="235">
        <f t="shared" si="1183"/>
        <v>0</v>
      </c>
      <c r="DZ158" s="235">
        <f t="shared" si="1184"/>
        <v>0</v>
      </c>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row>
    <row r="159" spans="1:212" s="5" customFormat="1" x14ac:dyDescent="0.2">
      <c r="A159" s="57" t="s">
        <v>122</v>
      </c>
      <c r="B159" s="57" t="s">
        <v>123</v>
      </c>
      <c r="C159" s="57" t="s">
        <v>8</v>
      </c>
      <c r="D159" s="57">
        <v>75</v>
      </c>
      <c r="E159" s="6"/>
      <c r="F159" s="64">
        <f t="shared" si="1007"/>
        <v>0</v>
      </c>
      <c r="G159" s="6"/>
      <c r="H159" s="64">
        <f t="shared" si="1185"/>
        <v>0</v>
      </c>
      <c r="I159" s="6"/>
      <c r="J159" s="64">
        <f t="shared" ref="J159" si="1221">SUM(I159*$D159)</f>
        <v>0</v>
      </c>
      <c r="K159" s="6"/>
      <c r="L159" s="64">
        <f t="shared" si="1187"/>
        <v>0</v>
      </c>
      <c r="M159" s="6"/>
      <c r="N159" s="64">
        <f t="shared" si="1188"/>
        <v>0</v>
      </c>
      <c r="O159" s="6"/>
      <c r="P159" s="64">
        <f t="shared" si="1012"/>
        <v>0</v>
      </c>
      <c r="Q159" s="6"/>
      <c r="R159" s="64">
        <f t="shared" si="1189"/>
        <v>0</v>
      </c>
      <c r="S159" s="6"/>
      <c r="T159" s="64">
        <f t="shared" si="1190"/>
        <v>0</v>
      </c>
      <c r="U159" s="6"/>
      <c r="V159" s="64">
        <f t="shared" si="1191"/>
        <v>0</v>
      </c>
      <c r="W159" s="6"/>
      <c r="X159" s="64">
        <f t="shared" si="1192"/>
        <v>0</v>
      </c>
      <c r="Y159" s="6"/>
      <c r="Z159" s="64">
        <f t="shared" si="1193"/>
        <v>0</v>
      </c>
      <c r="AA159" s="6"/>
      <c r="AB159" s="64">
        <f t="shared" si="1194"/>
        <v>0</v>
      </c>
      <c r="AC159" s="59"/>
      <c r="AD159" s="64">
        <f t="shared" si="1195"/>
        <v>0</v>
      </c>
      <c r="AE159" s="59"/>
      <c r="AF159" s="64">
        <f t="shared" si="1196"/>
        <v>0</v>
      </c>
      <c r="AG159" s="59"/>
      <c r="AH159" s="64">
        <f t="shared" si="1197"/>
        <v>0</v>
      </c>
      <c r="AI159" s="59"/>
      <c r="AJ159" s="64">
        <f t="shared" si="1198"/>
        <v>0</v>
      </c>
      <c r="AK159" s="59"/>
      <c r="AL159" s="64">
        <f t="shared" si="1199"/>
        <v>0</v>
      </c>
      <c r="AM159" s="59"/>
      <c r="AN159" s="64">
        <f t="shared" si="1200"/>
        <v>0</v>
      </c>
      <c r="AO159" s="59"/>
      <c r="AP159" s="64">
        <f t="shared" si="1201"/>
        <v>0</v>
      </c>
      <c r="AQ159" s="59"/>
      <c r="AR159" s="64">
        <f t="shared" si="1202"/>
        <v>0</v>
      </c>
      <c r="AS159" s="59"/>
      <c r="AT159" s="64">
        <f t="shared" si="1203"/>
        <v>0</v>
      </c>
      <c r="AU159" s="59"/>
      <c r="AV159" s="64">
        <f t="shared" si="1204"/>
        <v>0</v>
      </c>
      <c r="AW159" s="59"/>
      <c r="AX159" s="64">
        <f t="shared" si="1205"/>
        <v>0</v>
      </c>
      <c r="AY159" s="59"/>
      <c r="AZ159" s="64">
        <f t="shared" si="1206"/>
        <v>0</v>
      </c>
      <c r="BA159" s="59"/>
      <c r="BB159" s="64">
        <f t="shared" si="1207"/>
        <v>0</v>
      </c>
      <c r="BC159" s="59"/>
      <c r="BD159" s="64">
        <f t="shared" si="1208"/>
        <v>0</v>
      </c>
      <c r="BE159" s="59"/>
      <c r="BF159" s="64">
        <f t="shared" si="1209"/>
        <v>0</v>
      </c>
      <c r="BG159" s="59"/>
      <c r="BH159" s="64">
        <f t="shared" si="1210"/>
        <v>0</v>
      </c>
      <c r="BI159" s="59"/>
      <c r="BJ159" s="64">
        <f t="shared" si="1211"/>
        <v>0</v>
      </c>
      <c r="BK159" s="59"/>
      <c r="BL159" s="64">
        <f t="shared" si="1212"/>
        <v>0</v>
      </c>
      <c r="BM159" s="59"/>
      <c r="BN159" s="64">
        <f t="shared" si="1213"/>
        <v>0</v>
      </c>
      <c r="BO159" s="59"/>
      <c r="BP159" s="64">
        <f t="shared" si="1214"/>
        <v>0</v>
      </c>
      <c r="BQ159" s="59"/>
      <c r="BR159" s="64">
        <f t="shared" si="1215"/>
        <v>0</v>
      </c>
      <c r="BS159" s="59"/>
      <c r="BT159" s="64">
        <f t="shared" si="1216"/>
        <v>0</v>
      </c>
      <c r="BU159" s="59"/>
      <c r="BV159" s="64">
        <f t="shared" si="1217"/>
        <v>0</v>
      </c>
      <c r="BW159" s="59"/>
      <c r="BX159" s="64">
        <f t="shared" si="1218"/>
        <v>0</v>
      </c>
      <c r="BY159" s="59"/>
      <c r="BZ159" s="64">
        <f t="shared" si="997"/>
        <v>0</v>
      </c>
      <c r="CA159" s="54"/>
      <c r="CB159" s="61">
        <f t="shared" si="998"/>
        <v>0</v>
      </c>
      <c r="CC159" s="61">
        <f t="shared" si="999"/>
        <v>0</v>
      </c>
      <c r="CD159" s="476"/>
      <c r="CE159" s="236"/>
      <c r="CF159" s="236">
        <f t="shared" si="1043"/>
        <v>0</v>
      </c>
      <c r="CG159" s="235">
        <f t="shared" si="1044"/>
        <v>0</v>
      </c>
      <c r="CH159" s="235">
        <f t="shared" si="1219"/>
        <v>0</v>
      </c>
      <c r="CI159" s="236"/>
      <c r="CJ159" s="236">
        <f t="shared" si="1046"/>
        <v>0</v>
      </c>
      <c r="CK159" s="235">
        <f t="shared" si="1047"/>
        <v>0</v>
      </c>
      <c r="CL159" s="235">
        <f t="shared" si="1048"/>
        <v>0</v>
      </c>
      <c r="CM159" s="236">
        <v>0.5</v>
      </c>
      <c r="CN159" s="236">
        <f t="shared" si="1000"/>
        <v>37.5</v>
      </c>
      <c r="CO159" s="235">
        <f t="shared" si="1001"/>
        <v>0.5</v>
      </c>
      <c r="CP159" s="235">
        <f t="shared" si="1002"/>
        <v>37.5</v>
      </c>
      <c r="CQ159" s="236"/>
      <c r="CR159" s="236">
        <f t="shared" si="1049"/>
        <v>0</v>
      </c>
      <c r="CS159" s="235">
        <f t="shared" si="1050"/>
        <v>0</v>
      </c>
      <c r="CT159" s="235">
        <f t="shared" si="1051"/>
        <v>0</v>
      </c>
      <c r="CU159" s="236"/>
      <c r="CV159" s="236">
        <f t="shared" si="1052"/>
        <v>0</v>
      </c>
      <c r="CW159" s="235">
        <f t="shared" si="1053"/>
        <v>0</v>
      </c>
      <c r="CX159" s="235">
        <f t="shared" si="1054"/>
        <v>0</v>
      </c>
      <c r="CY159" s="236"/>
      <c r="CZ159" s="236">
        <f t="shared" si="1055"/>
        <v>0</v>
      </c>
      <c r="DA159" s="235">
        <f t="shared" si="1056"/>
        <v>0</v>
      </c>
      <c r="DB159" s="235">
        <f t="shared" si="1057"/>
        <v>0</v>
      </c>
      <c r="DC159" s="236"/>
      <c r="DD159" s="236">
        <f t="shared" si="1058"/>
        <v>0</v>
      </c>
      <c r="DE159" s="235">
        <f t="shared" si="1059"/>
        <v>0</v>
      </c>
      <c r="DF159" s="235">
        <f t="shared" si="1060"/>
        <v>0</v>
      </c>
      <c r="DG159" s="236"/>
      <c r="DH159" s="236">
        <f t="shared" si="1061"/>
        <v>0</v>
      </c>
      <c r="DI159" s="235">
        <f t="shared" si="1062"/>
        <v>0</v>
      </c>
      <c r="DJ159" s="235">
        <f t="shared" si="1063"/>
        <v>0</v>
      </c>
      <c r="DK159" s="236"/>
      <c r="DL159" s="236">
        <f t="shared" si="1064"/>
        <v>0</v>
      </c>
      <c r="DM159" s="235">
        <f t="shared" si="1065"/>
        <v>0</v>
      </c>
      <c r="DN159" s="235">
        <f t="shared" si="1066"/>
        <v>0</v>
      </c>
      <c r="DO159" s="236"/>
      <c r="DP159" s="236">
        <f t="shared" si="1003"/>
        <v>0</v>
      </c>
      <c r="DQ159" s="235">
        <f t="shared" si="1067"/>
        <v>0</v>
      </c>
      <c r="DR159" s="235">
        <f t="shared" si="1004"/>
        <v>0</v>
      </c>
      <c r="DS159" s="236"/>
      <c r="DT159" s="236">
        <f t="shared" si="1068"/>
        <v>0</v>
      </c>
      <c r="DU159" s="235">
        <f t="shared" si="1069"/>
        <v>0</v>
      </c>
      <c r="DV159" s="235">
        <f t="shared" si="1070"/>
        <v>0</v>
      </c>
      <c r="DW159" s="236"/>
      <c r="DX159" s="236">
        <f t="shared" si="1182"/>
        <v>0</v>
      </c>
      <c r="DY159" s="235">
        <f t="shared" si="1183"/>
        <v>0</v>
      </c>
      <c r="DZ159" s="235">
        <f t="shared" si="1184"/>
        <v>0</v>
      </c>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row>
    <row r="160" spans="1:212" s="5" customFormat="1" x14ac:dyDescent="0.2">
      <c r="A160" s="57" t="s">
        <v>199</v>
      </c>
      <c r="B160" s="57" t="s">
        <v>200</v>
      </c>
      <c r="C160" s="57" t="s">
        <v>8</v>
      </c>
      <c r="D160" s="57">
        <v>75</v>
      </c>
      <c r="E160" s="6"/>
      <c r="F160" s="64">
        <f t="shared" si="1007"/>
        <v>0</v>
      </c>
      <c r="G160" s="6"/>
      <c r="H160" s="64">
        <f t="shared" si="1185"/>
        <v>0</v>
      </c>
      <c r="I160" s="6"/>
      <c r="J160" s="64">
        <f t="shared" ref="J160" si="1222">SUM(I160*$D160)</f>
        <v>0</v>
      </c>
      <c r="K160" s="6"/>
      <c r="L160" s="64">
        <f t="shared" si="1187"/>
        <v>0</v>
      </c>
      <c r="M160" s="6"/>
      <c r="N160" s="64">
        <f t="shared" si="1188"/>
        <v>0</v>
      </c>
      <c r="O160" s="6"/>
      <c r="P160" s="64">
        <f t="shared" si="1012"/>
        <v>0</v>
      </c>
      <c r="Q160" s="6"/>
      <c r="R160" s="64">
        <f t="shared" si="1189"/>
        <v>0</v>
      </c>
      <c r="S160" s="6"/>
      <c r="T160" s="64">
        <f t="shared" si="1190"/>
        <v>0</v>
      </c>
      <c r="U160" s="6"/>
      <c r="V160" s="64">
        <f t="shared" si="1191"/>
        <v>0</v>
      </c>
      <c r="W160" s="6"/>
      <c r="X160" s="64">
        <f t="shared" si="1192"/>
        <v>0</v>
      </c>
      <c r="Y160" s="6"/>
      <c r="Z160" s="64">
        <f t="shared" si="1193"/>
        <v>0</v>
      </c>
      <c r="AA160" s="6"/>
      <c r="AB160" s="64">
        <f t="shared" si="1194"/>
        <v>0</v>
      </c>
      <c r="AC160" s="59"/>
      <c r="AD160" s="64">
        <f t="shared" si="1195"/>
        <v>0</v>
      </c>
      <c r="AE160" s="59"/>
      <c r="AF160" s="64">
        <f t="shared" si="1196"/>
        <v>0</v>
      </c>
      <c r="AG160" s="59"/>
      <c r="AH160" s="64">
        <f t="shared" si="1197"/>
        <v>0</v>
      </c>
      <c r="AI160" s="59"/>
      <c r="AJ160" s="64">
        <f t="shared" si="1198"/>
        <v>0</v>
      </c>
      <c r="AK160" s="59"/>
      <c r="AL160" s="64">
        <f t="shared" si="1199"/>
        <v>0</v>
      </c>
      <c r="AM160" s="59"/>
      <c r="AN160" s="64">
        <f t="shared" si="1200"/>
        <v>0</v>
      </c>
      <c r="AO160" s="59"/>
      <c r="AP160" s="64">
        <f t="shared" si="1201"/>
        <v>0</v>
      </c>
      <c r="AQ160" s="59"/>
      <c r="AR160" s="64">
        <f t="shared" si="1202"/>
        <v>0</v>
      </c>
      <c r="AS160" s="59"/>
      <c r="AT160" s="64">
        <f t="shared" si="1203"/>
        <v>0</v>
      </c>
      <c r="AU160" s="59"/>
      <c r="AV160" s="64">
        <f t="shared" si="1204"/>
        <v>0</v>
      </c>
      <c r="AW160" s="59"/>
      <c r="AX160" s="64">
        <f t="shared" si="1205"/>
        <v>0</v>
      </c>
      <c r="AY160" s="59"/>
      <c r="AZ160" s="64">
        <f t="shared" si="1206"/>
        <v>0</v>
      </c>
      <c r="BA160" s="59"/>
      <c r="BB160" s="64">
        <f t="shared" si="1207"/>
        <v>0</v>
      </c>
      <c r="BC160" s="59"/>
      <c r="BD160" s="64">
        <f t="shared" si="1208"/>
        <v>0</v>
      </c>
      <c r="BE160" s="59"/>
      <c r="BF160" s="64">
        <f t="shared" si="1209"/>
        <v>0</v>
      </c>
      <c r="BG160" s="59"/>
      <c r="BH160" s="64">
        <f t="shared" si="1210"/>
        <v>0</v>
      </c>
      <c r="BI160" s="59"/>
      <c r="BJ160" s="64">
        <f t="shared" si="1211"/>
        <v>0</v>
      </c>
      <c r="BK160" s="59"/>
      <c r="BL160" s="64">
        <f t="shared" si="1212"/>
        <v>0</v>
      </c>
      <c r="BM160" s="59"/>
      <c r="BN160" s="64">
        <f t="shared" si="1213"/>
        <v>0</v>
      </c>
      <c r="BO160" s="59"/>
      <c r="BP160" s="64">
        <f t="shared" si="1214"/>
        <v>0</v>
      </c>
      <c r="BQ160" s="59"/>
      <c r="BR160" s="64">
        <f t="shared" si="1215"/>
        <v>0</v>
      </c>
      <c r="BS160" s="59"/>
      <c r="BT160" s="64">
        <f t="shared" si="1216"/>
        <v>0</v>
      </c>
      <c r="BU160" s="59"/>
      <c r="BV160" s="64">
        <f t="shared" si="1217"/>
        <v>0</v>
      </c>
      <c r="BW160" s="59"/>
      <c r="BX160" s="64">
        <f t="shared" si="1218"/>
        <v>0</v>
      </c>
      <c r="BY160" s="59"/>
      <c r="BZ160" s="64">
        <f t="shared" si="997"/>
        <v>0</v>
      </c>
      <c r="CA160" s="54"/>
      <c r="CB160" s="61">
        <f t="shared" si="998"/>
        <v>0</v>
      </c>
      <c r="CC160" s="61">
        <f t="shared" si="999"/>
        <v>0</v>
      </c>
      <c r="CD160" s="4"/>
      <c r="CE160" s="236"/>
      <c r="CF160" s="236">
        <f t="shared" si="1043"/>
        <v>0</v>
      </c>
      <c r="CG160" s="235">
        <f t="shared" si="1044"/>
        <v>0</v>
      </c>
      <c r="CH160" s="235">
        <f t="shared" si="1219"/>
        <v>0</v>
      </c>
      <c r="CI160" s="236"/>
      <c r="CJ160" s="236">
        <f t="shared" si="1046"/>
        <v>0</v>
      </c>
      <c r="CK160" s="235">
        <f t="shared" si="1047"/>
        <v>0</v>
      </c>
      <c r="CL160" s="235">
        <f t="shared" si="1048"/>
        <v>0</v>
      </c>
      <c r="CM160" s="236"/>
      <c r="CN160" s="236">
        <f t="shared" si="1000"/>
        <v>0</v>
      </c>
      <c r="CO160" s="235">
        <f t="shared" si="1001"/>
        <v>0</v>
      </c>
      <c r="CP160" s="235">
        <f t="shared" si="1002"/>
        <v>0</v>
      </c>
      <c r="CQ160" s="236"/>
      <c r="CR160" s="236">
        <f t="shared" si="1049"/>
        <v>0</v>
      </c>
      <c r="CS160" s="235">
        <f t="shared" si="1050"/>
        <v>0</v>
      </c>
      <c r="CT160" s="235">
        <f t="shared" si="1051"/>
        <v>0</v>
      </c>
      <c r="CU160" s="236"/>
      <c r="CV160" s="236">
        <f t="shared" si="1052"/>
        <v>0</v>
      </c>
      <c r="CW160" s="235">
        <f t="shared" si="1053"/>
        <v>0</v>
      </c>
      <c r="CX160" s="235">
        <f t="shared" si="1054"/>
        <v>0</v>
      </c>
      <c r="CY160" s="236"/>
      <c r="CZ160" s="236">
        <f t="shared" si="1055"/>
        <v>0</v>
      </c>
      <c r="DA160" s="235">
        <f t="shared" si="1056"/>
        <v>0</v>
      </c>
      <c r="DB160" s="235">
        <f t="shared" si="1057"/>
        <v>0</v>
      </c>
      <c r="DC160" s="236"/>
      <c r="DD160" s="236">
        <f t="shared" si="1058"/>
        <v>0</v>
      </c>
      <c r="DE160" s="235">
        <f t="shared" si="1059"/>
        <v>0</v>
      </c>
      <c r="DF160" s="235">
        <f t="shared" si="1060"/>
        <v>0</v>
      </c>
      <c r="DG160" s="236"/>
      <c r="DH160" s="236">
        <f t="shared" si="1061"/>
        <v>0</v>
      </c>
      <c r="DI160" s="235">
        <f t="shared" si="1062"/>
        <v>0</v>
      </c>
      <c r="DJ160" s="235">
        <f t="shared" si="1063"/>
        <v>0</v>
      </c>
      <c r="DK160" s="236"/>
      <c r="DL160" s="236">
        <f t="shared" si="1064"/>
        <v>0</v>
      </c>
      <c r="DM160" s="235">
        <f t="shared" si="1065"/>
        <v>0</v>
      </c>
      <c r="DN160" s="235">
        <f t="shared" si="1066"/>
        <v>0</v>
      </c>
      <c r="DO160" s="236"/>
      <c r="DP160" s="236">
        <f t="shared" si="1003"/>
        <v>0</v>
      </c>
      <c r="DQ160" s="235">
        <f t="shared" si="1067"/>
        <v>0</v>
      </c>
      <c r="DR160" s="235">
        <f t="shared" si="1004"/>
        <v>0</v>
      </c>
      <c r="DS160" s="236"/>
      <c r="DT160" s="236">
        <f t="shared" si="1068"/>
        <v>0</v>
      </c>
      <c r="DU160" s="235">
        <f t="shared" si="1069"/>
        <v>0</v>
      </c>
      <c r="DV160" s="235">
        <f t="shared" si="1070"/>
        <v>0</v>
      </c>
      <c r="DW160" s="236"/>
      <c r="DX160" s="236">
        <f t="shared" si="1182"/>
        <v>0</v>
      </c>
      <c r="DY160" s="235">
        <f t="shared" si="1183"/>
        <v>0</v>
      </c>
      <c r="DZ160" s="235">
        <f t="shared" si="1184"/>
        <v>0</v>
      </c>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row>
    <row r="161" spans="1:212" s="5" customFormat="1" x14ac:dyDescent="0.2">
      <c r="A161" s="57"/>
      <c r="B161" s="57"/>
      <c r="C161" s="57" t="s">
        <v>8</v>
      </c>
      <c r="D161" s="57">
        <v>75</v>
      </c>
      <c r="E161" s="6"/>
      <c r="F161" s="64">
        <f t="shared" si="1007"/>
        <v>0</v>
      </c>
      <c r="G161" s="6"/>
      <c r="H161" s="64">
        <f t="shared" si="1185"/>
        <v>0</v>
      </c>
      <c r="I161" s="6"/>
      <c r="J161" s="64">
        <f t="shared" ref="J161" si="1223">SUM(I161*$D161)</f>
        <v>0</v>
      </c>
      <c r="K161" s="6"/>
      <c r="L161" s="64">
        <f t="shared" si="1187"/>
        <v>0</v>
      </c>
      <c r="M161" s="6"/>
      <c r="N161" s="64">
        <f t="shared" si="1188"/>
        <v>0</v>
      </c>
      <c r="O161" s="6"/>
      <c r="P161" s="64">
        <f t="shared" si="1012"/>
        <v>0</v>
      </c>
      <c r="Q161" s="6"/>
      <c r="R161" s="64">
        <f t="shared" si="1189"/>
        <v>0</v>
      </c>
      <c r="S161" s="6"/>
      <c r="T161" s="64">
        <f t="shared" si="1190"/>
        <v>0</v>
      </c>
      <c r="U161" s="6"/>
      <c r="V161" s="64">
        <f t="shared" si="1191"/>
        <v>0</v>
      </c>
      <c r="W161" s="6"/>
      <c r="X161" s="64">
        <f t="shared" si="1192"/>
        <v>0</v>
      </c>
      <c r="Y161" s="6"/>
      <c r="Z161" s="64">
        <f t="shared" si="1193"/>
        <v>0</v>
      </c>
      <c r="AA161" s="6"/>
      <c r="AB161" s="64">
        <f t="shared" si="1194"/>
        <v>0</v>
      </c>
      <c r="AC161" s="59"/>
      <c r="AD161" s="64">
        <f t="shared" si="1195"/>
        <v>0</v>
      </c>
      <c r="AE161" s="59"/>
      <c r="AF161" s="64">
        <f t="shared" si="1196"/>
        <v>0</v>
      </c>
      <c r="AG161" s="59"/>
      <c r="AH161" s="64">
        <f t="shared" si="1197"/>
        <v>0</v>
      </c>
      <c r="AI161" s="59"/>
      <c r="AJ161" s="64">
        <f t="shared" si="1198"/>
        <v>0</v>
      </c>
      <c r="AK161" s="59"/>
      <c r="AL161" s="64">
        <f t="shared" si="1199"/>
        <v>0</v>
      </c>
      <c r="AM161" s="59"/>
      <c r="AN161" s="64">
        <f t="shared" si="1200"/>
        <v>0</v>
      </c>
      <c r="AO161" s="59"/>
      <c r="AP161" s="64">
        <f t="shared" si="1201"/>
        <v>0</v>
      </c>
      <c r="AQ161" s="59"/>
      <c r="AR161" s="64">
        <f t="shared" si="1202"/>
        <v>0</v>
      </c>
      <c r="AS161" s="59"/>
      <c r="AT161" s="64">
        <f t="shared" si="1203"/>
        <v>0</v>
      </c>
      <c r="AU161" s="59"/>
      <c r="AV161" s="64">
        <f t="shared" si="1204"/>
        <v>0</v>
      </c>
      <c r="AW161" s="59"/>
      <c r="AX161" s="64">
        <f t="shared" si="1205"/>
        <v>0</v>
      </c>
      <c r="AY161" s="59"/>
      <c r="AZ161" s="64">
        <f t="shared" si="1206"/>
        <v>0</v>
      </c>
      <c r="BA161" s="59"/>
      <c r="BB161" s="64">
        <f t="shared" si="1207"/>
        <v>0</v>
      </c>
      <c r="BC161" s="59"/>
      <c r="BD161" s="64">
        <f t="shared" si="1208"/>
        <v>0</v>
      </c>
      <c r="BE161" s="59"/>
      <c r="BF161" s="64">
        <f t="shared" si="1209"/>
        <v>0</v>
      </c>
      <c r="BG161" s="59"/>
      <c r="BH161" s="64">
        <f t="shared" si="1210"/>
        <v>0</v>
      </c>
      <c r="BI161" s="59"/>
      <c r="BJ161" s="64">
        <f t="shared" si="1211"/>
        <v>0</v>
      </c>
      <c r="BK161" s="59"/>
      <c r="BL161" s="64">
        <f t="shared" si="1212"/>
        <v>0</v>
      </c>
      <c r="BM161" s="59"/>
      <c r="BN161" s="64">
        <f t="shared" si="1213"/>
        <v>0</v>
      </c>
      <c r="BO161" s="59"/>
      <c r="BP161" s="64">
        <f t="shared" si="1214"/>
        <v>0</v>
      </c>
      <c r="BQ161" s="59"/>
      <c r="BR161" s="64">
        <f t="shared" si="1215"/>
        <v>0</v>
      </c>
      <c r="BS161" s="59"/>
      <c r="BT161" s="64">
        <f t="shared" si="1216"/>
        <v>0</v>
      </c>
      <c r="BU161" s="59"/>
      <c r="BV161" s="64">
        <f t="shared" si="1217"/>
        <v>0</v>
      </c>
      <c r="BW161" s="59"/>
      <c r="BX161" s="64">
        <f t="shared" si="1218"/>
        <v>0</v>
      </c>
      <c r="BY161" s="59"/>
      <c r="BZ161" s="64">
        <f t="shared" si="997"/>
        <v>0</v>
      </c>
      <c r="CA161" s="54"/>
      <c r="CB161" s="61">
        <f t="shared" si="998"/>
        <v>0</v>
      </c>
      <c r="CC161" s="61">
        <f t="shared" si="999"/>
        <v>0</v>
      </c>
      <c r="CD161" s="4"/>
      <c r="CE161" s="236"/>
      <c r="CF161" s="236">
        <f t="shared" si="1043"/>
        <v>0</v>
      </c>
      <c r="CG161" s="235">
        <f t="shared" si="1044"/>
        <v>0</v>
      </c>
      <c r="CH161" s="235">
        <f t="shared" si="1219"/>
        <v>0</v>
      </c>
      <c r="CI161" s="236"/>
      <c r="CJ161" s="236">
        <f t="shared" si="1046"/>
        <v>0</v>
      </c>
      <c r="CK161" s="235">
        <f t="shared" si="1047"/>
        <v>0</v>
      </c>
      <c r="CL161" s="235">
        <f t="shared" si="1048"/>
        <v>0</v>
      </c>
      <c r="CM161" s="236"/>
      <c r="CN161" s="236">
        <f t="shared" si="1000"/>
        <v>0</v>
      </c>
      <c r="CO161" s="235">
        <f t="shared" si="1001"/>
        <v>0</v>
      </c>
      <c r="CP161" s="235">
        <f t="shared" si="1002"/>
        <v>0</v>
      </c>
      <c r="CQ161" s="236"/>
      <c r="CR161" s="236">
        <f t="shared" si="1049"/>
        <v>0</v>
      </c>
      <c r="CS161" s="235">
        <f t="shared" si="1050"/>
        <v>0</v>
      </c>
      <c r="CT161" s="235">
        <f t="shared" si="1051"/>
        <v>0</v>
      </c>
      <c r="CU161" s="236"/>
      <c r="CV161" s="236">
        <f t="shared" si="1052"/>
        <v>0</v>
      </c>
      <c r="CW161" s="235">
        <f t="shared" si="1053"/>
        <v>0</v>
      </c>
      <c r="CX161" s="235">
        <f t="shared" si="1054"/>
        <v>0</v>
      </c>
      <c r="CY161" s="236"/>
      <c r="CZ161" s="236">
        <f t="shared" si="1055"/>
        <v>0</v>
      </c>
      <c r="DA161" s="235">
        <f t="shared" si="1056"/>
        <v>0</v>
      </c>
      <c r="DB161" s="235">
        <f t="shared" si="1057"/>
        <v>0</v>
      </c>
      <c r="DC161" s="236"/>
      <c r="DD161" s="236">
        <f t="shared" si="1058"/>
        <v>0</v>
      </c>
      <c r="DE161" s="235">
        <f t="shared" si="1059"/>
        <v>0</v>
      </c>
      <c r="DF161" s="235">
        <f t="shared" si="1060"/>
        <v>0</v>
      </c>
      <c r="DG161" s="236"/>
      <c r="DH161" s="236">
        <f t="shared" si="1061"/>
        <v>0</v>
      </c>
      <c r="DI161" s="235">
        <f t="shared" si="1062"/>
        <v>0</v>
      </c>
      <c r="DJ161" s="235">
        <f t="shared" si="1063"/>
        <v>0</v>
      </c>
      <c r="DK161" s="236"/>
      <c r="DL161" s="236">
        <f t="shared" si="1064"/>
        <v>0</v>
      </c>
      <c r="DM161" s="235">
        <f t="shared" si="1065"/>
        <v>0</v>
      </c>
      <c r="DN161" s="235">
        <f t="shared" si="1066"/>
        <v>0</v>
      </c>
      <c r="DO161" s="236"/>
      <c r="DP161" s="236">
        <f t="shared" si="1003"/>
        <v>0</v>
      </c>
      <c r="DQ161" s="235">
        <f t="shared" si="1067"/>
        <v>0</v>
      </c>
      <c r="DR161" s="235">
        <f t="shared" si="1004"/>
        <v>0</v>
      </c>
      <c r="DS161" s="236"/>
      <c r="DT161" s="236">
        <f t="shared" si="1068"/>
        <v>0</v>
      </c>
      <c r="DU161" s="235">
        <f t="shared" si="1069"/>
        <v>0</v>
      </c>
      <c r="DV161" s="235">
        <f t="shared" si="1070"/>
        <v>0</v>
      </c>
      <c r="DW161" s="236"/>
      <c r="DX161" s="236">
        <f t="shared" si="1182"/>
        <v>0</v>
      </c>
      <c r="DY161" s="235">
        <f t="shared" si="1183"/>
        <v>0</v>
      </c>
      <c r="DZ161" s="235">
        <f t="shared" si="1184"/>
        <v>0</v>
      </c>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row>
    <row r="162" spans="1:212" s="5" customFormat="1" x14ac:dyDescent="0.2">
      <c r="A162" s="57" t="s">
        <v>175</v>
      </c>
      <c r="B162" s="57" t="s">
        <v>176</v>
      </c>
      <c r="C162" s="57" t="s">
        <v>9</v>
      </c>
      <c r="D162" s="57">
        <v>60</v>
      </c>
      <c r="E162" s="6"/>
      <c r="F162" s="64">
        <f t="shared" si="1007"/>
        <v>0</v>
      </c>
      <c r="G162" s="6"/>
      <c r="H162" s="64">
        <f t="shared" si="1185"/>
        <v>0</v>
      </c>
      <c r="I162" s="6"/>
      <c r="J162" s="64">
        <f t="shared" ref="J162" si="1224">SUM(I162*$D162)</f>
        <v>0</v>
      </c>
      <c r="K162" s="6"/>
      <c r="L162" s="64">
        <f t="shared" si="1187"/>
        <v>0</v>
      </c>
      <c r="M162" s="6"/>
      <c r="N162" s="64">
        <f t="shared" si="1188"/>
        <v>0</v>
      </c>
      <c r="O162" s="6"/>
      <c r="P162" s="64">
        <f t="shared" si="1012"/>
        <v>0</v>
      </c>
      <c r="Q162" s="6"/>
      <c r="R162" s="64">
        <f t="shared" si="1189"/>
        <v>0</v>
      </c>
      <c r="S162" s="6"/>
      <c r="T162" s="64">
        <f t="shared" si="1190"/>
        <v>0</v>
      </c>
      <c r="U162" s="6"/>
      <c r="V162" s="64">
        <f t="shared" si="1191"/>
        <v>0</v>
      </c>
      <c r="W162" s="6"/>
      <c r="X162" s="64">
        <f t="shared" si="1192"/>
        <v>0</v>
      </c>
      <c r="Y162" s="6"/>
      <c r="Z162" s="64">
        <f t="shared" si="1193"/>
        <v>0</v>
      </c>
      <c r="AA162" s="6"/>
      <c r="AB162" s="64">
        <f t="shared" si="1194"/>
        <v>0</v>
      </c>
      <c r="AC162" s="59"/>
      <c r="AD162" s="64">
        <f t="shared" si="1195"/>
        <v>0</v>
      </c>
      <c r="AE162" s="59"/>
      <c r="AF162" s="64">
        <f t="shared" si="1196"/>
        <v>0</v>
      </c>
      <c r="AG162" s="59"/>
      <c r="AH162" s="64">
        <f t="shared" si="1197"/>
        <v>0</v>
      </c>
      <c r="AI162" s="59"/>
      <c r="AJ162" s="64">
        <f t="shared" si="1198"/>
        <v>0</v>
      </c>
      <c r="AK162" s="59"/>
      <c r="AL162" s="64">
        <f t="shared" si="1199"/>
        <v>0</v>
      </c>
      <c r="AM162" s="59"/>
      <c r="AN162" s="64">
        <f t="shared" si="1200"/>
        <v>0</v>
      </c>
      <c r="AO162" s="59"/>
      <c r="AP162" s="64">
        <f t="shared" si="1201"/>
        <v>0</v>
      </c>
      <c r="AQ162" s="59"/>
      <c r="AR162" s="64">
        <f t="shared" si="1202"/>
        <v>0</v>
      </c>
      <c r="AS162" s="59"/>
      <c r="AT162" s="64">
        <f t="shared" si="1203"/>
        <v>0</v>
      </c>
      <c r="AU162" s="59"/>
      <c r="AV162" s="64">
        <f t="shared" si="1204"/>
        <v>0</v>
      </c>
      <c r="AW162" s="59"/>
      <c r="AX162" s="64">
        <f t="shared" si="1205"/>
        <v>0</v>
      </c>
      <c r="AY162" s="59"/>
      <c r="AZ162" s="64">
        <f t="shared" si="1206"/>
        <v>0</v>
      </c>
      <c r="BA162" s="59"/>
      <c r="BB162" s="64">
        <f t="shared" si="1207"/>
        <v>0</v>
      </c>
      <c r="BC162" s="59"/>
      <c r="BD162" s="64">
        <f t="shared" si="1208"/>
        <v>0</v>
      </c>
      <c r="BE162" s="59"/>
      <c r="BF162" s="64">
        <f t="shared" si="1209"/>
        <v>0</v>
      </c>
      <c r="BG162" s="59"/>
      <c r="BH162" s="64">
        <f t="shared" si="1210"/>
        <v>0</v>
      </c>
      <c r="BI162" s="59"/>
      <c r="BJ162" s="64">
        <f t="shared" si="1211"/>
        <v>0</v>
      </c>
      <c r="BK162" s="59"/>
      <c r="BL162" s="64">
        <f t="shared" si="1212"/>
        <v>0</v>
      </c>
      <c r="BM162" s="59"/>
      <c r="BN162" s="64">
        <f t="shared" si="1213"/>
        <v>0</v>
      </c>
      <c r="BO162" s="59"/>
      <c r="BP162" s="64">
        <f t="shared" si="1214"/>
        <v>0</v>
      </c>
      <c r="BQ162" s="59"/>
      <c r="BR162" s="64">
        <f t="shared" si="1215"/>
        <v>0</v>
      </c>
      <c r="BS162" s="59"/>
      <c r="BT162" s="64">
        <f t="shared" si="1216"/>
        <v>0</v>
      </c>
      <c r="BU162" s="59"/>
      <c r="BV162" s="64">
        <f t="shared" si="1217"/>
        <v>0</v>
      </c>
      <c r="BW162" s="59"/>
      <c r="BX162" s="64">
        <f t="shared" si="1218"/>
        <v>0</v>
      </c>
      <c r="BY162" s="59"/>
      <c r="BZ162" s="64">
        <f t="shared" si="997"/>
        <v>0</v>
      </c>
      <c r="CA162" s="54"/>
      <c r="CB162" s="61">
        <f t="shared" si="998"/>
        <v>0</v>
      </c>
      <c r="CC162" s="61">
        <f t="shared" si="999"/>
        <v>0</v>
      </c>
      <c r="CD162" s="4"/>
      <c r="CE162" s="236"/>
      <c r="CF162" s="236">
        <f t="shared" ref="CF162:CF168" si="1225">SUM(CE162*D162)</f>
        <v>0</v>
      </c>
      <c r="CG162" s="235">
        <f t="shared" si="1044"/>
        <v>0</v>
      </c>
      <c r="CH162" s="235">
        <f t="shared" si="1219"/>
        <v>0</v>
      </c>
      <c r="CI162" s="236"/>
      <c r="CJ162" s="236">
        <f t="shared" si="1046"/>
        <v>0</v>
      </c>
      <c r="CK162" s="235">
        <f t="shared" si="1047"/>
        <v>0</v>
      </c>
      <c r="CL162" s="235">
        <f t="shared" si="1048"/>
        <v>0</v>
      </c>
      <c r="CM162" s="236"/>
      <c r="CN162" s="236">
        <f t="shared" si="1000"/>
        <v>0</v>
      </c>
      <c r="CO162" s="235">
        <f t="shared" si="1001"/>
        <v>0</v>
      </c>
      <c r="CP162" s="235">
        <f t="shared" si="1002"/>
        <v>0</v>
      </c>
      <c r="CQ162" s="236"/>
      <c r="CR162" s="236">
        <f t="shared" si="1049"/>
        <v>0</v>
      </c>
      <c r="CS162" s="235">
        <f t="shared" si="1050"/>
        <v>0</v>
      </c>
      <c r="CT162" s="235">
        <f t="shared" si="1051"/>
        <v>0</v>
      </c>
      <c r="CU162" s="236"/>
      <c r="CV162" s="236">
        <f t="shared" si="1052"/>
        <v>0</v>
      </c>
      <c r="CW162" s="235">
        <f t="shared" si="1053"/>
        <v>0</v>
      </c>
      <c r="CX162" s="235">
        <f t="shared" si="1054"/>
        <v>0</v>
      </c>
      <c r="CY162" s="236"/>
      <c r="CZ162" s="236">
        <f t="shared" si="1055"/>
        <v>0</v>
      </c>
      <c r="DA162" s="235">
        <f t="shared" si="1056"/>
        <v>0</v>
      </c>
      <c r="DB162" s="235">
        <f t="shared" si="1057"/>
        <v>0</v>
      </c>
      <c r="DC162" s="236"/>
      <c r="DD162" s="236">
        <f t="shared" si="1058"/>
        <v>0</v>
      </c>
      <c r="DE162" s="235">
        <f t="shared" si="1059"/>
        <v>0</v>
      </c>
      <c r="DF162" s="235">
        <f t="shared" si="1060"/>
        <v>0</v>
      </c>
      <c r="DG162" s="236"/>
      <c r="DH162" s="236">
        <f t="shared" si="1061"/>
        <v>0</v>
      </c>
      <c r="DI162" s="235">
        <f t="shared" si="1062"/>
        <v>0</v>
      </c>
      <c r="DJ162" s="235">
        <f t="shared" si="1063"/>
        <v>0</v>
      </c>
      <c r="DK162" s="236">
        <v>2.5</v>
      </c>
      <c r="DL162" s="236">
        <f t="shared" si="1064"/>
        <v>150</v>
      </c>
      <c r="DM162" s="235">
        <f t="shared" si="1065"/>
        <v>2.5</v>
      </c>
      <c r="DN162" s="235">
        <f t="shared" si="1066"/>
        <v>150</v>
      </c>
      <c r="DO162" s="236"/>
      <c r="DP162" s="236">
        <f t="shared" si="1003"/>
        <v>0</v>
      </c>
      <c r="DQ162" s="235">
        <f t="shared" si="1067"/>
        <v>0</v>
      </c>
      <c r="DR162" s="235">
        <f t="shared" si="1004"/>
        <v>0</v>
      </c>
      <c r="DS162" s="236"/>
      <c r="DT162" s="236">
        <f t="shared" si="1068"/>
        <v>0</v>
      </c>
      <c r="DU162" s="235">
        <f t="shared" si="1069"/>
        <v>0</v>
      </c>
      <c r="DV162" s="235">
        <f t="shared" si="1070"/>
        <v>0</v>
      </c>
      <c r="DW162" s="236"/>
      <c r="DX162" s="236">
        <f t="shared" si="1182"/>
        <v>0</v>
      </c>
      <c r="DY162" s="235">
        <f t="shared" si="1183"/>
        <v>0</v>
      </c>
      <c r="DZ162" s="235">
        <f t="shared" si="1184"/>
        <v>0</v>
      </c>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row>
    <row r="163" spans="1:212" s="5" customFormat="1" x14ac:dyDescent="0.2">
      <c r="A163" s="57"/>
      <c r="B163" s="57"/>
      <c r="C163" s="57" t="s">
        <v>9</v>
      </c>
      <c r="D163" s="57">
        <v>60</v>
      </c>
      <c r="E163" s="6"/>
      <c r="F163" s="64">
        <f t="shared" si="1007"/>
        <v>0</v>
      </c>
      <c r="G163" s="6"/>
      <c r="H163" s="64">
        <f t="shared" si="1185"/>
        <v>0</v>
      </c>
      <c r="I163" s="6"/>
      <c r="J163" s="64">
        <f t="shared" ref="J163" si="1226">SUM(I163*$D163)</f>
        <v>0</v>
      </c>
      <c r="K163" s="6"/>
      <c r="L163" s="64">
        <f t="shared" si="1187"/>
        <v>0</v>
      </c>
      <c r="M163" s="6"/>
      <c r="N163" s="64">
        <f t="shared" si="1188"/>
        <v>0</v>
      </c>
      <c r="O163" s="6"/>
      <c r="P163" s="64">
        <f t="shared" si="1012"/>
        <v>0</v>
      </c>
      <c r="Q163" s="6"/>
      <c r="R163" s="64">
        <f t="shared" si="1189"/>
        <v>0</v>
      </c>
      <c r="S163" s="6"/>
      <c r="T163" s="64">
        <f t="shared" si="1190"/>
        <v>0</v>
      </c>
      <c r="U163" s="6"/>
      <c r="V163" s="64">
        <f t="shared" si="1191"/>
        <v>0</v>
      </c>
      <c r="W163" s="6"/>
      <c r="X163" s="64">
        <f t="shared" si="1192"/>
        <v>0</v>
      </c>
      <c r="Y163" s="6"/>
      <c r="Z163" s="64">
        <f t="shared" si="1193"/>
        <v>0</v>
      </c>
      <c r="AA163" s="6"/>
      <c r="AB163" s="64">
        <f t="shared" si="1194"/>
        <v>0</v>
      </c>
      <c r="AC163" s="59"/>
      <c r="AD163" s="64">
        <f t="shared" si="1195"/>
        <v>0</v>
      </c>
      <c r="AE163" s="59"/>
      <c r="AF163" s="64">
        <f t="shared" si="1196"/>
        <v>0</v>
      </c>
      <c r="AG163" s="59"/>
      <c r="AH163" s="64">
        <f t="shared" si="1197"/>
        <v>0</v>
      </c>
      <c r="AI163" s="59"/>
      <c r="AJ163" s="64">
        <f t="shared" si="1198"/>
        <v>0</v>
      </c>
      <c r="AK163" s="59"/>
      <c r="AL163" s="64">
        <f t="shared" si="1199"/>
        <v>0</v>
      </c>
      <c r="AM163" s="59"/>
      <c r="AN163" s="64">
        <f t="shared" si="1200"/>
        <v>0</v>
      </c>
      <c r="AO163" s="59"/>
      <c r="AP163" s="64">
        <f t="shared" si="1201"/>
        <v>0</v>
      </c>
      <c r="AQ163" s="59"/>
      <c r="AR163" s="64">
        <f t="shared" si="1202"/>
        <v>0</v>
      </c>
      <c r="AS163" s="59"/>
      <c r="AT163" s="64">
        <f t="shared" si="1203"/>
        <v>0</v>
      </c>
      <c r="AU163" s="59"/>
      <c r="AV163" s="64">
        <f t="shared" si="1204"/>
        <v>0</v>
      </c>
      <c r="AW163" s="59"/>
      <c r="AX163" s="64">
        <f t="shared" si="1205"/>
        <v>0</v>
      </c>
      <c r="AY163" s="59"/>
      <c r="AZ163" s="64">
        <f t="shared" si="1206"/>
        <v>0</v>
      </c>
      <c r="BA163" s="59"/>
      <c r="BB163" s="64">
        <f t="shared" si="1207"/>
        <v>0</v>
      </c>
      <c r="BC163" s="59"/>
      <c r="BD163" s="64">
        <f t="shared" si="1208"/>
        <v>0</v>
      </c>
      <c r="BE163" s="59"/>
      <c r="BF163" s="64">
        <f t="shared" si="1209"/>
        <v>0</v>
      </c>
      <c r="BG163" s="59"/>
      <c r="BH163" s="64">
        <f t="shared" si="1210"/>
        <v>0</v>
      </c>
      <c r="BI163" s="59"/>
      <c r="BJ163" s="64">
        <f t="shared" si="1211"/>
        <v>0</v>
      </c>
      <c r="BK163" s="59"/>
      <c r="BL163" s="64">
        <f t="shared" si="1212"/>
        <v>0</v>
      </c>
      <c r="BM163" s="59"/>
      <c r="BN163" s="64">
        <f t="shared" si="1213"/>
        <v>0</v>
      </c>
      <c r="BO163" s="59"/>
      <c r="BP163" s="64">
        <f t="shared" si="1214"/>
        <v>0</v>
      </c>
      <c r="BQ163" s="59"/>
      <c r="BR163" s="64">
        <f t="shared" si="1215"/>
        <v>0</v>
      </c>
      <c r="BS163" s="59"/>
      <c r="BT163" s="64">
        <f t="shared" si="1216"/>
        <v>0</v>
      </c>
      <c r="BU163" s="59"/>
      <c r="BV163" s="64">
        <f t="shared" si="1217"/>
        <v>0</v>
      </c>
      <c r="BW163" s="59"/>
      <c r="BX163" s="64">
        <f t="shared" si="1218"/>
        <v>0</v>
      </c>
      <c r="BY163" s="59"/>
      <c r="BZ163" s="64">
        <f t="shared" si="997"/>
        <v>0</v>
      </c>
      <c r="CA163" s="54"/>
      <c r="CB163" s="61">
        <f t="shared" si="998"/>
        <v>0</v>
      </c>
      <c r="CC163" s="61">
        <f t="shared" si="999"/>
        <v>0</v>
      </c>
      <c r="CD163" s="4"/>
      <c r="CE163" s="236"/>
      <c r="CF163" s="236">
        <f t="shared" si="1225"/>
        <v>0</v>
      </c>
      <c r="CG163" s="235">
        <f t="shared" si="1044"/>
        <v>0</v>
      </c>
      <c r="CH163" s="235">
        <f t="shared" si="1219"/>
        <v>0</v>
      </c>
      <c r="CI163" s="236"/>
      <c r="CJ163" s="236">
        <f t="shared" si="1046"/>
        <v>0</v>
      </c>
      <c r="CK163" s="235">
        <f t="shared" si="1047"/>
        <v>0</v>
      </c>
      <c r="CL163" s="235">
        <f t="shared" si="1048"/>
        <v>0</v>
      </c>
      <c r="CM163" s="236"/>
      <c r="CN163" s="236">
        <f t="shared" si="1000"/>
        <v>0</v>
      </c>
      <c r="CO163" s="235">
        <f t="shared" si="1001"/>
        <v>0</v>
      </c>
      <c r="CP163" s="235">
        <f t="shared" si="1002"/>
        <v>0</v>
      </c>
      <c r="CQ163" s="236"/>
      <c r="CR163" s="236">
        <f t="shared" si="1049"/>
        <v>0</v>
      </c>
      <c r="CS163" s="235">
        <f t="shared" si="1050"/>
        <v>0</v>
      </c>
      <c r="CT163" s="235">
        <f t="shared" si="1051"/>
        <v>0</v>
      </c>
      <c r="CU163" s="236"/>
      <c r="CV163" s="236">
        <f t="shared" si="1052"/>
        <v>0</v>
      </c>
      <c r="CW163" s="235">
        <f t="shared" si="1053"/>
        <v>0</v>
      </c>
      <c r="CX163" s="235">
        <f t="shared" si="1054"/>
        <v>0</v>
      </c>
      <c r="CY163" s="236"/>
      <c r="CZ163" s="236">
        <f t="shared" si="1055"/>
        <v>0</v>
      </c>
      <c r="DA163" s="235">
        <f t="shared" si="1056"/>
        <v>0</v>
      </c>
      <c r="DB163" s="235">
        <f t="shared" si="1057"/>
        <v>0</v>
      </c>
      <c r="DC163" s="236"/>
      <c r="DD163" s="236">
        <f t="shared" si="1058"/>
        <v>0</v>
      </c>
      <c r="DE163" s="235">
        <f t="shared" si="1059"/>
        <v>0</v>
      </c>
      <c r="DF163" s="235">
        <f t="shared" si="1060"/>
        <v>0</v>
      </c>
      <c r="DG163" s="236"/>
      <c r="DH163" s="236">
        <f t="shared" si="1061"/>
        <v>0</v>
      </c>
      <c r="DI163" s="235">
        <f t="shared" si="1062"/>
        <v>0</v>
      </c>
      <c r="DJ163" s="235">
        <f t="shared" si="1063"/>
        <v>0</v>
      </c>
      <c r="DK163" s="236"/>
      <c r="DL163" s="236">
        <f t="shared" si="1064"/>
        <v>0</v>
      </c>
      <c r="DM163" s="235">
        <f t="shared" si="1065"/>
        <v>0</v>
      </c>
      <c r="DN163" s="235">
        <f t="shared" si="1066"/>
        <v>0</v>
      </c>
      <c r="DO163" s="236"/>
      <c r="DP163" s="236">
        <f t="shared" si="1003"/>
        <v>0</v>
      </c>
      <c r="DQ163" s="235">
        <f t="shared" si="1067"/>
        <v>0</v>
      </c>
      <c r="DR163" s="235">
        <f t="shared" si="1004"/>
        <v>0</v>
      </c>
      <c r="DS163" s="236"/>
      <c r="DT163" s="236">
        <f t="shared" si="1068"/>
        <v>0</v>
      </c>
      <c r="DU163" s="235">
        <f t="shared" si="1069"/>
        <v>0</v>
      </c>
      <c r="DV163" s="235">
        <f t="shared" si="1070"/>
        <v>0</v>
      </c>
      <c r="DW163" s="236"/>
      <c r="DX163" s="236">
        <f t="shared" si="1182"/>
        <v>0</v>
      </c>
      <c r="DY163" s="235">
        <f t="shared" si="1183"/>
        <v>0</v>
      </c>
      <c r="DZ163" s="235">
        <f t="shared" si="1184"/>
        <v>0</v>
      </c>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row>
    <row r="164" spans="1:212" s="5" customFormat="1" x14ac:dyDescent="0.2">
      <c r="A164" s="57"/>
      <c r="B164" s="57"/>
      <c r="C164" s="57" t="s">
        <v>9</v>
      </c>
      <c r="D164" s="57">
        <v>60</v>
      </c>
      <c r="E164" s="6"/>
      <c r="F164" s="64">
        <f t="shared" si="1007"/>
        <v>0</v>
      </c>
      <c r="G164" s="6"/>
      <c r="H164" s="64">
        <f t="shared" si="1185"/>
        <v>0</v>
      </c>
      <c r="I164" s="6"/>
      <c r="J164" s="64">
        <f t="shared" ref="J164" si="1227">SUM(I164*$D164)</f>
        <v>0</v>
      </c>
      <c r="K164" s="6"/>
      <c r="L164" s="64">
        <f t="shared" si="1187"/>
        <v>0</v>
      </c>
      <c r="M164" s="6"/>
      <c r="N164" s="64">
        <f t="shared" si="1188"/>
        <v>0</v>
      </c>
      <c r="O164" s="6"/>
      <c r="P164" s="64">
        <f t="shared" si="1012"/>
        <v>0</v>
      </c>
      <c r="Q164" s="6"/>
      <c r="R164" s="64">
        <f t="shared" si="1189"/>
        <v>0</v>
      </c>
      <c r="S164" s="6"/>
      <c r="T164" s="64">
        <f t="shared" si="1190"/>
        <v>0</v>
      </c>
      <c r="U164" s="6"/>
      <c r="V164" s="64">
        <f t="shared" si="1191"/>
        <v>0</v>
      </c>
      <c r="W164" s="6"/>
      <c r="X164" s="64">
        <f t="shared" si="1192"/>
        <v>0</v>
      </c>
      <c r="Y164" s="6"/>
      <c r="Z164" s="64">
        <f t="shared" si="1193"/>
        <v>0</v>
      </c>
      <c r="AA164" s="6"/>
      <c r="AB164" s="64">
        <f t="shared" si="1194"/>
        <v>0</v>
      </c>
      <c r="AC164" s="59"/>
      <c r="AD164" s="64">
        <f t="shared" si="1195"/>
        <v>0</v>
      </c>
      <c r="AE164" s="59"/>
      <c r="AF164" s="64">
        <f t="shared" si="1196"/>
        <v>0</v>
      </c>
      <c r="AG164" s="59"/>
      <c r="AH164" s="64">
        <f t="shared" si="1197"/>
        <v>0</v>
      </c>
      <c r="AI164" s="59"/>
      <c r="AJ164" s="64">
        <f t="shared" si="1198"/>
        <v>0</v>
      </c>
      <c r="AK164" s="59"/>
      <c r="AL164" s="64">
        <f t="shared" si="1199"/>
        <v>0</v>
      </c>
      <c r="AM164" s="59"/>
      <c r="AN164" s="64">
        <f t="shared" si="1200"/>
        <v>0</v>
      </c>
      <c r="AO164" s="59"/>
      <c r="AP164" s="64">
        <f t="shared" si="1201"/>
        <v>0</v>
      </c>
      <c r="AQ164" s="59"/>
      <c r="AR164" s="64">
        <f t="shared" si="1202"/>
        <v>0</v>
      </c>
      <c r="AS164" s="59"/>
      <c r="AT164" s="64">
        <f t="shared" si="1203"/>
        <v>0</v>
      </c>
      <c r="AU164" s="59"/>
      <c r="AV164" s="64">
        <f t="shared" si="1204"/>
        <v>0</v>
      </c>
      <c r="AW164" s="59"/>
      <c r="AX164" s="64">
        <f t="shared" si="1205"/>
        <v>0</v>
      </c>
      <c r="AY164" s="59"/>
      <c r="AZ164" s="64">
        <f t="shared" si="1206"/>
        <v>0</v>
      </c>
      <c r="BA164" s="59"/>
      <c r="BB164" s="64">
        <f t="shared" si="1207"/>
        <v>0</v>
      </c>
      <c r="BC164" s="59"/>
      <c r="BD164" s="64">
        <f t="shared" si="1208"/>
        <v>0</v>
      </c>
      <c r="BE164" s="59"/>
      <c r="BF164" s="64">
        <f t="shared" si="1209"/>
        <v>0</v>
      </c>
      <c r="BG164" s="59"/>
      <c r="BH164" s="64">
        <f t="shared" si="1210"/>
        <v>0</v>
      </c>
      <c r="BI164" s="59"/>
      <c r="BJ164" s="64">
        <f t="shared" si="1211"/>
        <v>0</v>
      </c>
      <c r="BK164" s="59"/>
      <c r="BL164" s="64">
        <f t="shared" si="1212"/>
        <v>0</v>
      </c>
      <c r="BM164" s="59"/>
      <c r="BN164" s="64">
        <f t="shared" si="1213"/>
        <v>0</v>
      </c>
      <c r="BO164" s="59"/>
      <c r="BP164" s="64">
        <f t="shared" si="1214"/>
        <v>0</v>
      </c>
      <c r="BQ164" s="59"/>
      <c r="BR164" s="64">
        <f t="shared" si="1215"/>
        <v>0</v>
      </c>
      <c r="BS164" s="59"/>
      <c r="BT164" s="64">
        <f t="shared" si="1216"/>
        <v>0</v>
      </c>
      <c r="BU164" s="59"/>
      <c r="BV164" s="64">
        <f t="shared" si="1217"/>
        <v>0</v>
      </c>
      <c r="BW164" s="59"/>
      <c r="BX164" s="64">
        <f t="shared" si="1218"/>
        <v>0</v>
      </c>
      <c r="BY164" s="59"/>
      <c r="BZ164" s="64">
        <f t="shared" si="997"/>
        <v>0</v>
      </c>
      <c r="CA164" s="54"/>
      <c r="CB164" s="61">
        <f t="shared" si="998"/>
        <v>0</v>
      </c>
      <c r="CC164" s="61">
        <f t="shared" si="999"/>
        <v>0</v>
      </c>
      <c r="CD164" s="4"/>
      <c r="CE164" s="236"/>
      <c r="CF164" s="236">
        <f t="shared" si="1225"/>
        <v>0</v>
      </c>
      <c r="CG164" s="235">
        <f t="shared" si="1044"/>
        <v>0</v>
      </c>
      <c r="CH164" s="235">
        <f t="shared" si="1219"/>
        <v>0</v>
      </c>
      <c r="CI164" s="236"/>
      <c r="CJ164" s="236">
        <f t="shared" si="1046"/>
        <v>0</v>
      </c>
      <c r="CK164" s="235">
        <f t="shared" si="1047"/>
        <v>0</v>
      </c>
      <c r="CL164" s="235">
        <f t="shared" si="1048"/>
        <v>0</v>
      </c>
      <c r="CM164" s="236"/>
      <c r="CN164" s="236">
        <f t="shared" si="1000"/>
        <v>0</v>
      </c>
      <c r="CO164" s="235">
        <f t="shared" si="1001"/>
        <v>0</v>
      </c>
      <c r="CP164" s="235">
        <f t="shared" si="1002"/>
        <v>0</v>
      </c>
      <c r="CQ164" s="236"/>
      <c r="CR164" s="236">
        <f t="shared" si="1049"/>
        <v>0</v>
      </c>
      <c r="CS164" s="235">
        <f t="shared" si="1050"/>
        <v>0</v>
      </c>
      <c r="CT164" s="235">
        <f t="shared" si="1051"/>
        <v>0</v>
      </c>
      <c r="CU164" s="236"/>
      <c r="CV164" s="236">
        <f t="shared" si="1052"/>
        <v>0</v>
      </c>
      <c r="CW164" s="235">
        <f t="shared" si="1053"/>
        <v>0</v>
      </c>
      <c r="CX164" s="235">
        <f t="shared" si="1054"/>
        <v>0</v>
      </c>
      <c r="CY164" s="236"/>
      <c r="CZ164" s="236">
        <f t="shared" si="1055"/>
        <v>0</v>
      </c>
      <c r="DA164" s="235">
        <f t="shared" si="1056"/>
        <v>0</v>
      </c>
      <c r="DB164" s="235">
        <f t="shared" si="1057"/>
        <v>0</v>
      </c>
      <c r="DC164" s="236"/>
      <c r="DD164" s="236">
        <f t="shared" si="1058"/>
        <v>0</v>
      </c>
      <c r="DE164" s="235">
        <f t="shared" si="1059"/>
        <v>0</v>
      </c>
      <c r="DF164" s="235">
        <f t="shared" si="1060"/>
        <v>0</v>
      </c>
      <c r="DG164" s="236"/>
      <c r="DH164" s="236">
        <f t="shared" si="1061"/>
        <v>0</v>
      </c>
      <c r="DI164" s="235">
        <f t="shared" si="1062"/>
        <v>0</v>
      </c>
      <c r="DJ164" s="235">
        <f t="shared" si="1063"/>
        <v>0</v>
      </c>
      <c r="DK164" s="236"/>
      <c r="DL164" s="236">
        <f t="shared" si="1064"/>
        <v>0</v>
      </c>
      <c r="DM164" s="235">
        <f t="shared" si="1065"/>
        <v>0</v>
      </c>
      <c r="DN164" s="235">
        <f t="shared" si="1066"/>
        <v>0</v>
      </c>
      <c r="DO164" s="236"/>
      <c r="DP164" s="236">
        <f t="shared" si="1003"/>
        <v>0</v>
      </c>
      <c r="DQ164" s="235">
        <f t="shared" si="1067"/>
        <v>0</v>
      </c>
      <c r="DR164" s="235">
        <f t="shared" si="1004"/>
        <v>0</v>
      </c>
      <c r="DS164" s="236"/>
      <c r="DT164" s="236">
        <f t="shared" si="1068"/>
        <v>0</v>
      </c>
      <c r="DU164" s="235">
        <f t="shared" si="1069"/>
        <v>0</v>
      </c>
      <c r="DV164" s="235">
        <f t="shared" si="1070"/>
        <v>0</v>
      </c>
      <c r="DW164" s="236"/>
      <c r="DX164" s="236">
        <f t="shared" si="1182"/>
        <v>0</v>
      </c>
      <c r="DY164" s="235">
        <f t="shared" si="1183"/>
        <v>0</v>
      </c>
      <c r="DZ164" s="235">
        <f t="shared" si="1184"/>
        <v>0</v>
      </c>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row>
    <row r="165" spans="1:212" s="5" customFormat="1" x14ac:dyDescent="0.2">
      <c r="A165" s="57"/>
      <c r="B165" s="57"/>
      <c r="C165" s="57" t="s">
        <v>10</v>
      </c>
      <c r="D165" s="57">
        <v>35</v>
      </c>
      <c r="E165" s="6"/>
      <c r="F165" s="64">
        <f t="shared" si="1007"/>
        <v>0</v>
      </c>
      <c r="G165" s="208"/>
      <c r="H165" s="64">
        <f t="shared" si="1185"/>
        <v>0</v>
      </c>
      <c r="I165" s="6"/>
      <c r="J165" s="64">
        <f t="shared" ref="J165" si="1228">SUM(I165*$D165)</f>
        <v>0</v>
      </c>
      <c r="K165" s="208"/>
      <c r="L165" s="64">
        <f t="shared" si="1187"/>
        <v>0</v>
      </c>
      <c r="M165" s="6"/>
      <c r="N165" s="64">
        <f t="shared" si="1188"/>
        <v>0</v>
      </c>
      <c r="O165" s="6"/>
      <c r="P165" s="64">
        <f t="shared" si="1012"/>
        <v>0</v>
      </c>
      <c r="Q165" s="6"/>
      <c r="R165" s="64">
        <f t="shared" si="1189"/>
        <v>0</v>
      </c>
      <c r="S165" s="6"/>
      <c r="T165" s="64">
        <f t="shared" si="1190"/>
        <v>0</v>
      </c>
      <c r="U165" s="6"/>
      <c r="V165" s="64">
        <f t="shared" si="1191"/>
        <v>0</v>
      </c>
      <c r="W165" s="6"/>
      <c r="X165" s="64">
        <f t="shared" si="1192"/>
        <v>0</v>
      </c>
      <c r="Y165" s="6"/>
      <c r="Z165" s="64">
        <f t="shared" si="1193"/>
        <v>0</v>
      </c>
      <c r="AA165" s="6"/>
      <c r="AB165" s="64">
        <f t="shared" si="1194"/>
        <v>0</v>
      </c>
      <c r="AC165" s="59"/>
      <c r="AD165" s="64">
        <f t="shared" si="1195"/>
        <v>0</v>
      </c>
      <c r="AE165" s="59"/>
      <c r="AF165" s="64">
        <f t="shared" si="1196"/>
        <v>0</v>
      </c>
      <c r="AG165" s="59"/>
      <c r="AH165" s="64">
        <f t="shared" si="1197"/>
        <v>0</v>
      </c>
      <c r="AI165" s="59"/>
      <c r="AJ165" s="64">
        <f t="shared" si="1198"/>
        <v>0</v>
      </c>
      <c r="AK165" s="59"/>
      <c r="AL165" s="64">
        <f t="shared" si="1199"/>
        <v>0</v>
      </c>
      <c r="AM165" s="59"/>
      <c r="AN165" s="64">
        <f t="shared" si="1200"/>
        <v>0</v>
      </c>
      <c r="AO165" s="59"/>
      <c r="AP165" s="64">
        <f t="shared" si="1201"/>
        <v>0</v>
      </c>
      <c r="AQ165" s="59"/>
      <c r="AR165" s="64">
        <f t="shared" si="1202"/>
        <v>0</v>
      </c>
      <c r="AS165" s="59"/>
      <c r="AT165" s="64">
        <f t="shared" si="1203"/>
        <v>0</v>
      </c>
      <c r="AU165" s="59"/>
      <c r="AV165" s="64">
        <f t="shared" si="1204"/>
        <v>0</v>
      </c>
      <c r="AW165" s="59"/>
      <c r="AX165" s="64">
        <f t="shared" si="1205"/>
        <v>0</v>
      </c>
      <c r="AY165" s="59"/>
      <c r="AZ165" s="64">
        <f t="shared" si="1206"/>
        <v>0</v>
      </c>
      <c r="BA165" s="59"/>
      <c r="BB165" s="64">
        <f t="shared" si="1207"/>
        <v>0</v>
      </c>
      <c r="BC165" s="59"/>
      <c r="BD165" s="64">
        <f t="shared" si="1208"/>
        <v>0</v>
      </c>
      <c r="BE165" s="59"/>
      <c r="BF165" s="64">
        <f t="shared" si="1209"/>
        <v>0</v>
      </c>
      <c r="BG165" s="59"/>
      <c r="BH165" s="64">
        <f t="shared" si="1210"/>
        <v>0</v>
      </c>
      <c r="BI165" s="59"/>
      <c r="BJ165" s="64">
        <f t="shared" si="1211"/>
        <v>0</v>
      </c>
      <c r="BK165" s="59"/>
      <c r="BL165" s="64">
        <f t="shared" si="1212"/>
        <v>0</v>
      </c>
      <c r="BM165" s="59"/>
      <c r="BN165" s="64">
        <f t="shared" si="1213"/>
        <v>0</v>
      </c>
      <c r="BO165" s="59"/>
      <c r="BP165" s="64">
        <f t="shared" si="1214"/>
        <v>0</v>
      </c>
      <c r="BQ165" s="59"/>
      <c r="BR165" s="64">
        <f t="shared" si="1215"/>
        <v>0</v>
      </c>
      <c r="BS165" s="59"/>
      <c r="BT165" s="64">
        <f t="shared" si="1216"/>
        <v>0</v>
      </c>
      <c r="BU165" s="59"/>
      <c r="BV165" s="64">
        <f t="shared" si="1217"/>
        <v>0</v>
      </c>
      <c r="BW165" s="59"/>
      <c r="BX165" s="64">
        <f t="shared" si="1218"/>
        <v>0</v>
      </c>
      <c r="BY165" s="59"/>
      <c r="BZ165" s="64">
        <f t="shared" si="997"/>
        <v>0</v>
      </c>
      <c r="CA165" s="54"/>
      <c r="CB165" s="61">
        <f t="shared" si="998"/>
        <v>0</v>
      </c>
      <c r="CC165" s="61">
        <f t="shared" si="999"/>
        <v>0</v>
      </c>
      <c r="CD165" s="4"/>
      <c r="CE165" s="236"/>
      <c r="CF165" s="236">
        <f t="shared" si="1225"/>
        <v>0</v>
      </c>
      <c r="CG165" s="235">
        <f t="shared" si="1044"/>
        <v>0</v>
      </c>
      <c r="CH165" s="235">
        <f t="shared" si="1219"/>
        <v>0</v>
      </c>
      <c r="CI165" s="236"/>
      <c r="CJ165" s="236">
        <f t="shared" si="1046"/>
        <v>0</v>
      </c>
      <c r="CK165" s="235">
        <f t="shared" si="1047"/>
        <v>0</v>
      </c>
      <c r="CL165" s="235">
        <f t="shared" si="1048"/>
        <v>0</v>
      </c>
      <c r="CM165" s="236"/>
      <c r="CN165" s="236">
        <f t="shared" si="1000"/>
        <v>0</v>
      </c>
      <c r="CO165" s="235">
        <f t="shared" si="1001"/>
        <v>0</v>
      </c>
      <c r="CP165" s="235">
        <f t="shared" si="1002"/>
        <v>0</v>
      </c>
      <c r="CQ165" s="236"/>
      <c r="CR165" s="236">
        <f t="shared" si="1049"/>
        <v>0</v>
      </c>
      <c r="CS165" s="235">
        <f t="shared" si="1050"/>
        <v>0</v>
      </c>
      <c r="CT165" s="235">
        <f t="shared" si="1051"/>
        <v>0</v>
      </c>
      <c r="CU165" s="236"/>
      <c r="CV165" s="236">
        <f t="shared" si="1052"/>
        <v>0</v>
      </c>
      <c r="CW165" s="235">
        <f t="shared" si="1053"/>
        <v>0</v>
      </c>
      <c r="CX165" s="235">
        <f t="shared" si="1054"/>
        <v>0</v>
      </c>
      <c r="CY165" s="236"/>
      <c r="CZ165" s="236">
        <f t="shared" si="1055"/>
        <v>0</v>
      </c>
      <c r="DA165" s="235">
        <f t="shared" si="1056"/>
        <v>0</v>
      </c>
      <c r="DB165" s="235">
        <f t="shared" si="1057"/>
        <v>0</v>
      </c>
      <c r="DC165" s="236"/>
      <c r="DD165" s="236">
        <f t="shared" si="1058"/>
        <v>0</v>
      </c>
      <c r="DE165" s="235">
        <f t="shared" si="1059"/>
        <v>0</v>
      </c>
      <c r="DF165" s="235">
        <f t="shared" si="1060"/>
        <v>0</v>
      </c>
      <c r="DG165" s="236"/>
      <c r="DH165" s="236">
        <f t="shared" si="1061"/>
        <v>0</v>
      </c>
      <c r="DI165" s="235">
        <f t="shared" si="1062"/>
        <v>0</v>
      </c>
      <c r="DJ165" s="235">
        <f t="shared" si="1063"/>
        <v>0</v>
      </c>
      <c r="DK165" s="236"/>
      <c r="DL165" s="236">
        <f t="shared" si="1064"/>
        <v>0</v>
      </c>
      <c r="DM165" s="235">
        <f t="shared" si="1065"/>
        <v>0</v>
      </c>
      <c r="DN165" s="235">
        <f t="shared" si="1066"/>
        <v>0</v>
      </c>
      <c r="DO165" s="236"/>
      <c r="DP165" s="236">
        <f t="shared" si="1003"/>
        <v>0</v>
      </c>
      <c r="DQ165" s="235">
        <f t="shared" si="1067"/>
        <v>0</v>
      </c>
      <c r="DR165" s="235">
        <f t="shared" si="1004"/>
        <v>0</v>
      </c>
      <c r="DS165" s="236"/>
      <c r="DT165" s="236">
        <f t="shared" si="1068"/>
        <v>0</v>
      </c>
      <c r="DU165" s="235">
        <f t="shared" si="1069"/>
        <v>0</v>
      </c>
      <c r="DV165" s="235">
        <f t="shared" si="1070"/>
        <v>0</v>
      </c>
      <c r="DW165" s="236"/>
      <c r="DX165" s="236">
        <f t="shared" si="1182"/>
        <v>0</v>
      </c>
      <c r="DY165" s="235">
        <f t="shared" si="1183"/>
        <v>0</v>
      </c>
      <c r="DZ165" s="235">
        <f t="shared" si="1184"/>
        <v>0</v>
      </c>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row>
    <row r="166" spans="1:212" s="5" customFormat="1" x14ac:dyDescent="0.2">
      <c r="A166" s="57" t="s">
        <v>127</v>
      </c>
      <c r="B166" s="57" t="s">
        <v>128</v>
      </c>
      <c r="C166" s="57" t="s">
        <v>10</v>
      </c>
      <c r="D166" s="57">
        <v>35</v>
      </c>
      <c r="E166" s="6"/>
      <c r="F166" s="64">
        <f t="shared" si="1007"/>
        <v>0</v>
      </c>
      <c r="G166" s="208"/>
      <c r="H166" s="64">
        <f t="shared" si="1185"/>
        <v>0</v>
      </c>
      <c r="I166" s="6"/>
      <c r="J166" s="64">
        <f t="shared" ref="J166" si="1229">SUM(I166*$D166)</f>
        <v>0</v>
      </c>
      <c r="K166" s="208"/>
      <c r="L166" s="64">
        <f t="shared" si="1187"/>
        <v>0</v>
      </c>
      <c r="M166" s="6"/>
      <c r="N166" s="64">
        <f t="shared" si="1188"/>
        <v>0</v>
      </c>
      <c r="O166" s="6"/>
      <c r="P166" s="64">
        <f t="shared" si="1012"/>
        <v>0</v>
      </c>
      <c r="Q166" s="6"/>
      <c r="R166" s="64">
        <f t="shared" si="1189"/>
        <v>0</v>
      </c>
      <c r="S166" s="6"/>
      <c r="T166" s="64">
        <f t="shared" si="1190"/>
        <v>0</v>
      </c>
      <c r="U166" s="6"/>
      <c r="V166" s="64">
        <f t="shared" si="1191"/>
        <v>0</v>
      </c>
      <c r="W166" s="6"/>
      <c r="X166" s="64">
        <f t="shared" si="1192"/>
        <v>0</v>
      </c>
      <c r="Y166" s="6"/>
      <c r="Z166" s="64">
        <f t="shared" si="1193"/>
        <v>0</v>
      </c>
      <c r="AA166" s="6"/>
      <c r="AB166" s="64">
        <f t="shared" si="1194"/>
        <v>0</v>
      </c>
      <c r="AC166" s="59"/>
      <c r="AD166" s="64">
        <f t="shared" si="1195"/>
        <v>0</v>
      </c>
      <c r="AE166" s="59"/>
      <c r="AF166" s="64">
        <f t="shared" si="1196"/>
        <v>0</v>
      </c>
      <c r="AG166" s="59"/>
      <c r="AH166" s="64">
        <f t="shared" si="1197"/>
        <v>0</v>
      </c>
      <c r="AI166" s="59"/>
      <c r="AJ166" s="64">
        <f t="shared" si="1198"/>
        <v>0</v>
      </c>
      <c r="AK166" s="59"/>
      <c r="AL166" s="64">
        <f t="shared" si="1199"/>
        <v>0</v>
      </c>
      <c r="AM166" s="59"/>
      <c r="AN166" s="64">
        <f t="shared" si="1200"/>
        <v>0</v>
      </c>
      <c r="AO166" s="59"/>
      <c r="AP166" s="64">
        <f t="shared" si="1201"/>
        <v>0</v>
      </c>
      <c r="AQ166" s="59"/>
      <c r="AR166" s="64">
        <f t="shared" si="1202"/>
        <v>0</v>
      </c>
      <c r="AS166" s="59"/>
      <c r="AT166" s="64">
        <f t="shared" si="1203"/>
        <v>0</v>
      </c>
      <c r="AU166" s="59"/>
      <c r="AV166" s="64">
        <f t="shared" si="1204"/>
        <v>0</v>
      </c>
      <c r="AW166" s="59"/>
      <c r="AX166" s="64">
        <f t="shared" si="1205"/>
        <v>0</v>
      </c>
      <c r="AY166" s="59"/>
      <c r="AZ166" s="64">
        <f t="shared" si="1206"/>
        <v>0</v>
      </c>
      <c r="BA166" s="59"/>
      <c r="BB166" s="64">
        <f t="shared" si="1207"/>
        <v>0</v>
      </c>
      <c r="BC166" s="59"/>
      <c r="BD166" s="64">
        <f t="shared" si="1208"/>
        <v>0</v>
      </c>
      <c r="BE166" s="59"/>
      <c r="BF166" s="64">
        <f t="shared" si="1209"/>
        <v>0</v>
      </c>
      <c r="BG166" s="59"/>
      <c r="BH166" s="64">
        <f t="shared" si="1210"/>
        <v>0</v>
      </c>
      <c r="BI166" s="59"/>
      <c r="BJ166" s="64">
        <f t="shared" si="1211"/>
        <v>0</v>
      </c>
      <c r="BK166" s="59"/>
      <c r="BL166" s="64">
        <f t="shared" si="1212"/>
        <v>0</v>
      </c>
      <c r="BM166" s="59"/>
      <c r="BN166" s="64">
        <f t="shared" si="1213"/>
        <v>0</v>
      </c>
      <c r="BO166" s="59"/>
      <c r="BP166" s="64">
        <f t="shared" si="1214"/>
        <v>0</v>
      </c>
      <c r="BQ166" s="59"/>
      <c r="BR166" s="64">
        <f t="shared" si="1215"/>
        <v>0</v>
      </c>
      <c r="BS166" s="59"/>
      <c r="BT166" s="64">
        <f t="shared" si="1216"/>
        <v>0</v>
      </c>
      <c r="BU166" s="59"/>
      <c r="BV166" s="64">
        <f t="shared" si="1217"/>
        <v>0</v>
      </c>
      <c r="BW166" s="59"/>
      <c r="BX166" s="64">
        <f t="shared" si="1218"/>
        <v>0</v>
      </c>
      <c r="BY166" s="59"/>
      <c r="BZ166" s="64">
        <f t="shared" si="997"/>
        <v>0</v>
      </c>
      <c r="CA166" s="54"/>
      <c r="CB166" s="61">
        <f t="shared" si="998"/>
        <v>0</v>
      </c>
      <c r="CC166" s="61">
        <f t="shared" si="999"/>
        <v>0</v>
      </c>
      <c r="CD166" s="4"/>
      <c r="CE166" s="236"/>
      <c r="CF166" s="236">
        <f t="shared" si="1225"/>
        <v>0</v>
      </c>
      <c r="CG166" s="235">
        <f t="shared" si="1044"/>
        <v>0</v>
      </c>
      <c r="CH166" s="235">
        <f t="shared" si="1219"/>
        <v>0</v>
      </c>
      <c r="CI166" s="236"/>
      <c r="CJ166" s="236">
        <f t="shared" si="1046"/>
        <v>0</v>
      </c>
      <c r="CK166" s="235">
        <f t="shared" si="1047"/>
        <v>0</v>
      </c>
      <c r="CL166" s="235">
        <f t="shared" si="1048"/>
        <v>0</v>
      </c>
      <c r="CM166" s="236"/>
      <c r="CN166" s="236">
        <f t="shared" si="1000"/>
        <v>0</v>
      </c>
      <c r="CO166" s="235">
        <f t="shared" si="1001"/>
        <v>0</v>
      </c>
      <c r="CP166" s="235">
        <f t="shared" si="1002"/>
        <v>0</v>
      </c>
      <c r="CQ166" s="236"/>
      <c r="CR166" s="236">
        <f t="shared" si="1049"/>
        <v>0</v>
      </c>
      <c r="CS166" s="235">
        <f t="shared" si="1050"/>
        <v>0</v>
      </c>
      <c r="CT166" s="235">
        <f t="shared" si="1051"/>
        <v>0</v>
      </c>
      <c r="CU166" s="236"/>
      <c r="CV166" s="236">
        <f t="shared" si="1052"/>
        <v>0</v>
      </c>
      <c r="CW166" s="235">
        <f t="shared" si="1053"/>
        <v>0</v>
      </c>
      <c r="CX166" s="235">
        <f t="shared" si="1054"/>
        <v>0</v>
      </c>
      <c r="CY166" s="236"/>
      <c r="CZ166" s="236">
        <f t="shared" si="1055"/>
        <v>0</v>
      </c>
      <c r="DA166" s="235">
        <f t="shared" si="1056"/>
        <v>0</v>
      </c>
      <c r="DB166" s="235">
        <f t="shared" si="1057"/>
        <v>0</v>
      </c>
      <c r="DC166" s="236"/>
      <c r="DD166" s="236">
        <f t="shared" si="1058"/>
        <v>0</v>
      </c>
      <c r="DE166" s="235">
        <f t="shared" si="1059"/>
        <v>0</v>
      </c>
      <c r="DF166" s="235">
        <f t="shared" si="1060"/>
        <v>0</v>
      </c>
      <c r="DG166" s="236"/>
      <c r="DH166" s="236">
        <f t="shared" si="1061"/>
        <v>0</v>
      </c>
      <c r="DI166" s="235">
        <f t="shared" si="1062"/>
        <v>0</v>
      </c>
      <c r="DJ166" s="235">
        <f t="shared" si="1063"/>
        <v>0</v>
      </c>
      <c r="DK166" s="236"/>
      <c r="DL166" s="236">
        <f t="shared" si="1064"/>
        <v>0</v>
      </c>
      <c r="DM166" s="235">
        <f t="shared" si="1065"/>
        <v>0</v>
      </c>
      <c r="DN166" s="235">
        <f t="shared" si="1066"/>
        <v>0</v>
      </c>
      <c r="DO166" s="236"/>
      <c r="DP166" s="236">
        <f t="shared" si="1003"/>
        <v>0</v>
      </c>
      <c r="DQ166" s="235">
        <f t="shared" si="1067"/>
        <v>0</v>
      </c>
      <c r="DR166" s="235">
        <f t="shared" si="1004"/>
        <v>0</v>
      </c>
      <c r="DS166" s="236"/>
      <c r="DT166" s="236">
        <f t="shared" si="1068"/>
        <v>0</v>
      </c>
      <c r="DU166" s="235">
        <f t="shared" si="1069"/>
        <v>0</v>
      </c>
      <c r="DV166" s="235">
        <f t="shared" si="1070"/>
        <v>0</v>
      </c>
      <c r="DW166" s="236"/>
      <c r="DX166" s="236">
        <f t="shared" si="1182"/>
        <v>0</v>
      </c>
      <c r="DY166" s="235">
        <f t="shared" si="1183"/>
        <v>0</v>
      </c>
      <c r="DZ166" s="235">
        <f t="shared" si="1184"/>
        <v>0</v>
      </c>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row>
    <row r="167" spans="1:212" s="5" customFormat="1" x14ac:dyDescent="0.2">
      <c r="A167" s="57"/>
      <c r="B167" s="57"/>
      <c r="C167" s="57" t="s">
        <v>10</v>
      </c>
      <c r="D167" s="57">
        <v>35</v>
      </c>
      <c r="E167" s="6"/>
      <c r="F167" s="64">
        <f t="shared" si="1007"/>
        <v>0</v>
      </c>
      <c r="G167" s="6"/>
      <c r="H167" s="64">
        <f t="shared" si="1185"/>
        <v>0</v>
      </c>
      <c r="I167" s="6"/>
      <c r="J167" s="64">
        <f t="shared" ref="J167" si="1230">SUM(I167*$D167)</f>
        <v>0</v>
      </c>
      <c r="K167" s="6"/>
      <c r="L167" s="64">
        <f t="shared" si="1187"/>
        <v>0</v>
      </c>
      <c r="M167" s="6"/>
      <c r="N167" s="64">
        <f t="shared" si="1188"/>
        <v>0</v>
      </c>
      <c r="O167" s="6"/>
      <c r="P167" s="64">
        <f t="shared" si="1012"/>
        <v>0</v>
      </c>
      <c r="Q167" s="6"/>
      <c r="R167" s="64">
        <f t="shared" si="1189"/>
        <v>0</v>
      </c>
      <c r="S167" s="6"/>
      <c r="T167" s="64">
        <f t="shared" si="1190"/>
        <v>0</v>
      </c>
      <c r="U167" s="6"/>
      <c r="V167" s="64">
        <f t="shared" si="1191"/>
        <v>0</v>
      </c>
      <c r="W167" s="6"/>
      <c r="X167" s="64">
        <f t="shared" si="1192"/>
        <v>0</v>
      </c>
      <c r="Y167" s="6"/>
      <c r="Z167" s="64">
        <f t="shared" si="1193"/>
        <v>0</v>
      </c>
      <c r="AA167" s="6"/>
      <c r="AB167" s="64">
        <f t="shared" si="1194"/>
        <v>0</v>
      </c>
      <c r="AC167" s="59"/>
      <c r="AD167" s="64">
        <f t="shared" si="1195"/>
        <v>0</v>
      </c>
      <c r="AE167" s="59"/>
      <c r="AF167" s="64">
        <f t="shared" si="1196"/>
        <v>0</v>
      </c>
      <c r="AG167" s="59"/>
      <c r="AH167" s="64">
        <f t="shared" si="1197"/>
        <v>0</v>
      </c>
      <c r="AI167" s="59"/>
      <c r="AJ167" s="64">
        <f t="shared" si="1198"/>
        <v>0</v>
      </c>
      <c r="AK167" s="59"/>
      <c r="AL167" s="64">
        <f t="shared" si="1199"/>
        <v>0</v>
      </c>
      <c r="AM167" s="59"/>
      <c r="AN167" s="64">
        <f t="shared" si="1200"/>
        <v>0</v>
      </c>
      <c r="AO167" s="59"/>
      <c r="AP167" s="64">
        <f t="shared" si="1201"/>
        <v>0</v>
      </c>
      <c r="AQ167" s="59"/>
      <c r="AR167" s="64">
        <f t="shared" si="1202"/>
        <v>0</v>
      </c>
      <c r="AS167" s="59"/>
      <c r="AT167" s="64">
        <f t="shared" si="1203"/>
        <v>0</v>
      </c>
      <c r="AU167" s="59"/>
      <c r="AV167" s="64">
        <f t="shared" si="1204"/>
        <v>0</v>
      </c>
      <c r="AW167" s="59"/>
      <c r="AX167" s="64">
        <f t="shared" si="1205"/>
        <v>0</v>
      </c>
      <c r="AY167" s="59"/>
      <c r="AZ167" s="64">
        <f t="shared" si="1206"/>
        <v>0</v>
      </c>
      <c r="BA167" s="59"/>
      <c r="BB167" s="64">
        <f t="shared" si="1207"/>
        <v>0</v>
      </c>
      <c r="BC167" s="59"/>
      <c r="BD167" s="64">
        <f t="shared" si="1208"/>
        <v>0</v>
      </c>
      <c r="BE167" s="59"/>
      <c r="BF167" s="64">
        <f t="shared" si="1209"/>
        <v>0</v>
      </c>
      <c r="BG167" s="59"/>
      <c r="BH167" s="64">
        <f t="shared" si="1210"/>
        <v>0</v>
      </c>
      <c r="BI167" s="59"/>
      <c r="BJ167" s="64">
        <f t="shared" si="1211"/>
        <v>0</v>
      </c>
      <c r="BK167" s="59"/>
      <c r="BL167" s="64">
        <f t="shared" si="1212"/>
        <v>0</v>
      </c>
      <c r="BM167" s="59"/>
      <c r="BN167" s="64">
        <f t="shared" si="1213"/>
        <v>0</v>
      </c>
      <c r="BO167" s="59"/>
      <c r="BP167" s="64">
        <f t="shared" si="1214"/>
        <v>0</v>
      </c>
      <c r="BQ167" s="59"/>
      <c r="BR167" s="64">
        <f t="shared" si="1215"/>
        <v>0</v>
      </c>
      <c r="BS167" s="59"/>
      <c r="BT167" s="64">
        <f t="shared" si="1216"/>
        <v>0</v>
      </c>
      <c r="BU167" s="59"/>
      <c r="BV167" s="64">
        <f t="shared" si="1217"/>
        <v>0</v>
      </c>
      <c r="BW167" s="59"/>
      <c r="BX167" s="64">
        <f t="shared" si="1218"/>
        <v>0</v>
      </c>
      <c r="BY167" s="59"/>
      <c r="BZ167" s="64">
        <f t="shared" si="997"/>
        <v>0</v>
      </c>
      <c r="CA167" s="54"/>
      <c r="CB167" s="61"/>
      <c r="CC167" s="61">
        <f t="shared" si="999"/>
        <v>0</v>
      </c>
      <c r="CD167" s="4"/>
      <c r="CE167" s="236"/>
      <c r="CF167" s="236">
        <f t="shared" si="1225"/>
        <v>0</v>
      </c>
      <c r="CG167" s="235">
        <f t="shared" si="1044"/>
        <v>0</v>
      </c>
      <c r="CH167" s="235">
        <f t="shared" si="1219"/>
        <v>0</v>
      </c>
      <c r="CI167" s="236"/>
      <c r="CJ167" s="236">
        <f t="shared" si="1046"/>
        <v>0</v>
      </c>
      <c r="CK167" s="235">
        <f t="shared" si="1047"/>
        <v>0</v>
      </c>
      <c r="CL167" s="235">
        <f t="shared" si="1048"/>
        <v>0</v>
      </c>
      <c r="CM167" s="236"/>
      <c r="CN167" s="236">
        <f t="shared" si="1000"/>
        <v>0</v>
      </c>
      <c r="CO167" s="235">
        <f t="shared" si="1001"/>
        <v>0</v>
      </c>
      <c r="CP167" s="235">
        <f t="shared" si="1002"/>
        <v>0</v>
      </c>
      <c r="CQ167" s="236"/>
      <c r="CR167" s="236">
        <f t="shared" si="1049"/>
        <v>0</v>
      </c>
      <c r="CS167" s="235">
        <f t="shared" si="1050"/>
        <v>0</v>
      </c>
      <c r="CT167" s="235">
        <f t="shared" si="1051"/>
        <v>0</v>
      </c>
      <c r="CU167" s="236"/>
      <c r="CV167" s="236">
        <f t="shared" si="1052"/>
        <v>0</v>
      </c>
      <c r="CW167" s="235">
        <f t="shared" si="1053"/>
        <v>0</v>
      </c>
      <c r="CX167" s="235">
        <f t="shared" si="1054"/>
        <v>0</v>
      </c>
      <c r="CY167" s="236"/>
      <c r="CZ167" s="236">
        <f t="shared" si="1055"/>
        <v>0</v>
      </c>
      <c r="DA167" s="235">
        <f t="shared" si="1056"/>
        <v>0</v>
      </c>
      <c r="DB167" s="235">
        <f t="shared" si="1057"/>
        <v>0</v>
      </c>
      <c r="DC167" s="236"/>
      <c r="DD167" s="236">
        <f t="shared" si="1058"/>
        <v>0</v>
      </c>
      <c r="DE167" s="235">
        <f t="shared" si="1059"/>
        <v>0</v>
      </c>
      <c r="DF167" s="235">
        <f t="shared" si="1060"/>
        <v>0</v>
      </c>
      <c r="DG167" s="236"/>
      <c r="DH167" s="236">
        <f t="shared" si="1061"/>
        <v>0</v>
      </c>
      <c r="DI167" s="235">
        <f t="shared" si="1062"/>
        <v>0</v>
      </c>
      <c r="DJ167" s="235">
        <f t="shared" si="1063"/>
        <v>0</v>
      </c>
      <c r="DK167" s="236"/>
      <c r="DL167" s="236">
        <f t="shared" si="1064"/>
        <v>0</v>
      </c>
      <c r="DM167" s="235">
        <f t="shared" si="1065"/>
        <v>0</v>
      </c>
      <c r="DN167" s="235">
        <f t="shared" si="1066"/>
        <v>0</v>
      </c>
      <c r="DO167" s="236"/>
      <c r="DP167" s="236">
        <f t="shared" si="1003"/>
        <v>0</v>
      </c>
      <c r="DQ167" s="235">
        <f t="shared" si="1067"/>
        <v>0</v>
      </c>
      <c r="DR167" s="235">
        <f t="shared" si="1004"/>
        <v>0</v>
      </c>
      <c r="DS167" s="236"/>
      <c r="DT167" s="236">
        <f t="shared" si="1068"/>
        <v>0</v>
      </c>
      <c r="DU167" s="235">
        <f t="shared" si="1069"/>
        <v>0</v>
      </c>
      <c r="DV167" s="235">
        <f t="shared" si="1070"/>
        <v>0</v>
      </c>
      <c r="DW167" s="236"/>
      <c r="DX167" s="236">
        <f t="shared" si="1182"/>
        <v>0</v>
      </c>
      <c r="DY167" s="235">
        <f t="shared" si="1183"/>
        <v>0</v>
      </c>
      <c r="DZ167" s="235">
        <f t="shared" si="1184"/>
        <v>0</v>
      </c>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row>
    <row r="168" spans="1:212" s="5" customFormat="1" x14ac:dyDescent="0.2">
      <c r="A168" s="57" t="s">
        <v>225</v>
      </c>
      <c r="B168" s="57" t="s">
        <v>125</v>
      </c>
      <c r="C168" s="57" t="s">
        <v>10</v>
      </c>
      <c r="D168" s="57">
        <v>35</v>
      </c>
      <c r="E168" s="6"/>
      <c r="F168" s="64">
        <f t="shared" si="1007"/>
        <v>0</v>
      </c>
      <c r="G168" s="6"/>
      <c r="H168" s="64">
        <f t="shared" si="1185"/>
        <v>0</v>
      </c>
      <c r="I168" s="6"/>
      <c r="J168" s="64">
        <f t="shared" ref="J168" si="1231">SUM(I168*$D168)</f>
        <v>0</v>
      </c>
      <c r="K168" s="6"/>
      <c r="L168" s="64">
        <f t="shared" si="1187"/>
        <v>0</v>
      </c>
      <c r="M168" s="208"/>
      <c r="N168" s="64">
        <f t="shared" si="1188"/>
        <v>0</v>
      </c>
      <c r="O168" s="6"/>
      <c r="P168" s="64">
        <f t="shared" si="1012"/>
        <v>0</v>
      </c>
      <c r="Q168" s="6"/>
      <c r="R168" s="64">
        <f t="shared" si="1189"/>
        <v>0</v>
      </c>
      <c r="S168" s="6"/>
      <c r="T168" s="64">
        <f t="shared" si="1190"/>
        <v>0</v>
      </c>
      <c r="U168" s="6"/>
      <c r="V168" s="64">
        <f t="shared" si="1191"/>
        <v>0</v>
      </c>
      <c r="W168" s="6"/>
      <c r="X168" s="64">
        <f t="shared" si="1192"/>
        <v>0</v>
      </c>
      <c r="Y168" s="6"/>
      <c r="Z168" s="64">
        <f t="shared" si="1193"/>
        <v>0</v>
      </c>
      <c r="AA168" s="6"/>
      <c r="AB168" s="64">
        <f t="shared" si="1194"/>
        <v>0</v>
      </c>
      <c r="AC168" s="59"/>
      <c r="AD168" s="64">
        <f t="shared" si="1195"/>
        <v>0</v>
      </c>
      <c r="AE168" s="59"/>
      <c r="AF168" s="64">
        <f t="shared" si="1196"/>
        <v>0</v>
      </c>
      <c r="AG168" s="59"/>
      <c r="AH168" s="64">
        <f t="shared" si="1197"/>
        <v>0</v>
      </c>
      <c r="AI168" s="59"/>
      <c r="AJ168" s="64">
        <f t="shared" si="1198"/>
        <v>0</v>
      </c>
      <c r="AK168" s="59"/>
      <c r="AL168" s="64">
        <f t="shared" si="1199"/>
        <v>0</v>
      </c>
      <c r="AM168" s="59"/>
      <c r="AN168" s="64">
        <f t="shared" si="1200"/>
        <v>0</v>
      </c>
      <c r="AO168" s="59"/>
      <c r="AP168" s="64">
        <f t="shared" si="1201"/>
        <v>0</v>
      </c>
      <c r="AQ168" s="59"/>
      <c r="AR168" s="64">
        <f t="shared" si="1202"/>
        <v>0</v>
      </c>
      <c r="AS168" s="59"/>
      <c r="AT168" s="64">
        <f t="shared" si="1203"/>
        <v>0</v>
      </c>
      <c r="AU168" s="59">
        <v>2</v>
      </c>
      <c r="AV168" s="64">
        <f t="shared" si="1204"/>
        <v>70</v>
      </c>
      <c r="AW168" s="59"/>
      <c r="AX168" s="64">
        <f t="shared" si="1205"/>
        <v>0</v>
      </c>
      <c r="AY168" s="59"/>
      <c r="AZ168" s="64">
        <f t="shared" si="1206"/>
        <v>0</v>
      </c>
      <c r="BA168" s="59"/>
      <c r="BB168" s="64">
        <f t="shared" si="1207"/>
        <v>0</v>
      </c>
      <c r="BC168" s="59"/>
      <c r="BD168" s="64">
        <f t="shared" si="1208"/>
        <v>0</v>
      </c>
      <c r="BE168" s="59"/>
      <c r="BF168" s="64">
        <f t="shared" si="1209"/>
        <v>0</v>
      </c>
      <c r="BG168" s="59"/>
      <c r="BH168" s="64">
        <f t="shared" si="1210"/>
        <v>0</v>
      </c>
      <c r="BI168" s="59"/>
      <c r="BJ168" s="64">
        <f t="shared" si="1211"/>
        <v>0</v>
      </c>
      <c r="BK168" s="59"/>
      <c r="BL168" s="64">
        <f t="shared" si="1212"/>
        <v>0</v>
      </c>
      <c r="BM168" s="59"/>
      <c r="BN168" s="64">
        <f t="shared" si="1213"/>
        <v>0</v>
      </c>
      <c r="BO168" s="59"/>
      <c r="BP168" s="64">
        <f t="shared" si="1214"/>
        <v>0</v>
      </c>
      <c r="BQ168" s="59"/>
      <c r="BR168" s="64">
        <f t="shared" si="1215"/>
        <v>0</v>
      </c>
      <c r="BS168" s="59"/>
      <c r="BT168" s="64">
        <f t="shared" si="1216"/>
        <v>0</v>
      </c>
      <c r="BU168" s="59"/>
      <c r="BV168" s="64">
        <f t="shared" si="1217"/>
        <v>0</v>
      </c>
      <c r="BW168" s="59"/>
      <c r="BX168" s="64">
        <f t="shared" si="1218"/>
        <v>0</v>
      </c>
      <c r="BY168" s="59"/>
      <c r="BZ168" s="64">
        <f t="shared" si="997"/>
        <v>0</v>
      </c>
      <c r="CA168" s="54"/>
      <c r="CB168" s="61">
        <f t="shared" si="998"/>
        <v>2</v>
      </c>
      <c r="CC168" s="61">
        <f t="shared" si="999"/>
        <v>70</v>
      </c>
      <c r="CD168" s="4"/>
      <c r="CE168" s="236"/>
      <c r="CF168" s="236">
        <f t="shared" si="1225"/>
        <v>0</v>
      </c>
      <c r="CG168" s="235">
        <f t="shared" si="1044"/>
        <v>0</v>
      </c>
      <c r="CH168" s="235">
        <f t="shared" si="1219"/>
        <v>0</v>
      </c>
      <c r="CI168" s="236"/>
      <c r="CJ168" s="236">
        <f t="shared" si="1046"/>
        <v>0</v>
      </c>
      <c r="CK168" s="235">
        <f t="shared" si="1047"/>
        <v>0</v>
      </c>
      <c r="CL168" s="235">
        <f t="shared" si="1048"/>
        <v>0</v>
      </c>
      <c r="CM168" s="236"/>
      <c r="CN168" s="236">
        <f t="shared" si="1000"/>
        <v>0</v>
      </c>
      <c r="CO168" s="235">
        <f t="shared" si="1001"/>
        <v>0</v>
      </c>
      <c r="CP168" s="235">
        <f t="shared" si="1002"/>
        <v>0</v>
      </c>
      <c r="CQ168" s="236"/>
      <c r="CR168" s="236">
        <f t="shared" si="1049"/>
        <v>0</v>
      </c>
      <c r="CS168" s="235">
        <f t="shared" si="1050"/>
        <v>0</v>
      </c>
      <c r="CT168" s="235">
        <f t="shared" si="1051"/>
        <v>0</v>
      </c>
      <c r="CU168" s="236"/>
      <c r="CV168" s="236">
        <f t="shared" si="1052"/>
        <v>0</v>
      </c>
      <c r="CW168" s="235">
        <f t="shared" si="1053"/>
        <v>0</v>
      </c>
      <c r="CX168" s="235">
        <f t="shared" si="1054"/>
        <v>0</v>
      </c>
      <c r="CY168" s="236"/>
      <c r="CZ168" s="236">
        <f t="shared" si="1055"/>
        <v>0</v>
      </c>
      <c r="DA168" s="235">
        <f t="shared" si="1056"/>
        <v>0</v>
      </c>
      <c r="DB168" s="235">
        <f t="shared" si="1057"/>
        <v>0</v>
      </c>
      <c r="DC168" s="236"/>
      <c r="DD168" s="236">
        <f t="shared" si="1058"/>
        <v>0</v>
      </c>
      <c r="DE168" s="235">
        <f t="shared" si="1059"/>
        <v>0</v>
      </c>
      <c r="DF168" s="235">
        <f t="shared" si="1060"/>
        <v>0</v>
      </c>
      <c r="DG168" s="236"/>
      <c r="DH168" s="236">
        <f t="shared" si="1061"/>
        <v>0</v>
      </c>
      <c r="DI168" s="235">
        <f t="shared" si="1062"/>
        <v>2</v>
      </c>
      <c r="DJ168" s="235">
        <f t="shared" si="1063"/>
        <v>70</v>
      </c>
      <c r="DK168" s="236"/>
      <c r="DL168" s="236">
        <f t="shared" si="1064"/>
        <v>0</v>
      </c>
      <c r="DM168" s="235">
        <f t="shared" si="1065"/>
        <v>0</v>
      </c>
      <c r="DN168" s="235">
        <f t="shared" si="1066"/>
        <v>0</v>
      </c>
      <c r="DO168" s="236"/>
      <c r="DP168" s="236">
        <f t="shared" si="1003"/>
        <v>0</v>
      </c>
      <c r="DQ168" s="235">
        <f t="shared" si="1067"/>
        <v>0</v>
      </c>
      <c r="DR168" s="235">
        <f t="shared" si="1004"/>
        <v>0</v>
      </c>
      <c r="DS168" s="236"/>
      <c r="DT168" s="236">
        <f t="shared" si="1068"/>
        <v>0</v>
      </c>
      <c r="DU168" s="235">
        <f t="shared" si="1069"/>
        <v>0</v>
      </c>
      <c r="DV168" s="235">
        <f t="shared" si="1070"/>
        <v>0</v>
      </c>
      <c r="DW168" s="236"/>
      <c r="DX168" s="236">
        <f t="shared" si="1182"/>
        <v>0</v>
      </c>
      <c r="DY168" s="235">
        <f t="shared" si="1183"/>
        <v>0</v>
      </c>
      <c r="DZ168" s="235">
        <f t="shared" si="1184"/>
        <v>0</v>
      </c>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row>
    <row r="169" spans="1:212" s="5" customFormat="1" x14ac:dyDescent="0.2">
      <c r="A169" s="19"/>
      <c r="B169" s="19"/>
      <c r="C169" s="19"/>
      <c r="D169" s="19"/>
      <c r="E169" s="19"/>
      <c r="F169" s="19"/>
      <c r="G169" s="19"/>
      <c r="H169" s="19"/>
      <c r="I169" s="19"/>
      <c r="J169" s="19"/>
      <c r="K169" s="55"/>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55"/>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55"/>
      <c r="BH169" s="19"/>
      <c r="BI169" s="19"/>
      <c r="BJ169" s="19"/>
      <c r="BK169" s="19"/>
      <c r="BL169" s="19"/>
      <c r="BM169" s="19"/>
      <c r="BN169" s="19"/>
      <c r="BO169" s="19"/>
      <c r="BP169" s="19"/>
      <c r="BQ169" s="19"/>
      <c r="BR169" s="19"/>
      <c r="BS169" s="19"/>
      <c r="BT169" s="19"/>
      <c r="BU169" s="19"/>
      <c r="BV169" s="19"/>
      <c r="BW169" s="19"/>
      <c r="BX169" s="19"/>
      <c r="BY169" s="19"/>
      <c r="BZ169" s="19"/>
      <c r="CA169" s="19"/>
      <c r="CB169" s="17"/>
      <c r="CC169" s="17"/>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row>
    <row r="170" spans="1:212" s="5" customForma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56"/>
      <c r="AD170" s="19"/>
      <c r="AE170" s="56"/>
      <c r="AF170" s="19"/>
      <c r="AG170" s="56"/>
      <c r="AH170" s="19"/>
      <c r="AI170" s="56"/>
      <c r="AJ170" s="19"/>
      <c r="AK170" s="56"/>
      <c r="AL170" s="19"/>
      <c r="AM170" s="56"/>
      <c r="AN170" s="19"/>
      <c r="AO170" s="56"/>
      <c r="AP170" s="19"/>
      <c r="AQ170" s="56"/>
      <c r="AR170" s="19"/>
      <c r="AS170" s="56"/>
      <c r="AT170" s="19"/>
      <c r="AU170" s="56"/>
      <c r="AV170" s="19"/>
      <c r="AW170" s="56"/>
      <c r="AX170" s="19"/>
      <c r="AY170" s="56"/>
      <c r="AZ170" s="19"/>
      <c r="BA170" s="56"/>
      <c r="BB170" s="19"/>
      <c r="BC170" s="56"/>
      <c r="BD170" s="19"/>
      <c r="BE170" s="56"/>
      <c r="BF170" s="19"/>
      <c r="BG170" s="56"/>
      <c r="BH170" s="19"/>
      <c r="BI170" s="56"/>
      <c r="BJ170" s="19"/>
      <c r="BK170" s="56"/>
      <c r="BL170" s="19"/>
      <c r="BM170" s="56"/>
      <c r="BN170" s="19"/>
      <c r="BO170" s="56"/>
      <c r="BP170" s="19"/>
      <c r="BQ170" s="56"/>
      <c r="BR170" s="19"/>
      <c r="BS170" s="56"/>
      <c r="BT170" s="19"/>
      <c r="BU170" s="56"/>
      <c r="BV170" s="19"/>
      <c r="BW170" s="56"/>
      <c r="BX170" s="19"/>
      <c r="BY170" s="56"/>
      <c r="BZ170" s="19"/>
      <c r="CA170" s="19"/>
      <c r="CB170" s="17"/>
      <c r="CC170" s="17"/>
      <c r="CD170" s="63"/>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row>
    <row r="171" spans="1:212" s="14" customFormat="1" ht="24" x14ac:dyDescent="0.2">
      <c r="A171" s="65"/>
      <c r="B171" s="65" t="s">
        <v>59</v>
      </c>
      <c r="C171" s="65"/>
      <c r="D171" s="65"/>
      <c r="E171" s="65">
        <f t="shared" ref="E171:AJ171" si="1232">SUM(E133:E168)</f>
        <v>0</v>
      </c>
      <c r="F171" s="140">
        <f t="shared" si="1232"/>
        <v>0</v>
      </c>
      <c r="G171" s="65">
        <f t="shared" si="1232"/>
        <v>0</v>
      </c>
      <c r="H171" s="140">
        <f t="shared" si="1232"/>
        <v>0</v>
      </c>
      <c r="I171" s="65">
        <f t="shared" si="1232"/>
        <v>0</v>
      </c>
      <c r="J171" s="140">
        <f t="shared" si="1232"/>
        <v>0</v>
      </c>
      <c r="K171" s="65">
        <f t="shared" si="1232"/>
        <v>0</v>
      </c>
      <c r="L171" s="140">
        <f t="shared" si="1232"/>
        <v>0</v>
      </c>
      <c r="M171" s="65">
        <f t="shared" si="1232"/>
        <v>0</v>
      </c>
      <c r="N171" s="140">
        <f t="shared" si="1232"/>
        <v>0</v>
      </c>
      <c r="O171" s="65">
        <f t="shared" si="1232"/>
        <v>0</v>
      </c>
      <c r="P171" s="140">
        <f t="shared" si="1232"/>
        <v>0</v>
      </c>
      <c r="Q171" s="65">
        <f t="shared" si="1232"/>
        <v>0</v>
      </c>
      <c r="R171" s="65">
        <f t="shared" si="1232"/>
        <v>0</v>
      </c>
      <c r="S171" s="65">
        <f t="shared" si="1232"/>
        <v>0</v>
      </c>
      <c r="T171" s="140">
        <f t="shared" si="1232"/>
        <v>0</v>
      </c>
      <c r="U171" s="65">
        <f t="shared" si="1232"/>
        <v>0</v>
      </c>
      <c r="V171" s="140">
        <f t="shared" si="1232"/>
        <v>0</v>
      </c>
      <c r="W171" s="65">
        <f t="shared" si="1232"/>
        <v>0</v>
      </c>
      <c r="X171" s="140">
        <f t="shared" si="1232"/>
        <v>0</v>
      </c>
      <c r="Y171" s="65">
        <f t="shared" si="1232"/>
        <v>0</v>
      </c>
      <c r="Z171" s="140">
        <f t="shared" si="1232"/>
        <v>0</v>
      </c>
      <c r="AA171" s="65">
        <f t="shared" si="1232"/>
        <v>0</v>
      </c>
      <c r="AB171" s="65">
        <f t="shared" si="1232"/>
        <v>0</v>
      </c>
      <c r="AC171" s="65">
        <f t="shared" si="1232"/>
        <v>0</v>
      </c>
      <c r="AD171" s="140">
        <f t="shared" si="1232"/>
        <v>0</v>
      </c>
      <c r="AE171" s="65">
        <f t="shared" si="1232"/>
        <v>0</v>
      </c>
      <c r="AF171" s="65">
        <f t="shared" si="1232"/>
        <v>0</v>
      </c>
      <c r="AG171" s="65">
        <f t="shared" si="1232"/>
        <v>4</v>
      </c>
      <c r="AH171" s="477">
        <f t="shared" si="1232"/>
        <v>560</v>
      </c>
      <c r="AI171" s="65">
        <f t="shared" si="1232"/>
        <v>0</v>
      </c>
      <c r="AJ171" s="477">
        <f t="shared" si="1232"/>
        <v>0</v>
      </c>
      <c r="AK171" s="65">
        <f t="shared" ref="AK171:BP171" si="1233">SUM(AK133:AK168)</f>
        <v>0</v>
      </c>
      <c r="AL171" s="477">
        <f t="shared" si="1233"/>
        <v>0</v>
      </c>
      <c r="AM171" s="65">
        <f t="shared" si="1233"/>
        <v>0</v>
      </c>
      <c r="AN171" s="477">
        <f t="shared" si="1233"/>
        <v>0</v>
      </c>
      <c r="AO171" s="65">
        <f t="shared" si="1233"/>
        <v>3</v>
      </c>
      <c r="AP171" s="477">
        <f t="shared" si="1233"/>
        <v>354</v>
      </c>
      <c r="AQ171" s="65">
        <f t="shared" si="1233"/>
        <v>1.5</v>
      </c>
      <c r="AR171" s="477">
        <f t="shared" si="1233"/>
        <v>177</v>
      </c>
      <c r="AS171" s="65">
        <f t="shared" si="1233"/>
        <v>17</v>
      </c>
      <c r="AT171" s="477">
        <f t="shared" si="1233"/>
        <v>2006</v>
      </c>
      <c r="AU171" s="65">
        <f t="shared" si="1233"/>
        <v>22.5</v>
      </c>
      <c r="AV171" s="477">
        <f t="shared" si="1233"/>
        <v>2588</v>
      </c>
      <c r="AW171" s="65">
        <f t="shared" si="1233"/>
        <v>7</v>
      </c>
      <c r="AX171" s="477">
        <f t="shared" si="1233"/>
        <v>826</v>
      </c>
      <c r="AY171" s="65">
        <f t="shared" si="1233"/>
        <v>5</v>
      </c>
      <c r="AZ171" s="477">
        <f t="shared" si="1233"/>
        <v>590</v>
      </c>
      <c r="BA171" s="65">
        <f t="shared" si="1233"/>
        <v>14</v>
      </c>
      <c r="BB171" s="140">
        <f t="shared" si="1233"/>
        <v>1652</v>
      </c>
      <c r="BC171" s="140">
        <f t="shared" si="1233"/>
        <v>0</v>
      </c>
      <c r="BD171" s="140">
        <f t="shared" si="1233"/>
        <v>0</v>
      </c>
      <c r="BE171" s="140">
        <f t="shared" si="1233"/>
        <v>0</v>
      </c>
      <c r="BF171" s="140">
        <f t="shared" si="1233"/>
        <v>0</v>
      </c>
      <c r="BG171" s="140">
        <f t="shared" si="1233"/>
        <v>0</v>
      </c>
      <c r="BH171" s="140">
        <f t="shared" si="1233"/>
        <v>0</v>
      </c>
      <c r="BI171" s="140">
        <f t="shared" si="1233"/>
        <v>0</v>
      </c>
      <c r="BJ171" s="140">
        <f t="shared" si="1233"/>
        <v>0</v>
      </c>
      <c r="BK171" s="140">
        <f t="shared" si="1233"/>
        <v>0</v>
      </c>
      <c r="BL171" s="140">
        <f t="shared" si="1233"/>
        <v>0</v>
      </c>
      <c r="BM171" s="140">
        <f t="shared" si="1233"/>
        <v>0</v>
      </c>
      <c r="BN171" s="140">
        <f t="shared" si="1233"/>
        <v>0</v>
      </c>
      <c r="BO171" s="140">
        <f t="shared" si="1233"/>
        <v>0</v>
      </c>
      <c r="BP171" s="140">
        <f t="shared" si="1233"/>
        <v>0</v>
      </c>
      <c r="BQ171" s="140">
        <f t="shared" ref="BQ171:BZ171" si="1234">SUM(BQ133:BQ168)</f>
        <v>0</v>
      </c>
      <c r="BR171" s="140">
        <f t="shared" si="1234"/>
        <v>0</v>
      </c>
      <c r="BS171" s="140">
        <f t="shared" si="1234"/>
        <v>0</v>
      </c>
      <c r="BT171" s="140">
        <f t="shared" si="1234"/>
        <v>0</v>
      </c>
      <c r="BU171" s="140">
        <f t="shared" si="1234"/>
        <v>0</v>
      </c>
      <c r="BV171" s="140">
        <f t="shared" si="1234"/>
        <v>0</v>
      </c>
      <c r="BW171" s="140">
        <f t="shared" si="1234"/>
        <v>0</v>
      </c>
      <c r="BX171" s="140">
        <f t="shared" si="1234"/>
        <v>0</v>
      </c>
      <c r="BY171" s="140">
        <f t="shared" si="1234"/>
        <v>0</v>
      </c>
      <c r="BZ171" s="140">
        <f t="shared" si="1234"/>
        <v>0</v>
      </c>
      <c r="CA171" s="65"/>
      <c r="CB171" s="66">
        <f>SUM(CB133:CB168)</f>
        <v>74</v>
      </c>
      <c r="CC171" s="66">
        <f>SUM(CC133:CC168)</f>
        <v>8753</v>
      </c>
      <c r="CD171" s="67" t="s">
        <v>59</v>
      </c>
      <c r="CE171" s="140">
        <f t="shared" ref="CE171:DR171" si="1235">SUM(CE133:CE170)</f>
        <v>37.25</v>
      </c>
      <c r="CF171" s="140">
        <f t="shared" si="1235"/>
        <v>4008</v>
      </c>
      <c r="CG171" s="140">
        <f t="shared" si="1235"/>
        <v>41.25</v>
      </c>
      <c r="CH171" s="140">
        <f t="shared" si="1235"/>
        <v>4568</v>
      </c>
      <c r="CI171" s="140">
        <f t="shared" si="1235"/>
        <v>8</v>
      </c>
      <c r="CJ171" s="140">
        <f t="shared" si="1235"/>
        <v>881</v>
      </c>
      <c r="CK171" s="140">
        <f t="shared" si="1235"/>
        <v>8</v>
      </c>
      <c r="CL171" s="140">
        <f t="shared" si="1235"/>
        <v>881</v>
      </c>
      <c r="CM171" s="140">
        <f t="shared" si="1235"/>
        <v>2</v>
      </c>
      <c r="CN171" s="140">
        <f t="shared" si="1235"/>
        <v>187.5</v>
      </c>
      <c r="CO171" s="140">
        <f t="shared" si="1235"/>
        <v>2</v>
      </c>
      <c r="CP171" s="140">
        <f t="shared" si="1235"/>
        <v>187.5</v>
      </c>
      <c r="CQ171" s="140">
        <f t="shared" si="1235"/>
        <v>5.5</v>
      </c>
      <c r="CR171" s="140">
        <f t="shared" si="1235"/>
        <v>550</v>
      </c>
      <c r="CS171" s="140">
        <f t="shared" si="1235"/>
        <v>5.5</v>
      </c>
      <c r="CT171" s="140">
        <f t="shared" si="1235"/>
        <v>550</v>
      </c>
      <c r="CU171" s="140">
        <f t="shared" si="1235"/>
        <v>21.5</v>
      </c>
      <c r="CV171" s="140">
        <f t="shared" si="1235"/>
        <v>2181.5</v>
      </c>
      <c r="CW171" s="140">
        <f t="shared" si="1235"/>
        <v>24.5</v>
      </c>
      <c r="CX171" s="140">
        <f t="shared" si="1235"/>
        <v>2535.5</v>
      </c>
      <c r="CY171" s="140">
        <f t="shared" si="1235"/>
        <v>10.25</v>
      </c>
      <c r="CZ171" s="140">
        <f t="shared" si="1235"/>
        <v>1047.5</v>
      </c>
      <c r="DA171" s="140">
        <f t="shared" si="1235"/>
        <v>11.75</v>
      </c>
      <c r="DB171" s="140">
        <f t="shared" si="1235"/>
        <v>1224.5</v>
      </c>
      <c r="DC171" s="140">
        <f t="shared" si="1235"/>
        <v>9.75</v>
      </c>
      <c r="DD171" s="140">
        <f t="shared" si="1235"/>
        <v>975</v>
      </c>
      <c r="DE171" s="140">
        <f t="shared" si="1235"/>
        <v>26.75</v>
      </c>
      <c r="DF171" s="140">
        <f t="shared" si="1235"/>
        <v>2981</v>
      </c>
      <c r="DG171" s="140">
        <f t="shared" si="1235"/>
        <v>14.5</v>
      </c>
      <c r="DH171" s="140">
        <f t="shared" si="1235"/>
        <v>1450</v>
      </c>
      <c r="DI171" s="140">
        <f t="shared" si="1235"/>
        <v>37</v>
      </c>
      <c r="DJ171" s="140">
        <f t="shared" si="1235"/>
        <v>4038</v>
      </c>
      <c r="DK171" s="140">
        <f t="shared" si="1235"/>
        <v>22</v>
      </c>
      <c r="DL171" s="140">
        <f t="shared" si="1235"/>
        <v>2100</v>
      </c>
      <c r="DM171" s="140">
        <f t="shared" si="1235"/>
        <v>29</v>
      </c>
      <c r="DN171" s="140">
        <f t="shared" si="1235"/>
        <v>2926</v>
      </c>
      <c r="DO171" s="140">
        <f t="shared" si="1235"/>
        <v>0</v>
      </c>
      <c r="DP171" s="140">
        <f t="shared" si="1235"/>
        <v>0</v>
      </c>
      <c r="DQ171" s="140">
        <f t="shared" si="1235"/>
        <v>14</v>
      </c>
      <c r="DR171" s="140">
        <f t="shared" si="1235"/>
        <v>0</v>
      </c>
      <c r="DS171" s="140">
        <f t="shared" ref="DS171:DV171" si="1236">SUM(DS133:DS170)</f>
        <v>11.25</v>
      </c>
      <c r="DT171" s="140">
        <f t="shared" si="1236"/>
        <v>1305</v>
      </c>
      <c r="DU171" s="140">
        <f t="shared" si="1236"/>
        <v>25.25</v>
      </c>
      <c r="DV171" s="140">
        <f t="shared" si="1236"/>
        <v>2957</v>
      </c>
      <c r="DW171" s="140">
        <f t="shared" ref="DW171:DZ171" si="1237">SUM(DW133:DW170)</f>
        <v>0</v>
      </c>
      <c r="DX171" s="140">
        <f t="shared" si="1237"/>
        <v>0</v>
      </c>
      <c r="DY171" s="140">
        <f t="shared" si="1237"/>
        <v>0</v>
      </c>
      <c r="DZ171" s="140">
        <f t="shared" si="1237"/>
        <v>0</v>
      </c>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c r="GA171" s="18"/>
      <c r="GB171" s="18"/>
      <c r="GC171" s="18"/>
      <c r="GD171" s="18"/>
      <c r="GE171" s="18"/>
      <c r="GF171" s="18"/>
      <c r="GG171" s="18"/>
      <c r="GH171" s="18"/>
      <c r="GI171" s="18"/>
      <c r="GJ171" s="18"/>
      <c r="GK171" s="18"/>
      <c r="GL171" s="18"/>
      <c r="GM171" s="18"/>
      <c r="GN171" s="18"/>
      <c r="GO171" s="18"/>
      <c r="GP171" s="18"/>
      <c r="GQ171" s="18"/>
      <c r="GR171" s="18"/>
      <c r="GS171" s="18"/>
      <c r="GT171" s="18"/>
      <c r="GU171" s="18"/>
      <c r="GV171" s="18"/>
      <c r="GW171" s="18"/>
      <c r="GX171" s="18"/>
      <c r="GY171" s="18"/>
      <c r="GZ171" s="18"/>
      <c r="HA171" s="18"/>
      <c r="HB171" s="18"/>
      <c r="HC171" s="18"/>
      <c r="HD171" s="18"/>
    </row>
    <row r="172" spans="1:212" x14ac:dyDescent="0.2">
      <c r="A172" s="65"/>
      <c r="B172" s="65" t="s">
        <v>60</v>
      </c>
      <c r="C172" s="65"/>
      <c r="D172" s="65"/>
      <c r="E172" s="718" t="e">
        <f>F171/E171</f>
        <v>#DIV/0!</v>
      </c>
      <c r="F172" s="718"/>
      <c r="G172" s="718" t="e">
        <f>H171/G171</f>
        <v>#DIV/0!</v>
      </c>
      <c r="H172" s="718"/>
      <c r="I172" s="718" t="e">
        <f>J171/I171</f>
        <v>#DIV/0!</v>
      </c>
      <c r="J172" s="718"/>
      <c r="K172" s="718" t="e">
        <f>L171/K171</f>
        <v>#DIV/0!</v>
      </c>
      <c r="L172" s="718"/>
      <c r="M172" s="718" t="e">
        <f>N171/M171</f>
        <v>#DIV/0!</v>
      </c>
      <c r="N172" s="718"/>
      <c r="O172" s="718" t="e">
        <f>P171/O171</f>
        <v>#DIV/0!</v>
      </c>
      <c r="P172" s="718"/>
      <c r="Q172" s="718" t="e">
        <f>R171/Q171</f>
        <v>#DIV/0!</v>
      </c>
      <c r="R172" s="718"/>
      <c r="S172" s="718" t="e">
        <f>T171/S171</f>
        <v>#DIV/0!</v>
      </c>
      <c r="T172" s="718"/>
      <c r="U172" s="718" t="e">
        <f>V171/U171</f>
        <v>#DIV/0!</v>
      </c>
      <c r="V172" s="718"/>
      <c r="W172" s="718" t="e">
        <f>X171/W171</f>
        <v>#DIV/0!</v>
      </c>
      <c r="X172" s="718"/>
      <c r="Y172" s="718" t="e">
        <f>Z171/Y171</f>
        <v>#DIV/0!</v>
      </c>
      <c r="Z172" s="718"/>
      <c r="AA172" s="718" t="e">
        <f>AB171/AA171</f>
        <v>#DIV/0!</v>
      </c>
      <c r="AB172" s="718"/>
      <c r="AC172" s="718" t="e">
        <f>AD171/AC171</f>
        <v>#DIV/0!</v>
      </c>
      <c r="AD172" s="718"/>
      <c r="AE172" s="718" t="e">
        <f>AF171/AE171</f>
        <v>#DIV/0!</v>
      </c>
      <c r="AF172" s="718"/>
      <c r="AG172" s="718">
        <f>AH171/AG171</f>
        <v>140</v>
      </c>
      <c r="AH172" s="718"/>
      <c r="AI172" s="718" t="e">
        <f>AJ171/AI171</f>
        <v>#DIV/0!</v>
      </c>
      <c r="AJ172" s="718"/>
      <c r="AK172" s="718" t="e">
        <f>AL171/AK171</f>
        <v>#DIV/0!</v>
      </c>
      <c r="AL172" s="718"/>
      <c r="AM172" s="718" t="e">
        <f>AN171/AM171</f>
        <v>#DIV/0!</v>
      </c>
      <c r="AN172" s="718"/>
      <c r="AO172" s="718">
        <f>AP171/AO171</f>
        <v>118</v>
      </c>
      <c r="AP172" s="718"/>
      <c r="AQ172" s="718">
        <f>AR171/AQ171</f>
        <v>118</v>
      </c>
      <c r="AR172" s="718"/>
      <c r="AS172" s="718">
        <f>AT171/AS171</f>
        <v>118</v>
      </c>
      <c r="AT172" s="718"/>
      <c r="AU172" s="718">
        <f>AV171/AU171</f>
        <v>115.02222222222223</v>
      </c>
      <c r="AV172" s="718"/>
      <c r="AW172" s="718">
        <f>AX171/AW171</f>
        <v>118</v>
      </c>
      <c r="AX172" s="718"/>
      <c r="AY172" s="718">
        <f>AZ171/AY171</f>
        <v>118</v>
      </c>
      <c r="AZ172" s="718"/>
      <c r="BA172" s="718">
        <f>BB171/BA171</f>
        <v>118</v>
      </c>
      <c r="BB172" s="718"/>
      <c r="BC172" s="718" t="e">
        <f>BD171/BC171</f>
        <v>#DIV/0!</v>
      </c>
      <c r="BD172" s="718"/>
      <c r="BE172" s="718" t="e">
        <f>BF171/BE171</f>
        <v>#DIV/0!</v>
      </c>
      <c r="BF172" s="718"/>
      <c r="BG172" s="718" t="e">
        <f>BH171/BG171</f>
        <v>#DIV/0!</v>
      </c>
      <c r="BH172" s="718"/>
      <c r="BI172" s="718" t="e">
        <f>BJ171/BI171</f>
        <v>#DIV/0!</v>
      </c>
      <c r="BJ172" s="718"/>
      <c r="BK172" s="718" t="e">
        <f>BL171/BK171</f>
        <v>#DIV/0!</v>
      </c>
      <c r="BL172" s="718"/>
      <c r="BM172" s="718" t="e">
        <f>BN171/BM171</f>
        <v>#DIV/0!</v>
      </c>
      <c r="BN172" s="718"/>
      <c r="BO172" s="718" t="e">
        <f>BP171/BO171</f>
        <v>#DIV/0!</v>
      </c>
      <c r="BP172" s="718"/>
      <c r="BQ172" s="718" t="e">
        <f>BR171/BQ171</f>
        <v>#DIV/0!</v>
      </c>
      <c r="BR172" s="718"/>
      <c r="BS172" s="718" t="e">
        <f>BT171/BS171</f>
        <v>#DIV/0!</v>
      </c>
      <c r="BT172" s="718"/>
      <c r="BU172" s="718" t="e">
        <f>BV171/BU171</f>
        <v>#DIV/0!</v>
      </c>
      <c r="BV172" s="718"/>
      <c r="BW172" s="718" t="e">
        <f>BX171/BW171</f>
        <v>#DIV/0!</v>
      </c>
      <c r="BX172" s="718"/>
      <c r="BY172" s="718" t="e">
        <f>BZ171/BY171</f>
        <v>#DIV/0!</v>
      </c>
      <c r="BZ172" s="718"/>
      <c r="CA172" s="70"/>
      <c r="CB172" s="726">
        <f>CC171/CB171</f>
        <v>118.28378378378379</v>
      </c>
      <c r="CC172" s="726"/>
      <c r="CD172" s="68" t="s">
        <v>61</v>
      </c>
      <c r="CE172" s="718"/>
      <c r="CF172" s="718"/>
      <c r="CG172" s="718"/>
      <c r="CH172" s="718"/>
      <c r="CI172" s="718"/>
      <c r="CJ172" s="718"/>
      <c r="CK172" s="718"/>
      <c r="CL172" s="718"/>
      <c r="CM172" s="718"/>
      <c r="CN172" s="718"/>
      <c r="CO172" s="718"/>
      <c r="CP172" s="718"/>
      <c r="CQ172" s="718"/>
      <c r="CR172" s="718"/>
      <c r="CS172" s="718"/>
      <c r="CT172" s="718"/>
      <c r="CU172" s="718"/>
      <c r="CV172" s="718"/>
      <c r="CW172" s="718"/>
      <c r="CX172" s="718"/>
      <c r="CY172" s="718"/>
      <c r="CZ172" s="718"/>
      <c r="DA172" s="718"/>
      <c r="DB172" s="718"/>
      <c r="DC172" s="718"/>
      <c r="DD172" s="718"/>
      <c r="DE172" s="718"/>
      <c r="DF172" s="718"/>
      <c r="DG172" s="718"/>
      <c r="DH172" s="718"/>
      <c r="DI172" s="718"/>
      <c r="DJ172" s="718"/>
      <c r="DK172" s="718"/>
      <c r="DL172" s="718"/>
      <c r="DM172" s="718"/>
      <c r="DN172" s="718"/>
      <c r="DO172" s="718"/>
      <c r="DP172" s="718"/>
      <c r="DQ172" s="718"/>
      <c r="DR172" s="718"/>
      <c r="DS172" s="718"/>
      <c r="DT172" s="718"/>
      <c r="DU172" s="718"/>
      <c r="DV172" s="718"/>
      <c r="DW172" s="718"/>
      <c r="DX172" s="718"/>
      <c r="DY172" s="718"/>
      <c r="DZ172" s="718"/>
      <c r="HA172" s="4"/>
      <c r="HB172" s="4"/>
      <c r="HC172" s="4"/>
      <c r="HD172" s="4"/>
    </row>
    <row r="173" spans="1:212" x14ac:dyDescent="0.2">
      <c r="HA173" s="4"/>
      <c r="HB173" s="4"/>
      <c r="HC173" s="4"/>
      <c r="HD173" s="4"/>
    </row>
    <row r="174" spans="1:212" x14ac:dyDescent="0.2">
      <c r="HA174" s="4"/>
      <c r="HB174" s="4"/>
      <c r="HC174" s="4"/>
      <c r="HD174" s="4"/>
    </row>
    <row r="175" spans="1:212" s="4" customFormat="1" ht="12.75" customHeight="1" x14ac:dyDescent="0.2">
      <c r="A175" s="49"/>
      <c r="B175" s="49"/>
      <c r="C175" s="50"/>
      <c r="D175" s="50"/>
      <c r="E175" s="729" t="str">
        <f>$E$3</f>
        <v>vor 2021</v>
      </c>
      <c r="F175" s="730"/>
      <c r="G175" s="730"/>
      <c r="H175" s="730"/>
      <c r="I175" s="730"/>
      <c r="J175" s="730"/>
      <c r="K175" s="730"/>
      <c r="L175" s="730"/>
      <c r="M175" s="730"/>
      <c r="N175" s="730"/>
      <c r="O175" s="730"/>
      <c r="P175" s="730"/>
      <c r="Q175" s="730"/>
      <c r="R175" s="730"/>
      <c r="S175" s="730"/>
      <c r="T175" s="730"/>
      <c r="U175" s="730"/>
      <c r="V175" s="730"/>
      <c r="W175" s="730"/>
      <c r="X175" s="730"/>
      <c r="Y175" s="730"/>
      <c r="Z175" s="730"/>
      <c r="AA175" s="730"/>
      <c r="AB175" s="731"/>
      <c r="AC175" s="719">
        <v>2021</v>
      </c>
      <c r="AD175" s="720"/>
      <c r="AE175" s="720"/>
      <c r="AF175" s="720"/>
      <c r="AG175" s="720"/>
      <c r="AH175" s="720"/>
      <c r="AI175" s="720"/>
      <c r="AJ175" s="720"/>
      <c r="AK175" s="720"/>
      <c r="AL175" s="720"/>
      <c r="AM175" s="720"/>
      <c r="AN175" s="720"/>
      <c r="AO175" s="720"/>
      <c r="AP175" s="720"/>
      <c r="AQ175" s="720"/>
      <c r="AR175" s="720"/>
      <c r="AS175" s="720"/>
      <c r="AT175" s="720"/>
      <c r="AU175" s="720"/>
      <c r="AV175" s="720"/>
      <c r="AW175" s="720"/>
      <c r="AX175" s="720"/>
      <c r="AY175" s="720"/>
      <c r="AZ175" s="721"/>
      <c r="BA175" s="719">
        <f>BA3</f>
        <v>2022</v>
      </c>
      <c r="BB175" s="720"/>
      <c r="BC175" s="720"/>
      <c r="BD175" s="720"/>
      <c r="BE175" s="720"/>
      <c r="BF175" s="720"/>
      <c r="BG175" s="720"/>
      <c r="BH175" s="720"/>
      <c r="BI175" s="720"/>
      <c r="BJ175" s="720"/>
      <c r="BK175" s="720"/>
      <c r="BL175" s="720"/>
      <c r="BM175" s="720"/>
      <c r="BN175" s="720"/>
      <c r="BO175" s="720"/>
      <c r="BP175" s="720"/>
      <c r="BQ175" s="720"/>
      <c r="BR175" s="720"/>
      <c r="BS175" s="720"/>
      <c r="BT175" s="720"/>
      <c r="BU175" s="720"/>
      <c r="BV175" s="720"/>
      <c r="BW175" s="720"/>
      <c r="BX175" s="721"/>
      <c r="BY175" s="62"/>
      <c r="BZ175" s="62"/>
      <c r="CA175" s="62"/>
      <c r="CB175" s="17"/>
      <c r="CC175" s="17"/>
    </row>
    <row r="176" spans="1:212" s="5" customFormat="1" ht="15.75" x14ac:dyDescent="0.25">
      <c r="A176" s="69"/>
      <c r="B176" s="69" t="str">
        <f>Stundenverteilung!N5</f>
        <v>JS - TG</v>
      </c>
      <c r="C176" s="735" t="str">
        <f>Stundenverteilung!N7</f>
        <v>TP1</v>
      </c>
      <c r="D176" s="736"/>
      <c r="E176" s="732"/>
      <c r="F176" s="733"/>
      <c r="G176" s="733"/>
      <c r="H176" s="733"/>
      <c r="I176" s="733"/>
      <c r="J176" s="733"/>
      <c r="K176" s="733"/>
      <c r="L176" s="733"/>
      <c r="M176" s="733"/>
      <c r="N176" s="733"/>
      <c r="O176" s="733"/>
      <c r="P176" s="733"/>
      <c r="Q176" s="733"/>
      <c r="R176" s="733"/>
      <c r="S176" s="733"/>
      <c r="T176" s="733"/>
      <c r="U176" s="733"/>
      <c r="V176" s="733"/>
      <c r="W176" s="733"/>
      <c r="X176" s="733"/>
      <c r="Y176" s="733"/>
      <c r="Z176" s="733"/>
      <c r="AA176" s="733"/>
      <c r="AB176" s="734"/>
      <c r="AC176" s="722"/>
      <c r="AD176" s="723"/>
      <c r="AE176" s="723"/>
      <c r="AF176" s="723"/>
      <c r="AG176" s="723"/>
      <c r="AH176" s="723"/>
      <c r="AI176" s="723"/>
      <c r="AJ176" s="723"/>
      <c r="AK176" s="723"/>
      <c r="AL176" s="723"/>
      <c r="AM176" s="723"/>
      <c r="AN176" s="723"/>
      <c r="AO176" s="723"/>
      <c r="AP176" s="723"/>
      <c r="AQ176" s="723"/>
      <c r="AR176" s="723"/>
      <c r="AS176" s="723"/>
      <c r="AT176" s="723"/>
      <c r="AU176" s="723"/>
      <c r="AV176" s="723"/>
      <c r="AW176" s="723"/>
      <c r="AX176" s="723"/>
      <c r="AY176" s="723"/>
      <c r="AZ176" s="724"/>
      <c r="BA176" s="722"/>
      <c r="BB176" s="723"/>
      <c r="BC176" s="723"/>
      <c r="BD176" s="723"/>
      <c r="BE176" s="723"/>
      <c r="BF176" s="723"/>
      <c r="BG176" s="723"/>
      <c r="BH176" s="723"/>
      <c r="BI176" s="723"/>
      <c r="BJ176" s="723"/>
      <c r="BK176" s="723"/>
      <c r="BL176" s="723"/>
      <c r="BM176" s="723"/>
      <c r="BN176" s="723"/>
      <c r="BO176" s="723"/>
      <c r="BP176" s="723"/>
      <c r="BQ176" s="723"/>
      <c r="BR176" s="723"/>
      <c r="BS176" s="723"/>
      <c r="BT176" s="723"/>
      <c r="BU176" s="723"/>
      <c r="BV176" s="723"/>
      <c r="BW176" s="723"/>
      <c r="BX176" s="724"/>
      <c r="BY176" s="62"/>
      <c r="BZ176" s="62"/>
      <c r="CA176" s="62"/>
      <c r="CB176" s="16"/>
      <c r="CC176" s="16"/>
      <c r="CD176" s="4"/>
      <c r="CE176" s="717">
        <f>CE131</f>
        <v>44256</v>
      </c>
      <c r="CF176" s="717"/>
      <c r="CG176" s="717"/>
      <c r="CH176" s="717"/>
      <c r="CI176" s="717">
        <f>CI131</f>
        <v>44287</v>
      </c>
      <c r="CJ176" s="717"/>
      <c r="CK176" s="717"/>
      <c r="CL176" s="717"/>
      <c r="CM176" s="717">
        <f>CM131</f>
        <v>44317</v>
      </c>
      <c r="CN176" s="717"/>
      <c r="CO176" s="717"/>
      <c r="CP176" s="717"/>
      <c r="CQ176" s="717">
        <f>CQ131</f>
        <v>44348</v>
      </c>
      <c r="CR176" s="717"/>
      <c r="CS176" s="717"/>
      <c r="CT176" s="717"/>
      <c r="CU176" s="717">
        <f>CU131</f>
        <v>44378</v>
      </c>
      <c r="CV176" s="717"/>
      <c r="CW176" s="717"/>
      <c r="CX176" s="717"/>
      <c r="CY176" s="717">
        <f>CY131</f>
        <v>44409</v>
      </c>
      <c r="CZ176" s="717"/>
      <c r="DA176" s="717"/>
      <c r="DB176" s="717"/>
      <c r="DC176" s="717">
        <f>DC131</f>
        <v>44440</v>
      </c>
      <c r="DD176" s="717"/>
      <c r="DE176" s="717"/>
      <c r="DF176" s="717"/>
      <c r="DG176" s="717">
        <f>DG131</f>
        <v>44470</v>
      </c>
      <c r="DH176" s="717"/>
      <c r="DI176" s="717"/>
      <c r="DJ176" s="717"/>
      <c r="DK176" s="717">
        <f>DK131</f>
        <v>44501</v>
      </c>
      <c r="DL176" s="717"/>
      <c r="DM176" s="717"/>
      <c r="DN176" s="717"/>
      <c r="DO176" s="717">
        <f>DO131</f>
        <v>44531</v>
      </c>
      <c r="DP176" s="717"/>
      <c r="DQ176" s="717"/>
      <c r="DR176" s="717"/>
      <c r="DS176" s="717">
        <f>DS131</f>
        <v>44562</v>
      </c>
      <c r="DT176" s="717"/>
      <c r="DU176" s="717"/>
      <c r="DV176" s="717"/>
      <c r="DW176" s="717" t="str">
        <f>DW131</f>
        <v>Leer</v>
      </c>
      <c r="DX176" s="717"/>
      <c r="DY176" s="717"/>
      <c r="DZ176" s="717"/>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row>
    <row r="177" spans="1:212" s="5" customFormat="1" ht="48" x14ac:dyDescent="0.2">
      <c r="A177" s="51" t="s">
        <v>0</v>
      </c>
      <c r="B177" s="51" t="s">
        <v>80</v>
      </c>
      <c r="C177" s="52" t="s">
        <v>1</v>
      </c>
      <c r="D177" s="52" t="s">
        <v>6</v>
      </c>
      <c r="E177" s="53" t="s">
        <v>13</v>
      </c>
      <c r="F177" s="53" t="s">
        <v>14</v>
      </c>
      <c r="G177" s="53" t="s">
        <v>15</v>
      </c>
      <c r="H177" s="53" t="s">
        <v>16</v>
      </c>
      <c r="I177" s="53" t="s">
        <v>17</v>
      </c>
      <c r="J177" s="53" t="s">
        <v>18</v>
      </c>
      <c r="K177" s="53" t="s">
        <v>19</v>
      </c>
      <c r="L177" s="53" t="s">
        <v>20</v>
      </c>
      <c r="M177" s="53" t="s">
        <v>21</v>
      </c>
      <c r="N177" s="53" t="s">
        <v>22</v>
      </c>
      <c r="O177" s="53" t="s">
        <v>23</v>
      </c>
      <c r="P177" s="53" t="s">
        <v>24</v>
      </c>
      <c r="Q177" s="53" t="s">
        <v>25</v>
      </c>
      <c r="R177" s="53" t="s">
        <v>26</v>
      </c>
      <c r="S177" s="53" t="s">
        <v>27</v>
      </c>
      <c r="T177" s="53" t="s">
        <v>28</v>
      </c>
      <c r="U177" s="53" t="s">
        <v>29</v>
      </c>
      <c r="V177" s="53" t="s">
        <v>30</v>
      </c>
      <c r="W177" s="53" t="s">
        <v>247</v>
      </c>
      <c r="X177" s="53" t="s">
        <v>32</v>
      </c>
      <c r="Y177" s="53" t="s">
        <v>248</v>
      </c>
      <c r="Z177" s="53" t="s">
        <v>36</v>
      </c>
      <c r="AA177" s="53" t="s">
        <v>249</v>
      </c>
      <c r="AB177" s="53" t="s">
        <v>35</v>
      </c>
      <c r="AC177" s="58" t="s">
        <v>13</v>
      </c>
      <c r="AD177" s="58" t="s">
        <v>14</v>
      </c>
      <c r="AE177" s="58" t="s">
        <v>15</v>
      </c>
      <c r="AF177" s="58" t="s">
        <v>16</v>
      </c>
      <c r="AG177" s="58" t="s">
        <v>17</v>
      </c>
      <c r="AH177" s="58" t="s">
        <v>18</v>
      </c>
      <c r="AI177" s="58" t="s">
        <v>19</v>
      </c>
      <c r="AJ177" s="58" t="s">
        <v>20</v>
      </c>
      <c r="AK177" s="58" t="s">
        <v>21</v>
      </c>
      <c r="AL177" s="58" t="s">
        <v>22</v>
      </c>
      <c r="AM177" s="58" t="s">
        <v>23</v>
      </c>
      <c r="AN177" s="58" t="s">
        <v>24</v>
      </c>
      <c r="AO177" s="58" t="s">
        <v>25</v>
      </c>
      <c r="AP177" s="58" t="s">
        <v>26</v>
      </c>
      <c r="AQ177" s="58" t="s">
        <v>27</v>
      </c>
      <c r="AR177" s="58" t="s">
        <v>28</v>
      </c>
      <c r="AS177" s="58" t="s">
        <v>29</v>
      </c>
      <c r="AT177" s="58" t="s">
        <v>30</v>
      </c>
      <c r="AU177" s="58" t="s">
        <v>31</v>
      </c>
      <c r="AV177" s="58" t="s">
        <v>32</v>
      </c>
      <c r="AW177" s="58" t="s">
        <v>33</v>
      </c>
      <c r="AX177" s="58" t="s">
        <v>36</v>
      </c>
      <c r="AY177" s="58" t="s">
        <v>34</v>
      </c>
      <c r="AZ177" s="58" t="s">
        <v>35</v>
      </c>
      <c r="BA177" s="58" t="s">
        <v>13</v>
      </c>
      <c r="BB177" s="58" t="s">
        <v>14</v>
      </c>
      <c r="BC177" s="58" t="s">
        <v>15</v>
      </c>
      <c r="BD177" s="58" t="s">
        <v>16</v>
      </c>
      <c r="BE177" s="58" t="s">
        <v>17</v>
      </c>
      <c r="BF177" s="58" t="s">
        <v>18</v>
      </c>
      <c r="BG177" s="58" t="s">
        <v>19</v>
      </c>
      <c r="BH177" s="58" t="s">
        <v>20</v>
      </c>
      <c r="BI177" s="58" t="s">
        <v>21</v>
      </c>
      <c r="BJ177" s="58" t="s">
        <v>22</v>
      </c>
      <c r="BK177" s="58" t="s">
        <v>23</v>
      </c>
      <c r="BL177" s="58" t="s">
        <v>24</v>
      </c>
      <c r="BM177" s="58" t="s">
        <v>25</v>
      </c>
      <c r="BN177" s="58" t="s">
        <v>26</v>
      </c>
      <c r="BO177" s="58" t="s">
        <v>27</v>
      </c>
      <c r="BP177" s="58" t="s">
        <v>28</v>
      </c>
      <c r="BQ177" s="58" t="s">
        <v>29</v>
      </c>
      <c r="BR177" s="58" t="s">
        <v>30</v>
      </c>
      <c r="BS177" s="58" t="s">
        <v>31</v>
      </c>
      <c r="BT177" s="58" t="s">
        <v>32</v>
      </c>
      <c r="BU177" s="58" t="s">
        <v>33</v>
      </c>
      <c r="BV177" s="58" t="s">
        <v>36</v>
      </c>
      <c r="BW177" s="58" t="s">
        <v>34</v>
      </c>
      <c r="BX177" s="58" t="s">
        <v>35</v>
      </c>
      <c r="BY177" s="222" t="str">
        <f>BY5</f>
        <v>Leer
Std.</v>
      </c>
      <c r="BZ177" s="58" t="str">
        <f>BZ5</f>
        <v>Leer
CHF</v>
      </c>
      <c r="CA177" s="58"/>
      <c r="CB177" s="60" t="s">
        <v>4</v>
      </c>
      <c r="CC177" s="60" t="s">
        <v>5</v>
      </c>
      <c r="CD177" s="4"/>
      <c r="CE177" s="237" t="s">
        <v>250</v>
      </c>
      <c r="CF177" s="237" t="s">
        <v>37</v>
      </c>
      <c r="CG177" s="238" t="s">
        <v>165</v>
      </c>
      <c r="CH177" s="238" t="s">
        <v>166</v>
      </c>
      <c r="CI177" s="237" t="s">
        <v>250</v>
      </c>
      <c r="CJ177" s="237" t="s">
        <v>37</v>
      </c>
      <c r="CK177" s="238" t="s">
        <v>165</v>
      </c>
      <c r="CL177" s="238" t="s">
        <v>166</v>
      </c>
      <c r="CM177" s="237" t="s">
        <v>250</v>
      </c>
      <c r="CN177" s="237" t="s">
        <v>37</v>
      </c>
      <c r="CO177" s="238" t="s">
        <v>165</v>
      </c>
      <c r="CP177" s="238" t="s">
        <v>166</v>
      </c>
      <c r="CQ177" s="237" t="s">
        <v>250</v>
      </c>
      <c r="CR177" s="237" t="s">
        <v>37</v>
      </c>
      <c r="CS177" s="238" t="s">
        <v>165</v>
      </c>
      <c r="CT177" s="238" t="s">
        <v>166</v>
      </c>
      <c r="CU177" s="237" t="s">
        <v>250</v>
      </c>
      <c r="CV177" s="237" t="s">
        <v>37</v>
      </c>
      <c r="CW177" s="238" t="s">
        <v>165</v>
      </c>
      <c r="CX177" s="238" t="s">
        <v>166</v>
      </c>
      <c r="CY177" s="237" t="s">
        <v>250</v>
      </c>
      <c r="CZ177" s="237" t="s">
        <v>37</v>
      </c>
      <c r="DA177" s="238" t="s">
        <v>165</v>
      </c>
      <c r="DB177" s="238" t="s">
        <v>166</v>
      </c>
      <c r="DC177" s="237" t="s">
        <v>250</v>
      </c>
      <c r="DD177" s="237" t="s">
        <v>37</v>
      </c>
      <c r="DE177" s="238" t="s">
        <v>165</v>
      </c>
      <c r="DF177" s="238" t="s">
        <v>166</v>
      </c>
      <c r="DG177" s="237" t="s">
        <v>250</v>
      </c>
      <c r="DH177" s="237" t="s">
        <v>37</v>
      </c>
      <c r="DI177" s="238" t="s">
        <v>165</v>
      </c>
      <c r="DJ177" s="238" t="s">
        <v>166</v>
      </c>
      <c r="DK177" s="237" t="s">
        <v>250</v>
      </c>
      <c r="DL177" s="237" t="s">
        <v>37</v>
      </c>
      <c r="DM177" s="238" t="s">
        <v>165</v>
      </c>
      <c r="DN177" s="238" t="s">
        <v>166</v>
      </c>
      <c r="DO177" s="237" t="s">
        <v>250</v>
      </c>
      <c r="DP177" s="237" t="s">
        <v>37</v>
      </c>
      <c r="DQ177" s="238" t="s">
        <v>165</v>
      </c>
      <c r="DR177" s="238" t="s">
        <v>166</v>
      </c>
      <c r="DS177" s="237" t="s">
        <v>250</v>
      </c>
      <c r="DT177" s="237" t="s">
        <v>37</v>
      </c>
      <c r="DU177" s="238" t="s">
        <v>165</v>
      </c>
      <c r="DV177" s="238" t="s">
        <v>166</v>
      </c>
      <c r="DW177" s="237" t="s">
        <v>250</v>
      </c>
      <c r="DX177" s="237" t="s">
        <v>37</v>
      </c>
      <c r="DY177" s="238" t="s">
        <v>165</v>
      </c>
      <c r="DZ177" s="238" t="s">
        <v>166</v>
      </c>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row>
    <row r="178" spans="1:212" s="5" customFormat="1" x14ac:dyDescent="0.2">
      <c r="A178" s="57" t="s">
        <v>93</v>
      </c>
      <c r="B178" s="57" t="s">
        <v>94</v>
      </c>
      <c r="C178" s="57" t="s">
        <v>2</v>
      </c>
      <c r="D178" s="57">
        <v>140</v>
      </c>
      <c r="E178" s="6"/>
      <c r="F178" s="64">
        <f>SUM(E178*$D178)</f>
        <v>0</v>
      </c>
      <c r="G178" s="6"/>
      <c r="H178" s="64">
        <f>SUM(G178*$D178)</f>
        <v>0</v>
      </c>
      <c r="I178" s="6"/>
      <c r="J178" s="64">
        <f>SUM(I178*$D178)</f>
        <v>0</v>
      </c>
      <c r="K178" s="208"/>
      <c r="L178" s="64">
        <f>SUM(K178*$D178)</f>
        <v>0</v>
      </c>
      <c r="M178" s="6"/>
      <c r="N178" s="64">
        <f>SUM(M178*$D178)</f>
        <v>0</v>
      </c>
      <c r="O178" s="6"/>
      <c r="P178" s="64">
        <f>SUM(O178*$D178)</f>
        <v>0</v>
      </c>
      <c r="Q178" s="6"/>
      <c r="R178" s="64">
        <f>SUM(Q178*$D178)</f>
        <v>0</v>
      </c>
      <c r="S178" s="6"/>
      <c r="T178" s="64">
        <f>SUM(S178*$D178)</f>
        <v>0</v>
      </c>
      <c r="U178" s="6"/>
      <c r="V178" s="64">
        <f>SUM(U178*$D178)</f>
        <v>0</v>
      </c>
      <c r="W178" s="6"/>
      <c r="X178" s="64">
        <f>SUM(W178*$D178)</f>
        <v>0</v>
      </c>
      <c r="Y178" s="6"/>
      <c r="Z178" s="64">
        <f>SUM(Y178*$D178)</f>
        <v>0</v>
      </c>
      <c r="AA178" s="208"/>
      <c r="AB178" s="64">
        <f>SUM(AA178*$D178)</f>
        <v>0</v>
      </c>
      <c r="AC178" s="59"/>
      <c r="AD178" s="64">
        <f>SUM(AC178*$D178)</f>
        <v>0</v>
      </c>
      <c r="AE178" s="59"/>
      <c r="AF178" s="64">
        <f>SUM(AE178*$D178)</f>
        <v>0</v>
      </c>
      <c r="AG178" s="59"/>
      <c r="AH178" s="64">
        <f>SUM(AG178*$D178)</f>
        <v>0</v>
      </c>
      <c r="AI178" s="59"/>
      <c r="AJ178" s="64">
        <f>SUM(AI178*$D178)</f>
        <v>0</v>
      </c>
      <c r="AK178" s="59"/>
      <c r="AL178" s="64">
        <f>SUM(AK178*$D178)</f>
        <v>0</v>
      </c>
      <c r="AM178" s="59"/>
      <c r="AN178" s="64">
        <f>SUM(AM178*$D178)</f>
        <v>0</v>
      </c>
      <c r="AO178" s="59"/>
      <c r="AP178" s="64">
        <f>SUM(AO178*$D178)</f>
        <v>0</v>
      </c>
      <c r="AQ178" s="59"/>
      <c r="AR178" s="64">
        <f>SUM(AQ178*$D178)</f>
        <v>0</v>
      </c>
      <c r="AS178" s="59"/>
      <c r="AT178" s="64">
        <f>SUM(AS178*$D178)</f>
        <v>0</v>
      </c>
      <c r="AU178" s="59"/>
      <c r="AV178" s="64">
        <f>SUM(AU178*$D178)</f>
        <v>0</v>
      </c>
      <c r="AW178" s="59"/>
      <c r="AX178" s="64">
        <f>SUM(AW178*$D178)</f>
        <v>0</v>
      </c>
      <c r="AY178" s="59"/>
      <c r="AZ178" s="64">
        <f>SUM(AY178*$D178)</f>
        <v>0</v>
      </c>
      <c r="BA178" s="59"/>
      <c r="BB178" s="64">
        <f>SUM(BA178*$D178)</f>
        <v>0</v>
      </c>
      <c r="BC178" s="59"/>
      <c r="BD178" s="64">
        <f>SUM(BC178*$D178)</f>
        <v>0</v>
      </c>
      <c r="BE178" s="59"/>
      <c r="BF178" s="64">
        <f>SUM(BE178*$D178)</f>
        <v>0</v>
      </c>
      <c r="BG178" s="59"/>
      <c r="BH178" s="64">
        <f>SUM(BG178*$D178)</f>
        <v>0</v>
      </c>
      <c r="BI178" s="59"/>
      <c r="BJ178" s="64">
        <f>SUM(BI178*$D178)</f>
        <v>0</v>
      </c>
      <c r="BK178" s="59"/>
      <c r="BL178" s="64">
        <f>SUM(BK178*$D178)</f>
        <v>0</v>
      </c>
      <c r="BM178" s="59"/>
      <c r="BN178" s="64">
        <f>SUM(BM178*$D178)</f>
        <v>0</v>
      </c>
      <c r="BO178" s="59"/>
      <c r="BP178" s="64">
        <f>SUM(BO178*$D178)</f>
        <v>0</v>
      </c>
      <c r="BQ178" s="59"/>
      <c r="BR178" s="64">
        <f>SUM(BQ178*$D178)</f>
        <v>0</v>
      </c>
      <c r="BS178" s="59"/>
      <c r="BT178" s="64">
        <f>SUM(BS178*$D178)</f>
        <v>0</v>
      </c>
      <c r="BU178" s="59"/>
      <c r="BV178" s="64">
        <f>SUM(BU178*$D178)</f>
        <v>0</v>
      </c>
      <c r="BW178" s="59"/>
      <c r="BX178" s="64">
        <f>SUM(BW178*$D178)</f>
        <v>0</v>
      </c>
      <c r="BY178" s="59"/>
      <c r="BZ178" s="64">
        <f t="shared" ref="BZ178:BZ213" si="1238">SUM(BY178*$D178)</f>
        <v>0</v>
      </c>
      <c r="CA178" s="54"/>
      <c r="CB178" s="61">
        <f t="shared" ref="CB178:CB213" si="1239">SUM(E178+G178+I178+K178+M178+O178+Q178+S178+U178+W178+Y178+AA178+AC178+AE178+AG178+AI178+AK178+AM178+AO178+AQ178+AS178+AU178+AW178+AY178+BA178+BC178+BE178+BG178+BI178+BK178+BM178+BO178+BQ178+BS178+BU178+BW178+BY178)</f>
        <v>0</v>
      </c>
      <c r="CC178" s="61">
        <f t="shared" ref="CC178:CC213" si="1240">ROUND(CB178*D178*2,1)/2</f>
        <v>0</v>
      </c>
      <c r="CD178" s="4"/>
      <c r="CE178" s="236">
        <v>1.5</v>
      </c>
      <c r="CF178" s="236">
        <f>SUM(CE178*D178)</f>
        <v>210</v>
      </c>
      <c r="CG178" s="235">
        <f>SUM(CE178+AG178)</f>
        <v>1.5</v>
      </c>
      <c r="CH178" s="235">
        <f>SUM(CG178*D178)</f>
        <v>210</v>
      </c>
      <c r="CI178" s="236"/>
      <c r="CJ178" s="236">
        <f>SUM(CI178*D178)</f>
        <v>0</v>
      </c>
      <c r="CK178" s="235">
        <f>SUM(CI178+AI178)</f>
        <v>0</v>
      </c>
      <c r="CL178" s="235">
        <f>SUM(CK178*D178)</f>
        <v>0</v>
      </c>
      <c r="CM178" s="236"/>
      <c r="CN178" s="236">
        <f t="shared" ref="CN178:CN209" si="1241">SUM(CM178*D178)</f>
        <v>0</v>
      </c>
      <c r="CO178" s="235">
        <f>SUM(CM178+AK178)</f>
        <v>0</v>
      </c>
      <c r="CP178" s="235">
        <f>SUM(CO178*D178)</f>
        <v>0</v>
      </c>
      <c r="CQ178" s="236"/>
      <c r="CR178" s="236">
        <f>SUM(CQ178*D178)</f>
        <v>0</v>
      </c>
      <c r="CS178" s="235">
        <f>SUM(CQ178+AM178)</f>
        <v>0</v>
      </c>
      <c r="CT178" s="235">
        <f>SUM(CS178*D178)</f>
        <v>0</v>
      </c>
      <c r="CU178" s="236"/>
      <c r="CV178" s="236">
        <f>SUM(CU178*D178)</f>
        <v>0</v>
      </c>
      <c r="CW178" s="235">
        <f t="shared" ref="CW178:CW195" si="1242">SUM(CU178+AK178)</f>
        <v>0</v>
      </c>
      <c r="CX178" s="235">
        <f>SUM(CW178*D178)</f>
        <v>0</v>
      </c>
      <c r="CY178" s="236"/>
      <c r="CZ178" s="236">
        <f>SUM(CY178*D178)</f>
        <v>0</v>
      </c>
      <c r="DA178" s="235">
        <f>SUM(CY178+AQ178)</f>
        <v>0</v>
      </c>
      <c r="DB178" s="235">
        <f>SUM(DA178*D178)</f>
        <v>0</v>
      </c>
      <c r="DC178" s="236"/>
      <c r="DD178" s="236">
        <f>SUM(DC178*D178)</f>
        <v>0</v>
      </c>
      <c r="DE178" s="235">
        <f>SUM(DC178+AS178)</f>
        <v>0</v>
      </c>
      <c r="DF178" s="235">
        <f>SUM(DE178*D178)</f>
        <v>0</v>
      </c>
      <c r="DG178" s="236"/>
      <c r="DH178" s="236">
        <f>SUM(DG178*D178)</f>
        <v>0</v>
      </c>
      <c r="DI178" s="235">
        <f>DG178+AU178</f>
        <v>0</v>
      </c>
      <c r="DJ178" s="235">
        <f>DI178*D178</f>
        <v>0</v>
      </c>
      <c r="DK178" s="236"/>
      <c r="DL178" s="236">
        <f>DK178*D178</f>
        <v>0</v>
      </c>
      <c r="DM178" s="235">
        <f>DK178+AW178</f>
        <v>0</v>
      </c>
      <c r="DN178" s="235">
        <f>DM178*D178</f>
        <v>0</v>
      </c>
      <c r="DO178" s="236"/>
      <c r="DP178" s="236">
        <f t="shared" ref="DP178:DP198" si="1243">SUM(DO178*AB178)</f>
        <v>0</v>
      </c>
      <c r="DQ178" s="235">
        <f t="shared" ref="DQ178:DQ195" si="1244">SUM(DO178+BA178)</f>
        <v>0</v>
      </c>
      <c r="DR178" s="235">
        <f t="shared" ref="DR178:DR198" si="1245">SUM(DQ178*AB178)</f>
        <v>0</v>
      </c>
      <c r="DS178" s="236"/>
      <c r="DT178" s="236">
        <f>DS178*D178</f>
        <v>0</v>
      </c>
      <c r="DU178" s="235">
        <f>DS178+BA178</f>
        <v>0</v>
      </c>
      <c r="DV178" s="235">
        <f>DU178*D178</f>
        <v>0</v>
      </c>
      <c r="DW178" s="236"/>
      <c r="DX178" s="236">
        <f t="shared" ref="DX178:DX190" si="1246">SUM(DW178*AJ178)</f>
        <v>0</v>
      </c>
      <c r="DY178" s="235">
        <f t="shared" ref="DY178:DY190" si="1247">SUM(DW178+BI178)</f>
        <v>0</v>
      </c>
      <c r="DZ178" s="235">
        <f t="shared" ref="DZ178:DZ190" si="1248">SUM(DY178*AJ178)</f>
        <v>0</v>
      </c>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row>
    <row r="179" spans="1:212" s="5" customFormat="1" x14ac:dyDescent="0.2">
      <c r="A179" s="57" t="s">
        <v>83</v>
      </c>
      <c r="B179" s="57" t="s">
        <v>84</v>
      </c>
      <c r="C179" s="57" t="s">
        <v>2</v>
      </c>
      <c r="D179" s="57">
        <v>140</v>
      </c>
      <c r="E179" s="6"/>
      <c r="F179" s="64">
        <f t="shared" ref="F179:F213" si="1249">SUM(E179*$D179)</f>
        <v>0</v>
      </c>
      <c r="G179" s="6"/>
      <c r="H179" s="64">
        <f t="shared" ref="H179:H213" si="1250">SUM(G179*$D179)</f>
        <v>0</v>
      </c>
      <c r="I179" s="6"/>
      <c r="J179" s="64">
        <f t="shared" ref="J179:J213" si="1251">SUM(I179*$D179)</f>
        <v>0</v>
      </c>
      <c r="K179" s="6"/>
      <c r="L179" s="64">
        <f t="shared" ref="L179:L187" si="1252">SUM(K179*$D179)</f>
        <v>0</v>
      </c>
      <c r="M179" s="6"/>
      <c r="N179" s="64">
        <f t="shared" ref="N179:N187" si="1253">SUM(M179*$D179)</f>
        <v>0</v>
      </c>
      <c r="O179" s="6"/>
      <c r="P179" s="64">
        <f t="shared" ref="P179:P187" si="1254">SUM(O179*$D179)</f>
        <v>0</v>
      </c>
      <c r="Q179" s="6"/>
      <c r="R179" s="64">
        <f t="shared" ref="R179:R187" si="1255">SUM(Q179*$D179)</f>
        <v>0</v>
      </c>
      <c r="S179" s="6"/>
      <c r="T179" s="64">
        <f t="shared" ref="T179:T187" si="1256">SUM(S179*$D179)</f>
        <v>0</v>
      </c>
      <c r="U179" s="6"/>
      <c r="V179" s="64">
        <f t="shared" ref="V179:V187" si="1257">SUM(U179*$D179)</f>
        <v>0</v>
      </c>
      <c r="W179" s="6"/>
      <c r="X179" s="64">
        <f t="shared" ref="X179:X187" si="1258">SUM(W179*$D179)</f>
        <v>0</v>
      </c>
      <c r="Y179" s="6"/>
      <c r="Z179" s="64">
        <f t="shared" ref="Z179:Z187" si="1259">SUM(Y179*$D179)</f>
        <v>0</v>
      </c>
      <c r="AA179" s="6"/>
      <c r="AB179" s="64">
        <f t="shared" ref="AB179:AB187" si="1260">SUM(AA179*$D179)</f>
        <v>0</v>
      </c>
      <c r="AC179" s="59"/>
      <c r="AD179" s="64">
        <f t="shared" ref="AD179:AD187" si="1261">SUM(AC179*$D179)</f>
        <v>0</v>
      </c>
      <c r="AE179" s="59"/>
      <c r="AF179" s="64">
        <f t="shared" ref="AF179:AF187" si="1262">SUM(AE179*$D179)</f>
        <v>0</v>
      </c>
      <c r="AG179" s="59"/>
      <c r="AH179" s="64">
        <f t="shared" ref="AH179:AH187" si="1263">SUM(AG179*$D179)</f>
        <v>0</v>
      </c>
      <c r="AI179" s="59"/>
      <c r="AJ179" s="64">
        <f t="shared" ref="AJ179:AJ187" si="1264">SUM(AI179*$D179)</f>
        <v>0</v>
      </c>
      <c r="AK179" s="59"/>
      <c r="AL179" s="64">
        <f t="shared" ref="AL179:AL187" si="1265">SUM(AK179*$D179)</f>
        <v>0</v>
      </c>
      <c r="AM179" s="59"/>
      <c r="AN179" s="64">
        <f t="shared" ref="AN179:AN187" si="1266">SUM(AM179*$D179)</f>
        <v>0</v>
      </c>
      <c r="AO179" s="59"/>
      <c r="AP179" s="64">
        <f t="shared" ref="AP179:AP187" si="1267">SUM(AO179*$D179)</f>
        <v>0</v>
      </c>
      <c r="AQ179" s="59"/>
      <c r="AR179" s="64">
        <f t="shared" ref="AR179:AR187" si="1268">SUM(AQ179*$D179)</f>
        <v>0</v>
      </c>
      <c r="AS179" s="59"/>
      <c r="AT179" s="64">
        <f t="shared" ref="AT179:AT187" si="1269">SUM(AS179*$D179)</f>
        <v>0</v>
      </c>
      <c r="AU179" s="59"/>
      <c r="AV179" s="64">
        <f t="shared" ref="AV179:AV187" si="1270">SUM(AU179*$D179)</f>
        <v>0</v>
      </c>
      <c r="AW179" s="59"/>
      <c r="AX179" s="64">
        <f t="shared" ref="AX179:AX187" si="1271">SUM(AW179*$D179)</f>
        <v>0</v>
      </c>
      <c r="AY179" s="59"/>
      <c r="AZ179" s="64">
        <f t="shared" ref="AZ179:AZ187" si="1272">SUM(AY179*$D179)</f>
        <v>0</v>
      </c>
      <c r="BA179" s="59"/>
      <c r="BB179" s="64">
        <f t="shared" ref="BB179:BB213" si="1273">SUM(BA179*$D179)</f>
        <v>0</v>
      </c>
      <c r="BC179" s="59"/>
      <c r="BD179" s="64">
        <f t="shared" ref="BD179:BD213" si="1274">SUM(BC179*$D179)</f>
        <v>0</v>
      </c>
      <c r="BE179" s="59"/>
      <c r="BF179" s="64">
        <f t="shared" ref="BF179:BF213" si="1275">SUM(BE179*$D179)</f>
        <v>0</v>
      </c>
      <c r="BG179" s="59"/>
      <c r="BH179" s="64">
        <f t="shared" ref="BH179:BH213" si="1276">SUM(BG179*$D179)</f>
        <v>0</v>
      </c>
      <c r="BI179" s="59"/>
      <c r="BJ179" s="64">
        <f t="shared" ref="BJ179:BJ213" si="1277">SUM(BI179*$D179)</f>
        <v>0</v>
      </c>
      <c r="BK179" s="59"/>
      <c r="BL179" s="64">
        <f t="shared" ref="BL179:BL213" si="1278">SUM(BK179*$D179)</f>
        <v>0</v>
      </c>
      <c r="BM179" s="59"/>
      <c r="BN179" s="64">
        <f t="shared" ref="BN179:BN213" si="1279">SUM(BM179*$D179)</f>
        <v>0</v>
      </c>
      <c r="BO179" s="59"/>
      <c r="BP179" s="64">
        <f t="shared" ref="BP179:BP213" si="1280">SUM(BO179*$D179)</f>
        <v>0</v>
      </c>
      <c r="BQ179" s="59"/>
      <c r="BR179" s="64">
        <f t="shared" ref="BR179:BR213" si="1281">SUM(BQ179*$D179)</f>
        <v>0</v>
      </c>
      <c r="BS179" s="59"/>
      <c r="BT179" s="64">
        <f t="shared" ref="BT179:BT213" si="1282">SUM(BS179*$D179)</f>
        <v>0</v>
      </c>
      <c r="BU179" s="59"/>
      <c r="BV179" s="64">
        <f t="shared" ref="BV179:BV213" si="1283">SUM(BU179*$D179)</f>
        <v>0</v>
      </c>
      <c r="BW179" s="59"/>
      <c r="BX179" s="64">
        <f t="shared" ref="BX179:BX213" si="1284">SUM(BW179*$D179)</f>
        <v>0</v>
      </c>
      <c r="BY179" s="59"/>
      <c r="BZ179" s="64">
        <f t="shared" si="1238"/>
        <v>0</v>
      </c>
      <c r="CA179" s="54"/>
      <c r="CB179" s="61">
        <f t="shared" si="1239"/>
        <v>0</v>
      </c>
      <c r="CC179" s="61">
        <f t="shared" si="1240"/>
        <v>0</v>
      </c>
      <c r="CD179" s="4"/>
      <c r="CE179" s="236">
        <v>2.75</v>
      </c>
      <c r="CF179" s="236">
        <f t="shared" ref="CF179:CF217" si="1285">SUM(CE179*D179)</f>
        <v>385</v>
      </c>
      <c r="CG179" s="235">
        <f t="shared" ref="CG179:CG217" si="1286">SUM(CE179+AG179)</f>
        <v>2.75</v>
      </c>
      <c r="CH179" s="235">
        <f t="shared" ref="CH179:CH217" si="1287">SUM(CG179*D179)</f>
        <v>385</v>
      </c>
      <c r="CI179" s="236"/>
      <c r="CJ179" s="236">
        <f t="shared" ref="CJ179:CJ217" si="1288">SUM(CI179*D179)</f>
        <v>0</v>
      </c>
      <c r="CK179" s="235">
        <f t="shared" ref="CK179:CK217" si="1289">SUM(CI179+AI179)</f>
        <v>0</v>
      </c>
      <c r="CL179" s="235">
        <f t="shared" ref="CL179:CL217" si="1290">SUM(CK179*D179)</f>
        <v>0</v>
      </c>
      <c r="CM179" s="236"/>
      <c r="CN179" s="236">
        <f t="shared" si="1241"/>
        <v>0</v>
      </c>
      <c r="CO179" s="235">
        <f t="shared" ref="CO179:CO217" si="1291">SUM(CM179+AK179)</f>
        <v>0</v>
      </c>
      <c r="CP179" s="235">
        <f t="shared" ref="CP179:CP217" si="1292">SUM(CO179*D179)</f>
        <v>0</v>
      </c>
      <c r="CQ179" s="236"/>
      <c r="CR179" s="236">
        <f t="shared" ref="CR179:CR217" si="1293">SUM(CQ179*D179)</f>
        <v>0</v>
      </c>
      <c r="CS179" s="235">
        <f t="shared" ref="CS179:CS217" si="1294">SUM(CQ179+AM179)</f>
        <v>0</v>
      </c>
      <c r="CT179" s="235">
        <f t="shared" ref="CT179:CT217" si="1295">SUM(CS179*D179)</f>
        <v>0</v>
      </c>
      <c r="CU179" s="236"/>
      <c r="CV179" s="236">
        <f t="shared" ref="CV179:CV217" si="1296">SUM(CU179*D179)</f>
        <v>0</v>
      </c>
      <c r="CW179" s="235">
        <f t="shared" si="1242"/>
        <v>0</v>
      </c>
      <c r="CX179" s="235">
        <f t="shared" ref="CX179:CX217" si="1297">SUM(CW179*D179)</f>
        <v>0</v>
      </c>
      <c r="CY179" s="236"/>
      <c r="CZ179" s="236">
        <f t="shared" ref="CZ179:CZ217" si="1298">SUM(CY179*D179)</f>
        <v>0</v>
      </c>
      <c r="DA179" s="235">
        <f t="shared" ref="DA179:DA217" si="1299">SUM(CY179+AQ179)</f>
        <v>0</v>
      </c>
      <c r="DB179" s="235">
        <f t="shared" ref="DB179:DB217" si="1300">SUM(DA179*D179)</f>
        <v>0</v>
      </c>
      <c r="DC179" s="236"/>
      <c r="DD179" s="236">
        <f t="shared" ref="DD179:DD217" si="1301">SUM(DC179*D179)</f>
        <v>0</v>
      </c>
      <c r="DE179" s="235">
        <f t="shared" ref="DE179:DE217" si="1302">SUM(DC179+AS179)</f>
        <v>0</v>
      </c>
      <c r="DF179" s="235">
        <f t="shared" ref="DF179:DF217" si="1303">SUM(DE179*D179)</f>
        <v>0</v>
      </c>
      <c r="DG179" s="236"/>
      <c r="DH179" s="236">
        <f t="shared" ref="DH179:DH217" si="1304">SUM(DG179*D179)</f>
        <v>0</v>
      </c>
      <c r="DI179" s="235">
        <f t="shared" ref="DI179:DI217" si="1305">DG179+AU179</f>
        <v>0</v>
      </c>
      <c r="DJ179" s="235">
        <f t="shared" ref="DJ179:DJ217" si="1306">DI179*D179</f>
        <v>0</v>
      </c>
      <c r="DK179" s="236"/>
      <c r="DL179" s="236">
        <f t="shared" ref="DL179:DL217" si="1307">DK179*D179</f>
        <v>0</v>
      </c>
      <c r="DM179" s="235">
        <f t="shared" ref="DM179:DM217" si="1308">DK179+AW179</f>
        <v>0</v>
      </c>
      <c r="DN179" s="235">
        <f t="shared" ref="DN179:DN217" si="1309">DM179*D179</f>
        <v>0</v>
      </c>
      <c r="DO179" s="236"/>
      <c r="DP179" s="236">
        <f t="shared" si="1243"/>
        <v>0</v>
      </c>
      <c r="DQ179" s="235">
        <f t="shared" si="1244"/>
        <v>0</v>
      </c>
      <c r="DR179" s="235">
        <f t="shared" si="1245"/>
        <v>0</v>
      </c>
      <c r="DS179" s="236"/>
      <c r="DT179" s="236">
        <f t="shared" ref="DT179:DT217" si="1310">DS179*D179</f>
        <v>0</v>
      </c>
      <c r="DU179" s="235">
        <f t="shared" ref="DU179:DU217" si="1311">DS179+BA179</f>
        <v>0</v>
      </c>
      <c r="DV179" s="235">
        <f t="shared" ref="DV179:DV217" si="1312">DU179*D179</f>
        <v>0</v>
      </c>
      <c r="DW179" s="236"/>
      <c r="DX179" s="236">
        <f t="shared" si="1246"/>
        <v>0</v>
      </c>
      <c r="DY179" s="235">
        <f t="shared" si="1247"/>
        <v>0</v>
      </c>
      <c r="DZ179" s="235">
        <f t="shared" si="1248"/>
        <v>0</v>
      </c>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row>
    <row r="180" spans="1:212" s="5" customFormat="1" x14ac:dyDescent="0.2">
      <c r="A180" s="57"/>
      <c r="B180" s="57"/>
      <c r="C180" s="57" t="s">
        <v>2</v>
      </c>
      <c r="D180" s="57">
        <v>140</v>
      </c>
      <c r="E180" s="6"/>
      <c r="F180" s="64">
        <f t="shared" si="1249"/>
        <v>0</v>
      </c>
      <c r="G180" s="6"/>
      <c r="H180" s="64">
        <f t="shared" si="1250"/>
        <v>0</v>
      </c>
      <c r="I180" s="6"/>
      <c r="J180" s="64">
        <f t="shared" si="1251"/>
        <v>0</v>
      </c>
      <c r="K180" s="6"/>
      <c r="L180" s="64">
        <f t="shared" si="1252"/>
        <v>0</v>
      </c>
      <c r="M180" s="6"/>
      <c r="N180" s="64">
        <f t="shared" si="1253"/>
        <v>0</v>
      </c>
      <c r="O180" s="6"/>
      <c r="P180" s="64">
        <f t="shared" si="1254"/>
        <v>0</v>
      </c>
      <c r="Q180" s="6"/>
      <c r="R180" s="64">
        <f t="shared" si="1255"/>
        <v>0</v>
      </c>
      <c r="S180" s="6"/>
      <c r="T180" s="64">
        <f t="shared" si="1256"/>
        <v>0</v>
      </c>
      <c r="U180" s="6"/>
      <c r="V180" s="64">
        <f t="shared" si="1257"/>
        <v>0</v>
      </c>
      <c r="W180" s="6"/>
      <c r="X180" s="64">
        <f t="shared" si="1258"/>
        <v>0</v>
      </c>
      <c r="Y180" s="6"/>
      <c r="Z180" s="64">
        <f t="shared" si="1259"/>
        <v>0</v>
      </c>
      <c r="AA180" s="6"/>
      <c r="AB180" s="64">
        <f t="shared" si="1260"/>
        <v>0</v>
      </c>
      <c r="AC180" s="59"/>
      <c r="AD180" s="64">
        <f t="shared" si="1261"/>
        <v>0</v>
      </c>
      <c r="AE180" s="59"/>
      <c r="AF180" s="64">
        <f t="shared" si="1262"/>
        <v>0</v>
      </c>
      <c r="AG180" s="59"/>
      <c r="AH180" s="64">
        <f t="shared" si="1263"/>
        <v>0</v>
      </c>
      <c r="AI180" s="59"/>
      <c r="AJ180" s="64">
        <f t="shared" si="1264"/>
        <v>0</v>
      </c>
      <c r="AK180" s="59"/>
      <c r="AL180" s="64">
        <f t="shared" si="1265"/>
        <v>0</v>
      </c>
      <c r="AM180" s="59"/>
      <c r="AN180" s="64">
        <f t="shared" si="1266"/>
        <v>0</v>
      </c>
      <c r="AO180" s="59"/>
      <c r="AP180" s="64">
        <f t="shared" si="1267"/>
        <v>0</v>
      </c>
      <c r="AQ180" s="59"/>
      <c r="AR180" s="64">
        <f t="shared" si="1268"/>
        <v>0</v>
      </c>
      <c r="AS180" s="59"/>
      <c r="AT180" s="64">
        <f t="shared" si="1269"/>
        <v>0</v>
      </c>
      <c r="AU180" s="59"/>
      <c r="AV180" s="64">
        <f t="shared" si="1270"/>
        <v>0</v>
      </c>
      <c r="AW180" s="59"/>
      <c r="AX180" s="64">
        <f t="shared" si="1271"/>
        <v>0</v>
      </c>
      <c r="AY180" s="59"/>
      <c r="AZ180" s="64">
        <f t="shared" si="1272"/>
        <v>0</v>
      </c>
      <c r="BA180" s="59"/>
      <c r="BB180" s="64">
        <f t="shared" si="1273"/>
        <v>0</v>
      </c>
      <c r="BC180" s="59"/>
      <c r="BD180" s="64">
        <f t="shared" si="1274"/>
        <v>0</v>
      </c>
      <c r="BE180" s="59"/>
      <c r="BF180" s="64">
        <f t="shared" si="1275"/>
        <v>0</v>
      </c>
      <c r="BG180" s="59"/>
      <c r="BH180" s="64">
        <f t="shared" si="1276"/>
        <v>0</v>
      </c>
      <c r="BI180" s="59"/>
      <c r="BJ180" s="64">
        <f t="shared" si="1277"/>
        <v>0</v>
      </c>
      <c r="BK180" s="59"/>
      <c r="BL180" s="64">
        <f t="shared" si="1278"/>
        <v>0</v>
      </c>
      <c r="BM180" s="59"/>
      <c r="BN180" s="64">
        <f t="shared" si="1279"/>
        <v>0</v>
      </c>
      <c r="BO180" s="59"/>
      <c r="BP180" s="64">
        <f t="shared" si="1280"/>
        <v>0</v>
      </c>
      <c r="BQ180" s="59"/>
      <c r="BR180" s="64">
        <f t="shared" si="1281"/>
        <v>0</v>
      </c>
      <c r="BS180" s="59"/>
      <c r="BT180" s="64">
        <f t="shared" si="1282"/>
        <v>0</v>
      </c>
      <c r="BU180" s="59"/>
      <c r="BV180" s="64">
        <f t="shared" si="1283"/>
        <v>0</v>
      </c>
      <c r="BW180" s="59"/>
      <c r="BX180" s="64">
        <f t="shared" si="1284"/>
        <v>0</v>
      </c>
      <c r="BY180" s="59"/>
      <c r="BZ180" s="64">
        <f t="shared" si="1238"/>
        <v>0</v>
      </c>
      <c r="CA180" s="54"/>
      <c r="CB180" s="61">
        <f t="shared" si="1239"/>
        <v>0</v>
      </c>
      <c r="CC180" s="61">
        <f t="shared" si="1240"/>
        <v>0</v>
      </c>
      <c r="CD180" s="4"/>
      <c r="CE180" s="236"/>
      <c r="CF180" s="236">
        <f t="shared" si="1285"/>
        <v>0</v>
      </c>
      <c r="CG180" s="235">
        <f t="shared" si="1286"/>
        <v>0</v>
      </c>
      <c r="CH180" s="235">
        <f t="shared" si="1287"/>
        <v>0</v>
      </c>
      <c r="CI180" s="236"/>
      <c r="CJ180" s="236">
        <f t="shared" si="1288"/>
        <v>0</v>
      </c>
      <c r="CK180" s="235">
        <f t="shared" si="1289"/>
        <v>0</v>
      </c>
      <c r="CL180" s="235">
        <f t="shared" si="1290"/>
        <v>0</v>
      </c>
      <c r="CM180" s="236"/>
      <c r="CN180" s="236">
        <f t="shared" si="1241"/>
        <v>0</v>
      </c>
      <c r="CO180" s="235">
        <f t="shared" si="1291"/>
        <v>0</v>
      </c>
      <c r="CP180" s="235">
        <f t="shared" si="1292"/>
        <v>0</v>
      </c>
      <c r="CQ180" s="236"/>
      <c r="CR180" s="236">
        <f t="shared" si="1293"/>
        <v>0</v>
      </c>
      <c r="CS180" s="235">
        <f t="shared" si="1294"/>
        <v>0</v>
      </c>
      <c r="CT180" s="235">
        <f t="shared" si="1295"/>
        <v>0</v>
      </c>
      <c r="CU180" s="236"/>
      <c r="CV180" s="236">
        <f t="shared" si="1296"/>
        <v>0</v>
      </c>
      <c r="CW180" s="235">
        <f t="shared" si="1242"/>
        <v>0</v>
      </c>
      <c r="CX180" s="235">
        <f t="shared" si="1297"/>
        <v>0</v>
      </c>
      <c r="CY180" s="236"/>
      <c r="CZ180" s="236">
        <f t="shared" si="1298"/>
        <v>0</v>
      </c>
      <c r="DA180" s="235">
        <f t="shared" si="1299"/>
        <v>0</v>
      </c>
      <c r="DB180" s="235">
        <f t="shared" si="1300"/>
        <v>0</v>
      </c>
      <c r="DC180" s="236"/>
      <c r="DD180" s="236">
        <f t="shared" si="1301"/>
        <v>0</v>
      </c>
      <c r="DE180" s="235">
        <f t="shared" si="1302"/>
        <v>0</v>
      </c>
      <c r="DF180" s="235">
        <f t="shared" si="1303"/>
        <v>0</v>
      </c>
      <c r="DG180" s="236"/>
      <c r="DH180" s="236">
        <f t="shared" si="1304"/>
        <v>0</v>
      </c>
      <c r="DI180" s="235">
        <f t="shared" si="1305"/>
        <v>0</v>
      </c>
      <c r="DJ180" s="235">
        <f t="shared" si="1306"/>
        <v>0</v>
      </c>
      <c r="DK180" s="236"/>
      <c r="DL180" s="236">
        <f t="shared" si="1307"/>
        <v>0</v>
      </c>
      <c r="DM180" s="235">
        <f t="shared" si="1308"/>
        <v>0</v>
      </c>
      <c r="DN180" s="235">
        <f t="shared" si="1309"/>
        <v>0</v>
      </c>
      <c r="DO180" s="236"/>
      <c r="DP180" s="236">
        <f t="shared" si="1243"/>
        <v>0</v>
      </c>
      <c r="DQ180" s="235">
        <f t="shared" si="1244"/>
        <v>0</v>
      </c>
      <c r="DR180" s="235">
        <f t="shared" si="1245"/>
        <v>0</v>
      </c>
      <c r="DS180" s="236"/>
      <c r="DT180" s="236">
        <f t="shared" si="1310"/>
        <v>0</v>
      </c>
      <c r="DU180" s="235">
        <f t="shared" si="1311"/>
        <v>0</v>
      </c>
      <c r="DV180" s="235">
        <f t="shared" si="1312"/>
        <v>0</v>
      </c>
      <c r="DW180" s="236"/>
      <c r="DX180" s="236">
        <f t="shared" si="1246"/>
        <v>0</v>
      </c>
      <c r="DY180" s="235">
        <f t="shared" si="1247"/>
        <v>0</v>
      </c>
      <c r="DZ180" s="235">
        <f t="shared" si="1248"/>
        <v>0</v>
      </c>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row>
    <row r="181" spans="1:212" s="5" customFormat="1" x14ac:dyDescent="0.2">
      <c r="A181" s="57"/>
      <c r="B181" s="57"/>
      <c r="C181" s="57" t="s">
        <v>2</v>
      </c>
      <c r="D181" s="57">
        <v>140</v>
      </c>
      <c r="E181" s="6"/>
      <c r="F181" s="64">
        <f t="shared" si="1249"/>
        <v>0</v>
      </c>
      <c r="G181" s="6"/>
      <c r="H181" s="64">
        <f t="shared" si="1250"/>
        <v>0</v>
      </c>
      <c r="I181" s="6"/>
      <c r="J181" s="64">
        <f t="shared" si="1251"/>
        <v>0</v>
      </c>
      <c r="K181" s="6"/>
      <c r="L181" s="64">
        <f t="shared" si="1252"/>
        <v>0</v>
      </c>
      <c r="M181" s="6"/>
      <c r="N181" s="64">
        <f t="shared" si="1253"/>
        <v>0</v>
      </c>
      <c r="O181" s="6"/>
      <c r="P181" s="64">
        <f t="shared" si="1254"/>
        <v>0</v>
      </c>
      <c r="Q181" s="6"/>
      <c r="R181" s="64">
        <f t="shared" si="1255"/>
        <v>0</v>
      </c>
      <c r="S181" s="6"/>
      <c r="T181" s="64">
        <f t="shared" si="1256"/>
        <v>0</v>
      </c>
      <c r="U181" s="6"/>
      <c r="V181" s="64">
        <f t="shared" si="1257"/>
        <v>0</v>
      </c>
      <c r="W181" s="6"/>
      <c r="X181" s="64">
        <f t="shared" si="1258"/>
        <v>0</v>
      </c>
      <c r="Y181" s="6"/>
      <c r="Z181" s="64">
        <f t="shared" si="1259"/>
        <v>0</v>
      </c>
      <c r="AA181" s="6"/>
      <c r="AB181" s="64">
        <f t="shared" si="1260"/>
        <v>0</v>
      </c>
      <c r="AC181" s="59"/>
      <c r="AD181" s="64">
        <f t="shared" si="1261"/>
        <v>0</v>
      </c>
      <c r="AE181" s="59"/>
      <c r="AF181" s="64">
        <f t="shared" si="1262"/>
        <v>0</v>
      </c>
      <c r="AG181" s="59"/>
      <c r="AH181" s="64">
        <f t="shared" si="1263"/>
        <v>0</v>
      </c>
      <c r="AI181" s="59"/>
      <c r="AJ181" s="64">
        <f t="shared" si="1264"/>
        <v>0</v>
      </c>
      <c r="AK181" s="59"/>
      <c r="AL181" s="64">
        <f t="shared" si="1265"/>
        <v>0</v>
      </c>
      <c r="AM181" s="59"/>
      <c r="AN181" s="64">
        <f t="shared" si="1266"/>
        <v>0</v>
      </c>
      <c r="AO181" s="59"/>
      <c r="AP181" s="64">
        <f t="shared" si="1267"/>
        <v>0</v>
      </c>
      <c r="AQ181" s="59"/>
      <c r="AR181" s="64">
        <f t="shared" si="1268"/>
        <v>0</v>
      </c>
      <c r="AS181" s="59"/>
      <c r="AT181" s="64">
        <f t="shared" si="1269"/>
        <v>0</v>
      </c>
      <c r="AU181" s="59"/>
      <c r="AV181" s="64">
        <f t="shared" si="1270"/>
        <v>0</v>
      </c>
      <c r="AW181" s="59"/>
      <c r="AX181" s="64">
        <f t="shared" si="1271"/>
        <v>0</v>
      </c>
      <c r="AY181" s="59"/>
      <c r="AZ181" s="64">
        <f t="shared" si="1272"/>
        <v>0</v>
      </c>
      <c r="BA181" s="59"/>
      <c r="BB181" s="64">
        <f t="shared" si="1273"/>
        <v>0</v>
      </c>
      <c r="BC181" s="59"/>
      <c r="BD181" s="64">
        <f t="shared" si="1274"/>
        <v>0</v>
      </c>
      <c r="BE181" s="59"/>
      <c r="BF181" s="64">
        <f t="shared" si="1275"/>
        <v>0</v>
      </c>
      <c r="BG181" s="59"/>
      <c r="BH181" s="64">
        <f t="shared" si="1276"/>
        <v>0</v>
      </c>
      <c r="BI181" s="59"/>
      <c r="BJ181" s="64">
        <f t="shared" si="1277"/>
        <v>0</v>
      </c>
      <c r="BK181" s="59"/>
      <c r="BL181" s="64">
        <f t="shared" si="1278"/>
        <v>0</v>
      </c>
      <c r="BM181" s="59"/>
      <c r="BN181" s="64">
        <f t="shared" si="1279"/>
        <v>0</v>
      </c>
      <c r="BO181" s="59"/>
      <c r="BP181" s="64">
        <f t="shared" si="1280"/>
        <v>0</v>
      </c>
      <c r="BQ181" s="59"/>
      <c r="BR181" s="64">
        <f t="shared" si="1281"/>
        <v>0</v>
      </c>
      <c r="BS181" s="59"/>
      <c r="BT181" s="64">
        <f t="shared" si="1282"/>
        <v>0</v>
      </c>
      <c r="BU181" s="59"/>
      <c r="BV181" s="64">
        <f t="shared" si="1283"/>
        <v>0</v>
      </c>
      <c r="BW181" s="59"/>
      <c r="BX181" s="64">
        <f t="shared" si="1284"/>
        <v>0</v>
      </c>
      <c r="BY181" s="59"/>
      <c r="BZ181" s="64">
        <f t="shared" si="1238"/>
        <v>0</v>
      </c>
      <c r="CA181" s="54"/>
      <c r="CB181" s="61">
        <f t="shared" si="1239"/>
        <v>0</v>
      </c>
      <c r="CC181" s="61">
        <f t="shared" si="1240"/>
        <v>0</v>
      </c>
      <c r="CD181" s="4"/>
      <c r="CE181" s="236"/>
      <c r="CF181" s="236">
        <f t="shared" si="1285"/>
        <v>0</v>
      </c>
      <c r="CG181" s="235">
        <f t="shared" si="1286"/>
        <v>0</v>
      </c>
      <c r="CH181" s="235">
        <f t="shared" si="1287"/>
        <v>0</v>
      </c>
      <c r="CI181" s="236"/>
      <c r="CJ181" s="236">
        <f t="shared" si="1288"/>
        <v>0</v>
      </c>
      <c r="CK181" s="235">
        <f t="shared" si="1289"/>
        <v>0</v>
      </c>
      <c r="CL181" s="235">
        <f t="shared" si="1290"/>
        <v>0</v>
      </c>
      <c r="CM181" s="236"/>
      <c r="CN181" s="236">
        <f t="shared" si="1241"/>
        <v>0</v>
      </c>
      <c r="CO181" s="235">
        <f t="shared" si="1291"/>
        <v>0</v>
      </c>
      <c r="CP181" s="235">
        <f t="shared" si="1292"/>
        <v>0</v>
      </c>
      <c r="CQ181" s="236"/>
      <c r="CR181" s="236">
        <f t="shared" si="1293"/>
        <v>0</v>
      </c>
      <c r="CS181" s="235">
        <f t="shared" si="1294"/>
        <v>0</v>
      </c>
      <c r="CT181" s="235">
        <f t="shared" si="1295"/>
        <v>0</v>
      </c>
      <c r="CU181" s="236"/>
      <c r="CV181" s="236">
        <f t="shared" si="1296"/>
        <v>0</v>
      </c>
      <c r="CW181" s="235">
        <f t="shared" si="1242"/>
        <v>0</v>
      </c>
      <c r="CX181" s="235">
        <f t="shared" si="1297"/>
        <v>0</v>
      </c>
      <c r="CY181" s="236"/>
      <c r="CZ181" s="236">
        <f t="shared" si="1298"/>
        <v>0</v>
      </c>
      <c r="DA181" s="235">
        <f t="shared" si="1299"/>
        <v>0</v>
      </c>
      <c r="DB181" s="235">
        <f t="shared" si="1300"/>
        <v>0</v>
      </c>
      <c r="DC181" s="236"/>
      <c r="DD181" s="236">
        <f t="shared" si="1301"/>
        <v>0</v>
      </c>
      <c r="DE181" s="235">
        <f t="shared" si="1302"/>
        <v>0</v>
      </c>
      <c r="DF181" s="235">
        <f t="shared" si="1303"/>
        <v>0</v>
      </c>
      <c r="DG181" s="236"/>
      <c r="DH181" s="236">
        <f t="shared" si="1304"/>
        <v>0</v>
      </c>
      <c r="DI181" s="235">
        <f t="shared" si="1305"/>
        <v>0</v>
      </c>
      <c r="DJ181" s="235">
        <f t="shared" si="1306"/>
        <v>0</v>
      </c>
      <c r="DK181" s="236"/>
      <c r="DL181" s="236">
        <f t="shared" si="1307"/>
        <v>0</v>
      </c>
      <c r="DM181" s="235">
        <f t="shared" si="1308"/>
        <v>0</v>
      </c>
      <c r="DN181" s="235">
        <f t="shared" si="1309"/>
        <v>0</v>
      </c>
      <c r="DO181" s="236"/>
      <c r="DP181" s="236">
        <f t="shared" si="1243"/>
        <v>0</v>
      </c>
      <c r="DQ181" s="235">
        <f t="shared" si="1244"/>
        <v>0</v>
      </c>
      <c r="DR181" s="235">
        <f t="shared" si="1245"/>
        <v>0</v>
      </c>
      <c r="DS181" s="236"/>
      <c r="DT181" s="236">
        <f t="shared" si="1310"/>
        <v>0</v>
      </c>
      <c r="DU181" s="235">
        <f t="shared" si="1311"/>
        <v>0</v>
      </c>
      <c r="DV181" s="235">
        <f t="shared" si="1312"/>
        <v>0</v>
      </c>
      <c r="DW181" s="236"/>
      <c r="DX181" s="236">
        <f t="shared" si="1246"/>
        <v>0</v>
      </c>
      <c r="DY181" s="235">
        <f t="shared" si="1247"/>
        <v>0</v>
      </c>
      <c r="DZ181" s="235">
        <f t="shared" si="1248"/>
        <v>0</v>
      </c>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row>
    <row r="182" spans="1:212" s="5" customFormat="1" x14ac:dyDescent="0.2">
      <c r="A182" s="57"/>
      <c r="B182" s="57"/>
      <c r="C182" s="57" t="s">
        <v>2</v>
      </c>
      <c r="D182" s="57">
        <v>140</v>
      </c>
      <c r="E182" s="6"/>
      <c r="F182" s="64">
        <f t="shared" si="1249"/>
        <v>0</v>
      </c>
      <c r="G182" s="6"/>
      <c r="H182" s="64">
        <f t="shared" si="1250"/>
        <v>0</v>
      </c>
      <c r="I182" s="6"/>
      <c r="J182" s="64">
        <f t="shared" si="1251"/>
        <v>0</v>
      </c>
      <c r="K182" s="6"/>
      <c r="L182" s="64">
        <f t="shared" si="1252"/>
        <v>0</v>
      </c>
      <c r="M182" s="6"/>
      <c r="N182" s="64">
        <f t="shared" si="1253"/>
        <v>0</v>
      </c>
      <c r="O182" s="6"/>
      <c r="P182" s="64">
        <f t="shared" si="1254"/>
        <v>0</v>
      </c>
      <c r="Q182" s="6"/>
      <c r="R182" s="64">
        <f t="shared" si="1255"/>
        <v>0</v>
      </c>
      <c r="S182" s="6"/>
      <c r="T182" s="64">
        <f t="shared" si="1256"/>
        <v>0</v>
      </c>
      <c r="U182" s="6"/>
      <c r="V182" s="64">
        <f t="shared" si="1257"/>
        <v>0</v>
      </c>
      <c r="W182" s="6"/>
      <c r="X182" s="64">
        <f t="shared" si="1258"/>
        <v>0</v>
      </c>
      <c r="Y182" s="6"/>
      <c r="Z182" s="64">
        <f t="shared" si="1259"/>
        <v>0</v>
      </c>
      <c r="AA182" s="6"/>
      <c r="AB182" s="64">
        <f t="shared" si="1260"/>
        <v>0</v>
      </c>
      <c r="AC182" s="59"/>
      <c r="AD182" s="64">
        <f t="shared" si="1261"/>
        <v>0</v>
      </c>
      <c r="AE182" s="59"/>
      <c r="AF182" s="64">
        <f t="shared" si="1262"/>
        <v>0</v>
      </c>
      <c r="AG182" s="59"/>
      <c r="AH182" s="64">
        <f t="shared" si="1263"/>
        <v>0</v>
      </c>
      <c r="AI182" s="59"/>
      <c r="AJ182" s="64">
        <f t="shared" si="1264"/>
        <v>0</v>
      </c>
      <c r="AK182" s="59"/>
      <c r="AL182" s="64">
        <f t="shared" si="1265"/>
        <v>0</v>
      </c>
      <c r="AM182" s="59"/>
      <c r="AN182" s="64">
        <f t="shared" si="1266"/>
        <v>0</v>
      </c>
      <c r="AO182" s="59"/>
      <c r="AP182" s="64">
        <f t="shared" si="1267"/>
        <v>0</v>
      </c>
      <c r="AQ182" s="59"/>
      <c r="AR182" s="64">
        <f t="shared" si="1268"/>
        <v>0</v>
      </c>
      <c r="AS182" s="59"/>
      <c r="AT182" s="64">
        <f t="shared" si="1269"/>
        <v>0</v>
      </c>
      <c r="AU182" s="59"/>
      <c r="AV182" s="64">
        <f t="shared" si="1270"/>
        <v>0</v>
      </c>
      <c r="AW182" s="59"/>
      <c r="AX182" s="64">
        <f t="shared" si="1271"/>
        <v>0</v>
      </c>
      <c r="AY182" s="59"/>
      <c r="AZ182" s="64">
        <f t="shared" si="1272"/>
        <v>0</v>
      </c>
      <c r="BA182" s="59"/>
      <c r="BB182" s="64">
        <f t="shared" si="1273"/>
        <v>0</v>
      </c>
      <c r="BC182" s="59"/>
      <c r="BD182" s="64">
        <f t="shared" si="1274"/>
        <v>0</v>
      </c>
      <c r="BE182" s="59"/>
      <c r="BF182" s="64">
        <f t="shared" si="1275"/>
        <v>0</v>
      </c>
      <c r="BG182" s="59"/>
      <c r="BH182" s="64">
        <f t="shared" si="1276"/>
        <v>0</v>
      </c>
      <c r="BI182" s="59"/>
      <c r="BJ182" s="64">
        <f t="shared" si="1277"/>
        <v>0</v>
      </c>
      <c r="BK182" s="59"/>
      <c r="BL182" s="64">
        <f t="shared" si="1278"/>
        <v>0</v>
      </c>
      <c r="BM182" s="59"/>
      <c r="BN182" s="64">
        <f t="shared" si="1279"/>
        <v>0</v>
      </c>
      <c r="BO182" s="59"/>
      <c r="BP182" s="64">
        <f t="shared" si="1280"/>
        <v>0</v>
      </c>
      <c r="BQ182" s="59"/>
      <c r="BR182" s="64">
        <f t="shared" si="1281"/>
        <v>0</v>
      </c>
      <c r="BS182" s="59"/>
      <c r="BT182" s="64">
        <f t="shared" si="1282"/>
        <v>0</v>
      </c>
      <c r="BU182" s="59"/>
      <c r="BV182" s="64">
        <f t="shared" si="1283"/>
        <v>0</v>
      </c>
      <c r="BW182" s="59"/>
      <c r="BX182" s="64">
        <f t="shared" si="1284"/>
        <v>0</v>
      </c>
      <c r="BY182" s="59"/>
      <c r="BZ182" s="64">
        <f t="shared" si="1238"/>
        <v>0</v>
      </c>
      <c r="CA182" s="54"/>
      <c r="CB182" s="61">
        <f t="shared" si="1239"/>
        <v>0</v>
      </c>
      <c r="CC182" s="61">
        <f t="shared" si="1240"/>
        <v>0</v>
      </c>
      <c r="CD182" s="4"/>
      <c r="CE182" s="236"/>
      <c r="CF182" s="236">
        <f t="shared" si="1285"/>
        <v>0</v>
      </c>
      <c r="CG182" s="235">
        <f t="shared" si="1286"/>
        <v>0</v>
      </c>
      <c r="CH182" s="235">
        <f t="shared" si="1287"/>
        <v>0</v>
      </c>
      <c r="CI182" s="236"/>
      <c r="CJ182" s="236">
        <f t="shared" si="1288"/>
        <v>0</v>
      </c>
      <c r="CK182" s="235">
        <f t="shared" si="1289"/>
        <v>0</v>
      </c>
      <c r="CL182" s="235">
        <f t="shared" si="1290"/>
        <v>0</v>
      </c>
      <c r="CM182" s="236"/>
      <c r="CN182" s="236">
        <f t="shared" si="1241"/>
        <v>0</v>
      </c>
      <c r="CO182" s="235">
        <f t="shared" si="1291"/>
        <v>0</v>
      </c>
      <c r="CP182" s="235">
        <f t="shared" si="1292"/>
        <v>0</v>
      </c>
      <c r="CQ182" s="236"/>
      <c r="CR182" s="236">
        <f t="shared" si="1293"/>
        <v>0</v>
      </c>
      <c r="CS182" s="235">
        <f t="shared" si="1294"/>
        <v>0</v>
      </c>
      <c r="CT182" s="235">
        <f t="shared" si="1295"/>
        <v>0</v>
      </c>
      <c r="CU182" s="236"/>
      <c r="CV182" s="236">
        <f t="shared" si="1296"/>
        <v>0</v>
      </c>
      <c r="CW182" s="235">
        <f t="shared" si="1242"/>
        <v>0</v>
      </c>
      <c r="CX182" s="235">
        <f t="shared" si="1297"/>
        <v>0</v>
      </c>
      <c r="CY182" s="236"/>
      <c r="CZ182" s="236">
        <f t="shared" si="1298"/>
        <v>0</v>
      </c>
      <c r="DA182" s="235">
        <f t="shared" si="1299"/>
        <v>0</v>
      </c>
      <c r="DB182" s="235">
        <f t="shared" si="1300"/>
        <v>0</v>
      </c>
      <c r="DC182" s="236"/>
      <c r="DD182" s="236">
        <f t="shared" si="1301"/>
        <v>0</v>
      </c>
      <c r="DE182" s="235">
        <f t="shared" si="1302"/>
        <v>0</v>
      </c>
      <c r="DF182" s="235">
        <f t="shared" si="1303"/>
        <v>0</v>
      </c>
      <c r="DG182" s="236"/>
      <c r="DH182" s="236">
        <f t="shared" si="1304"/>
        <v>0</v>
      </c>
      <c r="DI182" s="235">
        <f t="shared" si="1305"/>
        <v>0</v>
      </c>
      <c r="DJ182" s="235">
        <f t="shared" si="1306"/>
        <v>0</v>
      </c>
      <c r="DK182" s="236"/>
      <c r="DL182" s="236">
        <f t="shared" si="1307"/>
        <v>0</v>
      </c>
      <c r="DM182" s="235">
        <f t="shared" si="1308"/>
        <v>0</v>
      </c>
      <c r="DN182" s="235">
        <f t="shared" si="1309"/>
        <v>0</v>
      </c>
      <c r="DO182" s="236"/>
      <c r="DP182" s="236">
        <f t="shared" si="1243"/>
        <v>0</v>
      </c>
      <c r="DQ182" s="235">
        <f t="shared" si="1244"/>
        <v>0</v>
      </c>
      <c r="DR182" s="235">
        <f t="shared" si="1245"/>
        <v>0</v>
      </c>
      <c r="DS182" s="236"/>
      <c r="DT182" s="236">
        <f t="shared" si="1310"/>
        <v>0</v>
      </c>
      <c r="DU182" s="235">
        <f t="shared" si="1311"/>
        <v>0</v>
      </c>
      <c r="DV182" s="235">
        <f t="shared" si="1312"/>
        <v>0</v>
      </c>
      <c r="DW182" s="236"/>
      <c r="DX182" s="236">
        <f t="shared" si="1246"/>
        <v>0</v>
      </c>
      <c r="DY182" s="235">
        <f t="shared" si="1247"/>
        <v>0</v>
      </c>
      <c r="DZ182" s="235">
        <f t="shared" si="1248"/>
        <v>0</v>
      </c>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row>
    <row r="183" spans="1:212" s="5" customFormat="1" x14ac:dyDescent="0.2">
      <c r="A183" s="57" t="s">
        <v>117</v>
      </c>
      <c r="B183" s="57" t="s">
        <v>357</v>
      </c>
      <c r="C183" s="57" t="s">
        <v>7</v>
      </c>
      <c r="D183" s="57">
        <v>118</v>
      </c>
      <c r="E183" s="6"/>
      <c r="F183" s="64">
        <f t="shared" si="1249"/>
        <v>0</v>
      </c>
      <c r="G183" s="6"/>
      <c r="H183" s="64">
        <f t="shared" si="1250"/>
        <v>0</v>
      </c>
      <c r="I183" s="6"/>
      <c r="J183" s="64">
        <f t="shared" si="1251"/>
        <v>0</v>
      </c>
      <c r="K183" s="6"/>
      <c r="L183" s="64">
        <f t="shared" si="1252"/>
        <v>0</v>
      </c>
      <c r="M183" s="6"/>
      <c r="N183" s="64">
        <f t="shared" si="1253"/>
        <v>0</v>
      </c>
      <c r="O183" s="6"/>
      <c r="P183" s="64">
        <f t="shared" si="1254"/>
        <v>0</v>
      </c>
      <c r="Q183" s="6"/>
      <c r="R183" s="64">
        <f t="shared" si="1255"/>
        <v>0</v>
      </c>
      <c r="S183" s="6"/>
      <c r="T183" s="64">
        <f t="shared" si="1256"/>
        <v>0</v>
      </c>
      <c r="U183" s="6"/>
      <c r="V183" s="64">
        <f t="shared" si="1257"/>
        <v>0</v>
      </c>
      <c r="W183" s="208"/>
      <c r="X183" s="64">
        <f t="shared" si="1258"/>
        <v>0</v>
      </c>
      <c r="Y183" s="6"/>
      <c r="Z183" s="64">
        <f t="shared" si="1259"/>
        <v>0</v>
      </c>
      <c r="AA183" s="6"/>
      <c r="AB183" s="64">
        <f t="shared" si="1260"/>
        <v>0</v>
      </c>
      <c r="AC183" s="59"/>
      <c r="AD183" s="64">
        <f t="shared" si="1261"/>
        <v>0</v>
      </c>
      <c r="AE183" s="59"/>
      <c r="AF183" s="64">
        <f t="shared" si="1262"/>
        <v>0</v>
      </c>
      <c r="AG183" s="59"/>
      <c r="AH183" s="64">
        <f t="shared" si="1263"/>
        <v>0</v>
      </c>
      <c r="AI183" s="59"/>
      <c r="AJ183" s="64">
        <f t="shared" si="1264"/>
        <v>0</v>
      </c>
      <c r="AK183" s="59"/>
      <c r="AL183" s="64">
        <f t="shared" si="1265"/>
        <v>0</v>
      </c>
      <c r="AM183" s="59"/>
      <c r="AN183" s="64">
        <f t="shared" si="1266"/>
        <v>0</v>
      </c>
      <c r="AO183" s="59"/>
      <c r="AP183" s="64">
        <f t="shared" si="1267"/>
        <v>0</v>
      </c>
      <c r="AQ183" s="59"/>
      <c r="AR183" s="64">
        <f t="shared" si="1268"/>
        <v>0</v>
      </c>
      <c r="AS183" s="59"/>
      <c r="AT183" s="64">
        <f t="shared" si="1269"/>
        <v>0</v>
      </c>
      <c r="AU183" s="59"/>
      <c r="AV183" s="64">
        <f t="shared" si="1270"/>
        <v>0</v>
      </c>
      <c r="AW183" s="59"/>
      <c r="AX183" s="64">
        <f t="shared" si="1271"/>
        <v>0</v>
      </c>
      <c r="AY183" s="59"/>
      <c r="AZ183" s="64">
        <f t="shared" si="1272"/>
        <v>0</v>
      </c>
      <c r="BA183" s="59">
        <v>2.75</v>
      </c>
      <c r="BB183" s="64">
        <f t="shared" si="1273"/>
        <v>324.5</v>
      </c>
      <c r="BC183" s="59"/>
      <c r="BD183" s="64">
        <f t="shared" si="1274"/>
        <v>0</v>
      </c>
      <c r="BE183" s="59"/>
      <c r="BF183" s="64">
        <f t="shared" si="1275"/>
        <v>0</v>
      </c>
      <c r="BG183" s="59"/>
      <c r="BH183" s="64">
        <f t="shared" si="1276"/>
        <v>0</v>
      </c>
      <c r="BI183" s="59"/>
      <c r="BJ183" s="64">
        <f t="shared" si="1277"/>
        <v>0</v>
      </c>
      <c r="BK183" s="59"/>
      <c r="BL183" s="64">
        <f t="shared" si="1278"/>
        <v>0</v>
      </c>
      <c r="BM183" s="59"/>
      <c r="BN183" s="64">
        <f t="shared" si="1279"/>
        <v>0</v>
      </c>
      <c r="BO183" s="59"/>
      <c r="BP183" s="64">
        <f t="shared" si="1280"/>
        <v>0</v>
      </c>
      <c r="BQ183" s="59"/>
      <c r="BR183" s="64">
        <f t="shared" si="1281"/>
        <v>0</v>
      </c>
      <c r="BS183" s="59"/>
      <c r="BT183" s="64">
        <f t="shared" si="1282"/>
        <v>0</v>
      </c>
      <c r="BU183" s="59"/>
      <c r="BV183" s="64">
        <f t="shared" si="1283"/>
        <v>0</v>
      </c>
      <c r="BW183" s="59"/>
      <c r="BX183" s="64">
        <f t="shared" si="1284"/>
        <v>0</v>
      </c>
      <c r="BY183" s="59"/>
      <c r="BZ183" s="64">
        <f t="shared" si="1238"/>
        <v>0</v>
      </c>
      <c r="CA183" s="54"/>
      <c r="CB183" s="61">
        <f t="shared" si="1239"/>
        <v>2.75</v>
      </c>
      <c r="CC183" s="61">
        <f t="shared" si="1240"/>
        <v>324.5</v>
      </c>
      <c r="CD183" s="4"/>
      <c r="CE183" s="236"/>
      <c r="CF183" s="236">
        <f t="shared" si="1285"/>
        <v>0</v>
      </c>
      <c r="CG183" s="235">
        <f t="shared" si="1286"/>
        <v>0</v>
      </c>
      <c r="CH183" s="235">
        <f t="shared" si="1287"/>
        <v>0</v>
      </c>
      <c r="CI183" s="236"/>
      <c r="CJ183" s="236">
        <f t="shared" si="1288"/>
        <v>0</v>
      </c>
      <c r="CK183" s="235">
        <f t="shared" si="1289"/>
        <v>0</v>
      </c>
      <c r="CL183" s="235">
        <f t="shared" si="1290"/>
        <v>0</v>
      </c>
      <c r="CM183" s="236"/>
      <c r="CN183" s="236">
        <f t="shared" si="1241"/>
        <v>0</v>
      </c>
      <c r="CO183" s="235">
        <f t="shared" si="1291"/>
        <v>0</v>
      </c>
      <c r="CP183" s="235">
        <f t="shared" si="1292"/>
        <v>0</v>
      </c>
      <c r="CQ183" s="236"/>
      <c r="CR183" s="236">
        <f t="shared" si="1293"/>
        <v>0</v>
      </c>
      <c r="CS183" s="235">
        <f t="shared" si="1294"/>
        <v>0</v>
      </c>
      <c r="CT183" s="235">
        <f t="shared" si="1295"/>
        <v>0</v>
      </c>
      <c r="CU183" s="236"/>
      <c r="CV183" s="236">
        <f t="shared" si="1296"/>
        <v>0</v>
      </c>
      <c r="CW183" s="235">
        <f t="shared" si="1242"/>
        <v>0</v>
      </c>
      <c r="CX183" s="235">
        <f t="shared" si="1297"/>
        <v>0</v>
      </c>
      <c r="CY183" s="236"/>
      <c r="CZ183" s="236">
        <f t="shared" si="1298"/>
        <v>0</v>
      </c>
      <c r="DA183" s="235">
        <f t="shared" si="1299"/>
        <v>0</v>
      </c>
      <c r="DB183" s="235">
        <f t="shared" si="1300"/>
        <v>0</v>
      </c>
      <c r="DC183" s="236"/>
      <c r="DD183" s="236">
        <f t="shared" si="1301"/>
        <v>0</v>
      </c>
      <c r="DE183" s="235">
        <f t="shared" si="1302"/>
        <v>0</v>
      </c>
      <c r="DF183" s="235">
        <f t="shared" si="1303"/>
        <v>0</v>
      </c>
      <c r="DG183" s="236"/>
      <c r="DH183" s="236">
        <f t="shared" si="1304"/>
        <v>0</v>
      </c>
      <c r="DI183" s="235">
        <f t="shared" si="1305"/>
        <v>0</v>
      </c>
      <c r="DJ183" s="235">
        <f t="shared" si="1306"/>
        <v>0</v>
      </c>
      <c r="DK183" s="236"/>
      <c r="DL183" s="236">
        <f t="shared" si="1307"/>
        <v>0</v>
      </c>
      <c r="DM183" s="235">
        <f t="shared" si="1308"/>
        <v>0</v>
      </c>
      <c r="DN183" s="235">
        <f t="shared" si="1309"/>
        <v>0</v>
      </c>
      <c r="DO183" s="236"/>
      <c r="DP183" s="236">
        <f t="shared" si="1243"/>
        <v>0</v>
      </c>
      <c r="DQ183" s="235">
        <f t="shared" si="1244"/>
        <v>2.75</v>
      </c>
      <c r="DR183" s="235">
        <f t="shared" si="1245"/>
        <v>0</v>
      </c>
      <c r="DS183" s="236">
        <v>13</v>
      </c>
      <c r="DT183" s="236">
        <f t="shared" si="1310"/>
        <v>1534</v>
      </c>
      <c r="DU183" s="235">
        <f t="shared" si="1311"/>
        <v>15.75</v>
      </c>
      <c r="DV183" s="235">
        <f t="shared" si="1312"/>
        <v>1858.5</v>
      </c>
      <c r="DW183" s="236"/>
      <c r="DX183" s="236">
        <f t="shared" si="1246"/>
        <v>0</v>
      </c>
      <c r="DY183" s="235">
        <f t="shared" si="1247"/>
        <v>0</v>
      </c>
      <c r="DZ183" s="235">
        <f t="shared" si="1248"/>
        <v>0</v>
      </c>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row>
    <row r="184" spans="1:212" s="5" customFormat="1" x14ac:dyDescent="0.2">
      <c r="A184" s="57" t="s">
        <v>95</v>
      </c>
      <c r="B184" s="57" t="s">
        <v>96</v>
      </c>
      <c r="C184" s="57" t="s">
        <v>7</v>
      </c>
      <c r="D184" s="57">
        <v>118</v>
      </c>
      <c r="E184" s="6"/>
      <c r="F184" s="64">
        <f t="shared" si="1249"/>
        <v>0</v>
      </c>
      <c r="G184" s="6"/>
      <c r="H184" s="64">
        <f t="shared" si="1250"/>
        <v>0</v>
      </c>
      <c r="I184" s="6"/>
      <c r="J184" s="64">
        <f t="shared" si="1251"/>
        <v>0</v>
      </c>
      <c r="K184" s="6"/>
      <c r="L184" s="64">
        <f t="shared" si="1252"/>
        <v>0</v>
      </c>
      <c r="M184" s="6"/>
      <c r="N184" s="64">
        <f t="shared" si="1253"/>
        <v>0</v>
      </c>
      <c r="O184" s="6"/>
      <c r="P184" s="64">
        <f t="shared" si="1254"/>
        <v>0</v>
      </c>
      <c r="Q184" s="6"/>
      <c r="R184" s="64">
        <f t="shared" si="1255"/>
        <v>0</v>
      </c>
      <c r="S184" s="6"/>
      <c r="T184" s="64">
        <f t="shared" si="1256"/>
        <v>0</v>
      </c>
      <c r="U184" s="6"/>
      <c r="V184" s="64">
        <f t="shared" si="1257"/>
        <v>0</v>
      </c>
      <c r="W184" s="6"/>
      <c r="X184" s="64">
        <f t="shared" si="1258"/>
        <v>0</v>
      </c>
      <c r="Y184" s="6"/>
      <c r="Z184" s="64">
        <f t="shared" si="1259"/>
        <v>0</v>
      </c>
      <c r="AA184" s="6"/>
      <c r="AB184" s="64">
        <f t="shared" si="1260"/>
        <v>0</v>
      </c>
      <c r="AC184" s="59"/>
      <c r="AD184" s="64">
        <f t="shared" si="1261"/>
        <v>0</v>
      </c>
      <c r="AE184" s="59"/>
      <c r="AF184" s="64">
        <f t="shared" si="1262"/>
        <v>0</v>
      </c>
      <c r="AG184" s="59"/>
      <c r="AH184" s="64">
        <f t="shared" si="1263"/>
        <v>0</v>
      </c>
      <c r="AI184" s="59"/>
      <c r="AJ184" s="64">
        <f t="shared" si="1264"/>
        <v>0</v>
      </c>
      <c r="AK184" s="59"/>
      <c r="AL184" s="64">
        <f t="shared" si="1265"/>
        <v>0</v>
      </c>
      <c r="AM184" s="59"/>
      <c r="AN184" s="64">
        <f t="shared" si="1266"/>
        <v>0</v>
      </c>
      <c r="AO184" s="59"/>
      <c r="AP184" s="64">
        <f t="shared" si="1267"/>
        <v>0</v>
      </c>
      <c r="AQ184" s="59"/>
      <c r="AR184" s="64">
        <f t="shared" si="1268"/>
        <v>0</v>
      </c>
      <c r="AS184" s="59"/>
      <c r="AT184" s="64">
        <f t="shared" si="1269"/>
        <v>0</v>
      </c>
      <c r="AU184" s="59"/>
      <c r="AV184" s="64">
        <f t="shared" si="1270"/>
        <v>0</v>
      </c>
      <c r="AW184" s="59"/>
      <c r="AX184" s="64">
        <f t="shared" si="1271"/>
        <v>0</v>
      </c>
      <c r="AY184" s="59"/>
      <c r="AZ184" s="64">
        <f t="shared" si="1272"/>
        <v>0</v>
      </c>
      <c r="BA184" s="59"/>
      <c r="BB184" s="64">
        <f t="shared" si="1273"/>
        <v>0</v>
      </c>
      <c r="BC184" s="59"/>
      <c r="BD184" s="64">
        <f t="shared" si="1274"/>
        <v>0</v>
      </c>
      <c r="BE184" s="59"/>
      <c r="BF184" s="64">
        <f t="shared" si="1275"/>
        <v>0</v>
      </c>
      <c r="BG184" s="59"/>
      <c r="BH184" s="64">
        <f t="shared" si="1276"/>
        <v>0</v>
      </c>
      <c r="BI184" s="59"/>
      <c r="BJ184" s="64">
        <f t="shared" si="1277"/>
        <v>0</v>
      </c>
      <c r="BK184" s="59"/>
      <c r="BL184" s="64">
        <f t="shared" si="1278"/>
        <v>0</v>
      </c>
      <c r="BM184" s="59"/>
      <c r="BN184" s="64">
        <f t="shared" si="1279"/>
        <v>0</v>
      </c>
      <c r="BO184" s="59"/>
      <c r="BP184" s="64">
        <f t="shared" si="1280"/>
        <v>0</v>
      </c>
      <c r="BQ184" s="59"/>
      <c r="BR184" s="64">
        <f t="shared" si="1281"/>
        <v>0</v>
      </c>
      <c r="BS184" s="59"/>
      <c r="BT184" s="64">
        <f t="shared" si="1282"/>
        <v>0</v>
      </c>
      <c r="BU184" s="59"/>
      <c r="BV184" s="64">
        <f t="shared" si="1283"/>
        <v>0</v>
      </c>
      <c r="BW184" s="59"/>
      <c r="BX184" s="64">
        <f t="shared" si="1284"/>
        <v>0</v>
      </c>
      <c r="BY184" s="59"/>
      <c r="BZ184" s="64">
        <f t="shared" si="1238"/>
        <v>0</v>
      </c>
      <c r="CA184" s="54"/>
      <c r="CB184" s="61">
        <f t="shared" si="1239"/>
        <v>0</v>
      </c>
      <c r="CC184" s="61">
        <f t="shared" si="1240"/>
        <v>0</v>
      </c>
      <c r="CD184" s="4"/>
      <c r="CE184" s="236"/>
      <c r="CF184" s="236">
        <f t="shared" si="1285"/>
        <v>0</v>
      </c>
      <c r="CG184" s="235">
        <f t="shared" si="1286"/>
        <v>0</v>
      </c>
      <c r="CH184" s="235">
        <f t="shared" si="1287"/>
        <v>0</v>
      </c>
      <c r="CI184" s="236"/>
      <c r="CJ184" s="236">
        <f t="shared" si="1288"/>
        <v>0</v>
      </c>
      <c r="CK184" s="235">
        <f t="shared" si="1289"/>
        <v>0</v>
      </c>
      <c r="CL184" s="235">
        <f t="shared" si="1290"/>
        <v>0</v>
      </c>
      <c r="CM184" s="236"/>
      <c r="CN184" s="236">
        <f t="shared" si="1241"/>
        <v>0</v>
      </c>
      <c r="CO184" s="235">
        <f t="shared" si="1291"/>
        <v>0</v>
      </c>
      <c r="CP184" s="235">
        <f t="shared" si="1292"/>
        <v>0</v>
      </c>
      <c r="CQ184" s="236"/>
      <c r="CR184" s="236">
        <f t="shared" si="1293"/>
        <v>0</v>
      </c>
      <c r="CS184" s="235">
        <f t="shared" si="1294"/>
        <v>0</v>
      </c>
      <c r="CT184" s="235">
        <f t="shared" si="1295"/>
        <v>0</v>
      </c>
      <c r="CU184" s="236"/>
      <c r="CV184" s="236">
        <f t="shared" si="1296"/>
        <v>0</v>
      </c>
      <c r="CW184" s="235">
        <f t="shared" si="1242"/>
        <v>0</v>
      </c>
      <c r="CX184" s="235">
        <f t="shared" si="1297"/>
        <v>0</v>
      </c>
      <c r="CY184" s="236"/>
      <c r="CZ184" s="236">
        <f t="shared" si="1298"/>
        <v>0</v>
      </c>
      <c r="DA184" s="235">
        <f t="shared" si="1299"/>
        <v>0</v>
      </c>
      <c r="DB184" s="235">
        <f t="shared" si="1300"/>
        <v>0</v>
      </c>
      <c r="DC184" s="236"/>
      <c r="DD184" s="236">
        <f t="shared" si="1301"/>
        <v>0</v>
      </c>
      <c r="DE184" s="235">
        <f t="shared" si="1302"/>
        <v>0</v>
      </c>
      <c r="DF184" s="235">
        <f t="shared" si="1303"/>
        <v>0</v>
      </c>
      <c r="DG184" s="236"/>
      <c r="DH184" s="236">
        <f t="shared" si="1304"/>
        <v>0</v>
      </c>
      <c r="DI184" s="235">
        <f t="shared" si="1305"/>
        <v>0</v>
      </c>
      <c r="DJ184" s="235">
        <f t="shared" si="1306"/>
        <v>0</v>
      </c>
      <c r="DK184" s="236"/>
      <c r="DL184" s="236">
        <f t="shared" si="1307"/>
        <v>0</v>
      </c>
      <c r="DM184" s="235">
        <f t="shared" si="1308"/>
        <v>0</v>
      </c>
      <c r="DN184" s="235">
        <f t="shared" si="1309"/>
        <v>0</v>
      </c>
      <c r="DO184" s="236"/>
      <c r="DP184" s="236">
        <f t="shared" si="1243"/>
        <v>0</v>
      </c>
      <c r="DQ184" s="235">
        <f t="shared" si="1244"/>
        <v>0</v>
      </c>
      <c r="DR184" s="235">
        <f t="shared" si="1245"/>
        <v>0</v>
      </c>
      <c r="DS184" s="236"/>
      <c r="DT184" s="236">
        <f t="shared" si="1310"/>
        <v>0</v>
      </c>
      <c r="DU184" s="235">
        <f t="shared" si="1311"/>
        <v>0</v>
      </c>
      <c r="DV184" s="235">
        <f t="shared" si="1312"/>
        <v>0</v>
      </c>
      <c r="DW184" s="236"/>
      <c r="DX184" s="236">
        <f t="shared" si="1246"/>
        <v>0</v>
      </c>
      <c r="DY184" s="235">
        <f t="shared" si="1247"/>
        <v>0</v>
      </c>
      <c r="DZ184" s="235">
        <f t="shared" si="1248"/>
        <v>0</v>
      </c>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row>
    <row r="185" spans="1:212" s="5" customFormat="1" x14ac:dyDescent="0.2">
      <c r="A185" s="57" t="s">
        <v>162</v>
      </c>
      <c r="B185" s="57" t="s">
        <v>163</v>
      </c>
      <c r="C185" s="57" t="s">
        <v>7</v>
      </c>
      <c r="D185" s="57">
        <v>118</v>
      </c>
      <c r="E185" s="6"/>
      <c r="F185" s="64">
        <f t="shared" si="1249"/>
        <v>0</v>
      </c>
      <c r="G185" s="6"/>
      <c r="H185" s="64">
        <f t="shared" si="1250"/>
        <v>0</v>
      </c>
      <c r="I185" s="6"/>
      <c r="J185" s="64">
        <f t="shared" si="1251"/>
        <v>0</v>
      </c>
      <c r="K185" s="6"/>
      <c r="L185" s="64">
        <f t="shared" si="1252"/>
        <v>0</v>
      </c>
      <c r="M185" s="6"/>
      <c r="N185" s="64">
        <f t="shared" si="1253"/>
        <v>0</v>
      </c>
      <c r="O185" s="6"/>
      <c r="P185" s="64">
        <f t="shared" si="1254"/>
        <v>0</v>
      </c>
      <c r="Q185" s="6"/>
      <c r="R185" s="64">
        <f t="shared" si="1255"/>
        <v>0</v>
      </c>
      <c r="S185" s="6"/>
      <c r="T185" s="64">
        <f t="shared" si="1256"/>
        <v>0</v>
      </c>
      <c r="U185" s="6"/>
      <c r="V185" s="64">
        <f t="shared" si="1257"/>
        <v>0</v>
      </c>
      <c r="W185" s="6"/>
      <c r="X185" s="64">
        <f t="shared" si="1258"/>
        <v>0</v>
      </c>
      <c r="Y185" s="6"/>
      <c r="Z185" s="64">
        <f t="shared" si="1259"/>
        <v>0</v>
      </c>
      <c r="AA185" s="6"/>
      <c r="AB185" s="64">
        <f t="shared" si="1260"/>
        <v>0</v>
      </c>
      <c r="AC185" s="59"/>
      <c r="AD185" s="64">
        <f t="shared" si="1261"/>
        <v>0</v>
      </c>
      <c r="AE185" s="59"/>
      <c r="AF185" s="64">
        <f t="shared" si="1262"/>
        <v>0</v>
      </c>
      <c r="AG185" s="59"/>
      <c r="AH185" s="64">
        <f t="shared" si="1263"/>
        <v>0</v>
      </c>
      <c r="AI185" s="59"/>
      <c r="AJ185" s="64">
        <f t="shared" si="1264"/>
        <v>0</v>
      </c>
      <c r="AK185" s="59"/>
      <c r="AL185" s="64">
        <f t="shared" si="1265"/>
        <v>0</v>
      </c>
      <c r="AM185" s="59"/>
      <c r="AN185" s="64">
        <f t="shared" si="1266"/>
        <v>0</v>
      </c>
      <c r="AO185" s="59"/>
      <c r="AP185" s="64">
        <f t="shared" si="1267"/>
        <v>0</v>
      </c>
      <c r="AQ185" s="59"/>
      <c r="AR185" s="64">
        <f t="shared" si="1268"/>
        <v>0</v>
      </c>
      <c r="AS185" s="59"/>
      <c r="AT185" s="64">
        <f t="shared" si="1269"/>
        <v>0</v>
      </c>
      <c r="AU185" s="59"/>
      <c r="AV185" s="64">
        <f t="shared" si="1270"/>
        <v>0</v>
      </c>
      <c r="AW185" s="59"/>
      <c r="AX185" s="64">
        <f t="shared" si="1271"/>
        <v>0</v>
      </c>
      <c r="AY185" s="59"/>
      <c r="AZ185" s="64">
        <f t="shared" si="1272"/>
        <v>0</v>
      </c>
      <c r="BA185" s="59"/>
      <c r="BB185" s="64">
        <f t="shared" si="1273"/>
        <v>0</v>
      </c>
      <c r="BC185" s="59"/>
      <c r="BD185" s="64">
        <f t="shared" si="1274"/>
        <v>0</v>
      </c>
      <c r="BE185" s="59"/>
      <c r="BF185" s="64">
        <f t="shared" si="1275"/>
        <v>0</v>
      </c>
      <c r="BG185" s="59"/>
      <c r="BH185" s="64">
        <f t="shared" si="1276"/>
        <v>0</v>
      </c>
      <c r="BI185" s="59"/>
      <c r="BJ185" s="64">
        <f t="shared" si="1277"/>
        <v>0</v>
      </c>
      <c r="BK185" s="59"/>
      <c r="BL185" s="64">
        <f t="shared" si="1278"/>
        <v>0</v>
      </c>
      <c r="BM185" s="59"/>
      <c r="BN185" s="64">
        <f t="shared" si="1279"/>
        <v>0</v>
      </c>
      <c r="BO185" s="59"/>
      <c r="BP185" s="64">
        <f t="shared" si="1280"/>
        <v>0</v>
      </c>
      <c r="BQ185" s="59"/>
      <c r="BR185" s="64">
        <f t="shared" si="1281"/>
        <v>0</v>
      </c>
      <c r="BS185" s="59"/>
      <c r="BT185" s="64">
        <f t="shared" si="1282"/>
        <v>0</v>
      </c>
      <c r="BU185" s="59"/>
      <c r="BV185" s="64">
        <f t="shared" si="1283"/>
        <v>0</v>
      </c>
      <c r="BW185" s="59"/>
      <c r="BX185" s="64">
        <f t="shared" si="1284"/>
        <v>0</v>
      </c>
      <c r="BY185" s="59"/>
      <c r="BZ185" s="64">
        <f t="shared" si="1238"/>
        <v>0</v>
      </c>
      <c r="CA185" s="54"/>
      <c r="CB185" s="61">
        <f t="shared" si="1239"/>
        <v>0</v>
      </c>
      <c r="CC185" s="61">
        <f t="shared" si="1240"/>
        <v>0</v>
      </c>
      <c r="CD185" s="4"/>
      <c r="CE185" s="236"/>
      <c r="CF185" s="236">
        <f t="shared" si="1285"/>
        <v>0</v>
      </c>
      <c r="CG185" s="235">
        <f t="shared" si="1286"/>
        <v>0</v>
      </c>
      <c r="CH185" s="235">
        <f t="shared" si="1287"/>
        <v>0</v>
      </c>
      <c r="CI185" s="236"/>
      <c r="CJ185" s="236">
        <f t="shared" si="1288"/>
        <v>0</v>
      </c>
      <c r="CK185" s="235">
        <f t="shared" si="1289"/>
        <v>0</v>
      </c>
      <c r="CL185" s="235">
        <f t="shared" si="1290"/>
        <v>0</v>
      </c>
      <c r="CM185" s="236"/>
      <c r="CN185" s="236">
        <f t="shared" si="1241"/>
        <v>0</v>
      </c>
      <c r="CO185" s="235">
        <f t="shared" si="1291"/>
        <v>0</v>
      </c>
      <c r="CP185" s="235">
        <f t="shared" si="1292"/>
        <v>0</v>
      </c>
      <c r="CQ185" s="236"/>
      <c r="CR185" s="236">
        <f t="shared" si="1293"/>
        <v>0</v>
      </c>
      <c r="CS185" s="235">
        <f t="shared" si="1294"/>
        <v>0</v>
      </c>
      <c r="CT185" s="235">
        <f t="shared" si="1295"/>
        <v>0</v>
      </c>
      <c r="CU185" s="236"/>
      <c r="CV185" s="236">
        <f t="shared" si="1296"/>
        <v>0</v>
      </c>
      <c r="CW185" s="235">
        <f t="shared" si="1242"/>
        <v>0</v>
      </c>
      <c r="CX185" s="235">
        <f t="shared" si="1297"/>
        <v>0</v>
      </c>
      <c r="CY185" s="236"/>
      <c r="CZ185" s="236">
        <f t="shared" si="1298"/>
        <v>0</v>
      </c>
      <c r="DA185" s="235">
        <f t="shared" si="1299"/>
        <v>0</v>
      </c>
      <c r="DB185" s="235">
        <f t="shared" si="1300"/>
        <v>0</v>
      </c>
      <c r="DC185" s="236"/>
      <c r="DD185" s="236">
        <f t="shared" si="1301"/>
        <v>0</v>
      </c>
      <c r="DE185" s="235">
        <f t="shared" si="1302"/>
        <v>0</v>
      </c>
      <c r="DF185" s="235">
        <f t="shared" si="1303"/>
        <v>0</v>
      </c>
      <c r="DG185" s="236"/>
      <c r="DH185" s="236">
        <f t="shared" si="1304"/>
        <v>0</v>
      </c>
      <c r="DI185" s="235">
        <f t="shared" si="1305"/>
        <v>0</v>
      </c>
      <c r="DJ185" s="235">
        <f t="shared" si="1306"/>
        <v>0</v>
      </c>
      <c r="DK185" s="236"/>
      <c r="DL185" s="236">
        <f t="shared" si="1307"/>
        <v>0</v>
      </c>
      <c r="DM185" s="235">
        <f t="shared" si="1308"/>
        <v>0</v>
      </c>
      <c r="DN185" s="235">
        <f t="shared" si="1309"/>
        <v>0</v>
      </c>
      <c r="DO185" s="236"/>
      <c r="DP185" s="236">
        <f t="shared" si="1243"/>
        <v>0</v>
      </c>
      <c r="DQ185" s="235">
        <f t="shared" si="1244"/>
        <v>0</v>
      </c>
      <c r="DR185" s="235">
        <f t="shared" si="1245"/>
        <v>0</v>
      </c>
      <c r="DS185" s="236"/>
      <c r="DT185" s="236">
        <f t="shared" si="1310"/>
        <v>0</v>
      </c>
      <c r="DU185" s="235">
        <f t="shared" si="1311"/>
        <v>0</v>
      </c>
      <c r="DV185" s="235">
        <f t="shared" si="1312"/>
        <v>0</v>
      </c>
      <c r="DW185" s="236"/>
      <c r="DX185" s="236">
        <f t="shared" si="1246"/>
        <v>0</v>
      </c>
      <c r="DY185" s="235">
        <f t="shared" si="1247"/>
        <v>0</v>
      </c>
      <c r="DZ185" s="235">
        <f t="shared" si="1248"/>
        <v>0</v>
      </c>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row>
    <row r="186" spans="1:212" s="5" customFormat="1" x14ac:dyDescent="0.2">
      <c r="A186" s="57" t="s">
        <v>234</v>
      </c>
      <c r="B186" s="57" t="s">
        <v>235</v>
      </c>
      <c r="C186" s="57" t="s">
        <v>7</v>
      </c>
      <c r="D186" s="57">
        <v>118</v>
      </c>
      <c r="E186" s="6"/>
      <c r="F186" s="64">
        <f t="shared" ref="F186" si="1313">SUM(E186*$D186)</f>
        <v>0</v>
      </c>
      <c r="G186" s="6"/>
      <c r="H186" s="64">
        <f t="shared" ref="H186" si="1314">SUM(G186*$D186)</f>
        <v>0</v>
      </c>
      <c r="I186" s="6"/>
      <c r="J186" s="64">
        <f t="shared" ref="J186" si="1315">SUM(I186*$D186)</f>
        <v>0</v>
      </c>
      <c r="K186" s="6"/>
      <c r="L186" s="64">
        <f t="shared" ref="L186" si="1316">SUM(K186*$D186)</f>
        <v>0</v>
      </c>
      <c r="M186" s="6"/>
      <c r="N186" s="64">
        <f t="shared" ref="N186" si="1317">SUM(M186*$D186)</f>
        <v>0</v>
      </c>
      <c r="O186" s="6"/>
      <c r="P186" s="64">
        <f t="shared" ref="P186" si="1318">SUM(O186*$D186)</f>
        <v>0</v>
      </c>
      <c r="Q186" s="6"/>
      <c r="R186" s="64">
        <f t="shared" ref="R186" si="1319">SUM(Q186*$D186)</f>
        <v>0</v>
      </c>
      <c r="S186" s="6"/>
      <c r="T186" s="64">
        <f t="shared" ref="T186" si="1320">SUM(S186*$D186)</f>
        <v>0</v>
      </c>
      <c r="U186" s="6"/>
      <c r="V186" s="64">
        <f t="shared" ref="V186" si="1321">SUM(U186*$D186)</f>
        <v>0</v>
      </c>
      <c r="W186" s="6"/>
      <c r="X186" s="64">
        <f t="shared" ref="X186" si="1322">SUM(W186*$D186)</f>
        <v>0</v>
      </c>
      <c r="Y186" s="6"/>
      <c r="Z186" s="64">
        <f t="shared" ref="Z186" si="1323">SUM(Y186*$D186)</f>
        <v>0</v>
      </c>
      <c r="AA186" s="6"/>
      <c r="AB186" s="64">
        <f t="shared" ref="AB186" si="1324">SUM(AA186*$D186)</f>
        <v>0</v>
      </c>
      <c r="AC186" s="59"/>
      <c r="AD186" s="64">
        <f t="shared" ref="AD186" si="1325">SUM(AC186*$D186)</f>
        <v>0</v>
      </c>
      <c r="AE186" s="59"/>
      <c r="AF186" s="64">
        <f t="shared" ref="AF186" si="1326">SUM(AE186*$D186)</f>
        <v>0</v>
      </c>
      <c r="AG186" s="59"/>
      <c r="AH186" s="64">
        <f t="shared" ref="AH186" si="1327">SUM(AG186*$D186)</f>
        <v>0</v>
      </c>
      <c r="AI186" s="59"/>
      <c r="AJ186" s="64">
        <f t="shared" ref="AJ186" si="1328">SUM(AI186*$D186)</f>
        <v>0</v>
      </c>
      <c r="AK186" s="59"/>
      <c r="AL186" s="64">
        <f t="shared" ref="AL186" si="1329">SUM(AK186*$D186)</f>
        <v>0</v>
      </c>
      <c r="AM186" s="59"/>
      <c r="AN186" s="64">
        <f t="shared" ref="AN186" si="1330">SUM(AM186*$D186)</f>
        <v>0</v>
      </c>
      <c r="AO186" s="59"/>
      <c r="AP186" s="64">
        <f t="shared" ref="AP186" si="1331">SUM(AO186*$D186)</f>
        <v>0</v>
      </c>
      <c r="AQ186" s="59"/>
      <c r="AR186" s="64">
        <f t="shared" ref="AR186" si="1332">SUM(AQ186*$D186)</f>
        <v>0</v>
      </c>
      <c r="AS186" s="59"/>
      <c r="AT186" s="64">
        <f t="shared" ref="AT186" si="1333">SUM(AS186*$D186)</f>
        <v>0</v>
      </c>
      <c r="AU186" s="59"/>
      <c r="AV186" s="64">
        <f t="shared" ref="AV186" si="1334">SUM(AU186*$D186)</f>
        <v>0</v>
      </c>
      <c r="AW186" s="59"/>
      <c r="AX186" s="64">
        <f t="shared" ref="AX186" si="1335">SUM(AW186*$D186)</f>
        <v>0</v>
      </c>
      <c r="AY186" s="59"/>
      <c r="AZ186" s="64">
        <f t="shared" ref="AZ186" si="1336">SUM(AY186*$D186)</f>
        <v>0</v>
      </c>
      <c r="BA186" s="59"/>
      <c r="BB186" s="64">
        <f t="shared" si="1273"/>
        <v>0</v>
      </c>
      <c r="BC186" s="59"/>
      <c r="BD186" s="64">
        <f t="shared" si="1274"/>
        <v>0</v>
      </c>
      <c r="BE186" s="59"/>
      <c r="BF186" s="64">
        <f t="shared" si="1275"/>
        <v>0</v>
      </c>
      <c r="BG186" s="59"/>
      <c r="BH186" s="64">
        <f t="shared" si="1276"/>
        <v>0</v>
      </c>
      <c r="BI186" s="59"/>
      <c r="BJ186" s="64">
        <f t="shared" si="1277"/>
        <v>0</v>
      </c>
      <c r="BK186" s="59"/>
      <c r="BL186" s="64">
        <f t="shared" si="1278"/>
        <v>0</v>
      </c>
      <c r="BM186" s="59"/>
      <c r="BN186" s="64">
        <f t="shared" si="1279"/>
        <v>0</v>
      </c>
      <c r="BO186" s="59"/>
      <c r="BP186" s="64">
        <f t="shared" si="1280"/>
        <v>0</v>
      </c>
      <c r="BQ186" s="59"/>
      <c r="BR186" s="64">
        <f t="shared" si="1281"/>
        <v>0</v>
      </c>
      <c r="BS186" s="59"/>
      <c r="BT186" s="64">
        <f t="shared" si="1282"/>
        <v>0</v>
      </c>
      <c r="BU186" s="59"/>
      <c r="BV186" s="64">
        <f t="shared" si="1283"/>
        <v>0</v>
      </c>
      <c r="BW186" s="59"/>
      <c r="BX186" s="64">
        <f t="shared" si="1284"/>
        <v>0</v>
      </c>
      <c r="BY186" s="59"/>
      <c r="BZ186" s="64">
        <f t="shared" si="1238"/>
        <v>0</v>
      </c>
      <c r="CA186" s="54"/>
      <c r="CB186" s="61">
        <f t="shared" si="1239"/>
        <v>0</v>
      </c>
      <c r="CC186" s="61">
        <f t="shared" si="1240"/>
        <v>0</v>
      </c>
      <c r="CD186" s="4"/>
      <c r="CE186" s="236">
        <v>7.25</v>
      </c>
      <c r="CF186" s="236">
        <f t="shared" si="1285"/>
        <v>855.5</v>
      </c>
      <c r="CG186" s="235">
        <f t="shared" si="1286"/>
        <v>7.25</v>
      </c>
      <c r="CH186" s="235">
        <f t="shared" si="1287"/>
        <v>855.5</v>
      </c>
      <c r="CI186" s="236"/>
      <c r="CJ186" s="236">
        <f t="shared" si="1288"/>
        <v>0</v>
      </c>
      <c r="CK186" s="235">
        <f t="shared" si="1289"/>
        <v>0</v>
      </c>
      <c r="CL186" s="235">
        <f t="shared" si="1290"/>
        <v>0</v>
      </c>
      <c r="CM186" s="236"/>
      <c r="CN186" s="236">
        <f t="shared" si="1241"/>
        <v>0</v>
      </c>
      <c r="CO186" s="235">
        <f t="shared" si="1291"/>
        <v>0</v>
      </c>
      <c r="CP186" s="235">
        <f t="shared" si="1292"/>
        <v>0</v>
      </c>
      <c r="CQ186" s="236"/>
      <c r="CR186" s="236">
        <f t="shared" si="1293"/>
        <v>0</v>
      </c>
      <c r="CS186" s="235">
        <f t="shared" si="1294"/>
        <v>0</v>
      </c>
      <c r="CT186" s="235">
        <f t="shared" si="1295"/>
        <v>0</v>
      </c>
      <c r="CU186" s="236">
        <v>2.25</v>
      </c>
      <c r="CV186" s="236">
        <f t="shared" si="1296"/>
        <v>265.5</v>
      </c>
      <c r="CW186" s="235">
        <f t="shared" si="1242"/>
        <v>2.25</v>
      </c>
      <c r="CX186" s="235">
        <f t="shared" si="1297"/>
        <v>265.5</v>
      </c>
      <c r="CY186" s="236">
        <v>1.75</v>
      </c>
      <c r="CZ186" s="236">
        <f t="shared" si="1298"/>
        <v>206.5</v>
      </c>
      <c r="DA186" s="235">
        <f t="shared" si="1299"/>
        <v>1.75</v>
      </c>
      <c r="DB186" s="235">
        <f t="shared" si="1300"/>
        <v>206.5</v>
      </c>
      <c r="DC186" s="236"/>
      <c r="DD186" s="236">
        <f t="shared" si="1301"/>
        <v>0</v>
      </c>
      <c r="DE186" s="235">
        <f t="shared" si="1302"/>
        <v>0</v>
      </c>
      <c r="DF186" s="235">
        <f t="shared" si="1303"/>
        <v>0</v>
      </c>
      <c r="DG186" s="236"/>
      <c r="DH186" s="236">
        <f t="shared" si="1304"/>
        <v>0</v>
      </c>
      <c r="DI186" s="235">
        <f t="shared" si="1305"/>
        <v>0</v>
      </c>
      <c r="DJ186" s="235">
        <f t="shared" si="1306"/>
        <v>0</v>
      </c>
      <c r="DK186" s="236"/>
      <c r="DL186" s="236">
        <f t="shared" si="1307"/>
        <v>0</v>
      </c>
      <c r="DM186" s="235">
        <f t="shared" si="1308"/>
        <v>0</v>
      </c>
      <c r="DN186" s="235">
        <f t="shared" si="1309"/>
        <v>0</v>
      </c>
      <c r="DO186" s="236"/>
      <c r="DP186" s="236">
        <f t="shared" si="1243"/>
        <v>0</v>
      </c>
      <c r="DQ186" s="235">
        <f t="shared" si="1244"/>
        <v>0</v>
      </c>
      <c r="DR186" s="235">
        <f t="shared" si="1245"/>
        <v>0</v>
      </c>
      <c r="DS186" s="236"/>
      <c r="DT186" s="236">
        <f t="shared" si="1310"/>
        <v>0</v>
      </c>
      <c r="DU186" s="235">
        <f t="shared" si="1311"/>
        <v>0</v>
      </c>
      <c r="DV186" s="235">
        <f t="shared" si="1312"/>
        <v>0</v>
      </c>
      <c r="DW186" s="236"/>
      <c r="DX186" s="236">
        <f t="shared" si="1246"/>
        <v>0</v>
      </c>
      <c r="DY186" s="235">
        <f t="shared" si="1247"/>
        <v>0</v>
      </c>
      <c r="DZ186" s="235">
        <f t="shared" si="1248"/>
        <v>0</v>
      </c>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row>
    <row r="187" spans="1:212" s="5" customFormat="1" x14ac:dyDescent="0.2">
      <c r="A187" s="57" t="s">
        <v>156</v>
      </c>
      <c r="B187" s="57" t="s">
        <v>157</v>
      </c>
      <c r="C187" s="57" t="s">
        <v>7</v>
      </c>
      <c r="D187" s="57">
        <v>118</v>
      </c>
      <c r="E187" s="6"/>
      <c r="F187" s="64">
        <f t="shared" si="1249"/>
        <v>0</v>
      </c>
      <c r="G187" s="6"/>
      <c r="H187" s="64">
        <f t="shared" si="1250"/>
        <v>0</v>
      </c>
      <c r="I187" s="6"/>
      <c r="J187" s="64">
        <f t="shared" si="1251"/>
        <v>0</v>
      </c>
      <c r="K187" s="6"/>
      <c r="L187" s="64">
        <f t="shared" si="1252"/>
        <v>0</v>
      </c>
      <c r="M187" s="6"/>
      <c r="N187" s="64">
        <f t="shared" si="1253"/>
        <v>0</v>
      </c>
      <c r="O187" s="6"/>
      <c r="P187" s="64">
        <f t="shared" si="1254"/>
        <v>0</v>
      </c>
      <c r="Q187" s="6"/>
      <c r="R187" s="64">
        <f t="shared" si="1255"/>
        <v>0</v>
      </c>
      <c r="S187" s="6"/>
      <c r="T187" s="64">
        <f t="shared" si="1256"/>
        <v>0</v>
      </c>
      <c r="U187" s="6"/>
      <c r="V187" s="64">
        <f t="shared" si="1257"/>
        <v>0</v>
      </c>
      <c r="W187" s="6"/>
      <c r="X187" s="64">
        <f t="shared" si="1258"/>
        <v>0</v>
      </c>
      <c r="Y187" s="6"/>
      <c r="Z187" s="64">
        <f t="shared" si="1259"/>
        <v>0</v>
      </c>
      <c r="AA187" s="6"/>
      <c r="AB187" s="64">
        <f t="shared" si="1260"/>
        <v>0</v>
      </c>
      <c r="AC187" s="59"/>
      <c r="AD187" s="64">
        <f t="shared" si="1261"/>
        <v>0</v>
      </c>
      <c r="AE187" s="59"/>
      <c r="AF187" s="64">
        <f t="shared" si="1262"/>
        <v>0</v>
      </c>
      <c r="AG187" s="59"/>
      <c r="AH187" s="64">
        <f t="shared" si="1263"/>
        <v>0</v>
      </c>
      <c r="AI187" s="59"/>
      <c r="AJ187" s="64">
        <f t="shared" si="1264"/>
        <v>0</v>
      </c>
      <c r="AK187" s="59"/>
      <c r="AL187" s="64">
        <f t="shared" si="1265"/>
        <v>0</v>
      </c>
      <c r="AM187" s="59"/>
      <c r="AN187" s="64">
        <f t="shared" si="1266"/>
        <v>0</v>
      </c>
      <c r="AO187" s="59"/>
      <c r="AP187" s="64">
        <f t="shared" si="1267"/>
        <v>0</v>
      </c>
      <c r="AQ187" s="59"/>
      <c r="AR187" s="64">
        <f t="shared" si="1268"/>
        <v>0</v>
      </c>
      <c r="AS187" s="59"/>
      <c r="AT187" s="64">
        <f t="shared" si="1269"/>
        <v>0</v>
      </c>
      <c r="AU187" s="59"/>
      <c r="AV187" s="64">
        <f t="shared" si="1270"/>
        <v>0</v>
      </c>
      <c r="AW187" s="59"/>
      <c r="AX187" s="64">
        <f t="shared" si="1271"/>
        <v>0</v>
      </c>
      <c r="AY187" s="59"/>
      <c r="AZ187" s="64">
        <f t="shared" si="1272"/>
        <v>0</v>
      </c>
      <c r="BA187" s="59"/>
      <c r="BB187" s="64">
        <f t="shared" si="1273"/>
        <v>0</v>
      </c>
      <c r="BC187" s="59"/>
      <c r="BD187" s="64">
        <f t="shared" si="1274"/>
        <v>0</v>
      </c>
      <c r="BE187" s="59"/>
      <c r="BF187" s="64">
        <f t="shared" si="1275"/>
        <v>0</v>
      </c>
      <c r="BG187" s="59"/>
      <c r="BH187" s="64">
        <f t="shared" si="1276"/>
        <v>0</v>
      </c>
      <c r="BI187" s="59"/>
      <c r="BJ187" s="64">
        <f t="shared" si="1277"/>
        <v>0</v>
      </c>
      <c r="BK187" s="59"/>
      <c r="BL187" s="64">
        <f t="shared" si="1278"/>
        <v>0</v>
      </c>
      <c r="BM187" s="59"/>
      <c r="BN187" s="64">
        <f t="shared" si="1279"/>
        <v>0</v>
      </c>
      <c r="BO187" s="59"/>
      <c r="BP187" s="64">
        <f t="shared" si="1280"/>
        <v>0</v>
      </c>
      <c r="BQ187" s="59"/>
      <c r="BR187" s="64">
        <f t="shared" si="1281"/>
        <v>0</v>
      </c>
      <c r="BS187" s="59"/>
      <c r="BT187" s="64">
        <f t="shared" si="1282"/>
        <v>0</v>
      </c>
      <c r="BU187" s="59"/>
      <c r="BV187" s="64">
        <f t="shared" si="1283"/>
        <v>0</v>
      </c>
      <c r="BW187" s="59"/>
      <c r="BX187" s="64">
        <f t="shared" si="1284"/>
        <v>0</v>
      </c>
      <c r="BY187" s="59"/>
      <c r="BZ187" s="64">
        <f t="shared" si="1238"/>
        <v>0</v>
      </c>
      <c r="CA187" s="54"/>
      <c r="CB187" s="61">
        <f t="shared" si="1239"/>
        <v>0</v>
      </c>
      <c r="CC187" s="61">
        <f t="shared" si="1240"/>
        <v>0</v>
      </c>
      <c r="CD187" s="4"/>
      <c r="CE187" s="236">
        <v>3.5</v>
      </c>
      <c r="CF187" s="236">
        <f t="shared" si="1285"/>
        <v>413</v>
      </c>
      <c r="CG187" s="235">
        <f t="shared" si="1286"/>
        <v>3.5</v>
      </c>
      <c r="CH187" s="235">
        <f t="shared" si="1287"/>
        <v>413</v>
      </c>
      <c r="CI187" s="236">
        <v>6</v>
      </c>
      <c r="CJ187" s="236">
        <f t="shared" si="1288"/>
        <v>708</v>
      </c>
      <c r="CK187" s="235">
        <f t="shared" si="1289"/>
        <v>6</v>
      </c>
      <c r="CL187" s="235">
        <f t="shared" si="1290"/>
        <v>708</v>
      </c>
      <c r="CM187" s="236"/>
      <c r="CN187" s="236">
        <f t="shared" si="1241"/>
        <v>0</v>
      </c>
      <c r="CO187" s="235">
        <f t="shared" si="1291"/>
        <v>0</v>
      </c>
      <c r="CP187" s="235">
        <f t="shared" si="1292"/>
        <v>0</v>
      </c>
      <c r="CQ187" s="236"/>
      <c r="CR187" s="236">
        <f t="shared" si="1293"/>
        <v>0</v>
      </c>
      <c r="CS187" s="235">
        <f t="shared" si="1294"/>
        <v>0</v>
      </c>
      <c r="CT187" s="235">
        <f t="shared" si="1295"/>
        <v>0</v>
      </c>
      <c r="CU187" s="236"/>
      <c r="CV187" s="236">
        <f t="shared" si="1296"/>
        <v>0</v>
      </c>
      <c r="CW187" s="235">
        <f t="shared" si="1242"/>
        <v>0</v>
      </c>
      <c r="CX187" s="235">
        <f t="shared" si="1297"/>
        <v>0</v>
      </c>
      <c r="CY187" s="236"/>
      <c r="CZ187" s="236">
        <f t="shared" si="1298"/>
        <v>0</v>
      </c>
      <c r="DA187" s="235">
        <f t="shared" si="1299"/>
        <v>0</v>
      </c>
      <c r="DB187" s="235">
        <f t="shared" si="1300"/>
        <v>0</v>
      </c>
      <c r="DC187" s="236"/>
      <c r="DD187" s="236">
        <f t="shared" si="1301"/>
        <v>0</v>
      </c>
      <c r="DE187" s="235">
        <f t="shared" si="1302"/>
        <v>0</v>
      </c>
      <c r="DF187" s="235">
        <f t="shared" si="1303"/>
        <v>0</v>
      </c>
      <c r="DG187" s="236"/>
      <c r="DH187" s="236">
        <f t="shared" si="1304"/>
        <v>0</v>
      </c>
      <c r="DI187" s="235">
        <f t="shared" si="1305"/>
        <v>0</v>
      </c>
      <c r="DJ187" s="235">
        <f t="shared" si="1306"/>
        <v>0</v>
      </c>
      <c r="DK187" s="236"/>
      <c r="DL187" s="236">
        <f t="shared" si="1307"/>
        <v>0</v>
      </c>
      <c r="DM187" s="235">
        <f t="shared" si="1308"/>
        <v>0</v>
      </c>
      <c r="DN187" s="235">
        <f t="shared" si="1309"/>
        <v>0</v>
      </c>
      <c r="DO187" s="236"/>
      <c r="DP187" s="236">
        <f t="shared" si="1243"/>
        <v>0</v>
      </c>
      <c r="DQ187" s="235">
        <f t="shared" si="1244"/>
        <v>0</v>
      </c>
      <c r="DR187" s="235">
        <f t="shared" si="1245"/>
        <v>0</v>
      </c>
      <c r="DS187" s="236"/>
      <c r="DT187" s="236">
        <f t="shared" si="1310"/>
        <v>0</v>
      </c>
      <c r="DU187" s="235">
        <f t="shared" si="1311"/>
        <v>0</v>
      </c>
      <c r="DV187" s="235">
        <f t="shared" si="1312"/>
        <v>0</v>
      </c>
      <c r="DW187" s="236"/>
      <c r="DX187" s="236">
        <f t="shared" si="1246"/>
        <v>0</v>
      </c>
      <c r="DY187" s="235">
        <f t="shared" si="1247"/>
        <v>0</v>
      </c>
      <c r="DZ187" s="235">
        <f t="shared" si="1248"/>
        <v>0</v>
      </c>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row>
    <row r="188" spans="1:212" s="5" customFormat="1" x14ac:dyDescent="0.2">
      <c r="A188" s="57"/>
      <c r="B188" s="57"/>
      <c r="C188" s="57" t="s">
        <v>3</v>
      </c>
      <c r="D188" s="57">
        <v>100</v>
      </c>
      <c r="E188" s="6"/>
      <c r="F188" s="64">
        <f t="shared" ref="F188:F201" si="1337">SUM(E188*$D188)</f>
        <v>0</v>
      </c>
      <c r="G188" s="6"/>
      <c r="H188" s="64">
        <f t="shared" ref="H188:H201" si="1338">SUM(G188*$D188)</f>
        <v>0</v>
      </c>
      <c r="I188" s="6"/>
      <c r="J188" s="64">
        <f t="shared" ref="J188:J201" si="1339">SUM(I188*$D188)</f>
        <v>0</v>
      </c>
      <c r="K188" s="6"/>
      <c r="L188" s="64">
        <f t="shared" ref="L188:L201" si="1340">SUM(K188*$D188)</f>
        <v>0</v>
      </c>
      <c r="M188" s="6"/>
      <c r="N188" s="64">
        <f t="shared" ref="N188:N201" si="1341">SUM(M188*$D188)</f>
        <v>0</v>
      </c>
      <c r="O188" s="6"/>
      <c r="P188" s="64">
        <f t="shared" ref="P188:P201" si="1342">SUM(O188*$D188)</f>
        <v>0</v>
      </c>
      <c r="Q188" s="6"/>
      <c r="R188" s="64">
        <f t="shared" ref="R188:R201" si="1343">SUM(Q188*$D188)</f>
        <v>0</v>
      </c>
      <c r="S188" s="6"/>
      <c r="T188" s="64">
        <f t="shared" ref="T188:T201" si="1344">SUM(S188*$D188)</f>
        <v>0</v>
      </c>
      <c r="U188" s="6"/>
      <c r="V188" s="64">
        <f t="shared" ref="V188:V201" si="1345">SUM(U188*$D188)</f>
        <v>0</v>
      </c>
      <c r="W188" s="6"/>
      <c r="X188" s="64">
        <f t="shared" ref="X188:X201" si="1346">SUM(W188*$D188)</f>
        <v>0</v>
      </c>
      <c r="Y188" s="6"/>
      <c r="Z188" s="64">
        <f t="shared" ref="Z188:Z201" si="1347">SUM(Y188*$D188)</f>
        <v>0</v>
      </c>
      <c r="AA188" s="6"/>
      <c r="AB188" s="64">
        <f t="shared" ref="AB188:AB201" si="1348">SUM(AA188*$D188)</f>
        <v>0</v>
      </c>
      <c r="AC188" s="59"/>
      <c r="AD188" s="64">
        <f t="shared" ref="AD188:AD201" si="1349">SUM(AC188*$D188)</f>
        <v>0</v>
      </c>
      <c r="AE188" s="59"/>
      <c r="AF188" s="64">
        <f t="shared" ref="AF188:AF201" si="1350">SUM(AE188*$D188)</f>
        <v>0</v>
      </c>
      <c r="AG188" s="59"/>
      <c r="AH188" s="64">
        <f t="shared" ref="AH188:AH201" si="1351">SUM(AG188*$D188)</f>
        <v>0</v>
      </c>
      <c r="AI188" s="59"/>
      <c r="AJ188" s="64">
        <f t="shared" ref="AJ188:AJ201" si="1352">SUM(AI188*$D188)</f>
        <v>0</v>
      </c>
      <c r="AK188" s="59"/>
      <c r="AL188" s="64">
        <f t="shared" ref="AL188:AL201" si="1353">SUM(AK188*$D188)</f>
        <v>0</v>
      </c>
      <c r="AM188" s="59"/>
      <c r="AN188" s="64">
        <f t="shared" ref="AN188:AN201" si="1354">SUM(AM188*$D188)</f>
        <v>0</v>
      </c>
      <c r="AO188" s="59"/>
      <c r="AP188" s="64">
        <f t="shared" ref="AP188:AP201" si="1355">SUM(AO188*$D188)</f>
        <v>0</v>
      </c>
      <c r="AQ188" s="59"/>
      <c r="AR188" s="64">
        <f t="shared" ref="AR188:AR201" si="1356">SUM(AQ188*$D188)</f>
        <v>0</v>
      </c>
      <c r="AS188" s="59"/>
      <c r="AT188" s="64">
        <f t="shared" ref="AT188:AT201" si="1357">SUM(AS188*$D188)</f>
        <v>0</v>
      </c>
      <c r="AU188" s="59"/>
      <c r="AV188" s="64">
        <f t="shared" ref="AV188:AV201" si="1358">SUM(AU188*$D188)</f>
        <v>0</v>
      </c>
      <c r="AW188" s="59"/>
      <c r="AX188" s="64">
        <f t="shared" ref="AX188:AX201" si="1359">SUM(AW188*$D188)</f>
        <v>0</v>
      </c>
      <c r="AY188" s="59"/>
      <c r="AZ188" s="64">
        <f t="shared" ref="AZ188:AZ201" si="1360">SUM(AY188*$D188)</f>
        <v>0</v>
      </c>
      <c r="BA188" s="59"/>
      <c r="BB188" s="64">
        <f t="shared" si="1273"/>
        <v>0</v>
      </c>
      <c r="BC188" s="59"/>
      <c r="BD188" s="64">
        <f t="shared" si="1274"/>
        <v>0</v>
      </c>
      <c r="BE188" s="59"/>
      <c r="BF188" s="64">
        <f t="shared" si="1275"/>
        <v>0</v>
      </c>
      <c r="BG188" s="59"/>
      <c r="BH188" s="64">
        <f t="shared" si="1276"/>
        <v>0</v>
      </c>
      <c r="BI188" s="59"/>
      <c r="BJ188" s="64">
        <f t="shared" si="1277"/>
        <v>0</v>
      </c>
      <c r="BK188" s="59"/>
      <c r="BL188" s="64">
        <f t="shared" si="1278"/>
        <v>0</v>
      </c>
      <c r="BM188" s="59"/>
      <c r="BN188" s="64">
        <f t="shared" si="1279"/>
        <v>0</v>
      </c>
      <c r="BO188" s="59"/>
      <c r="BP188" s="64">
        <f t="shared" si="1280"/>
        <v>0</v>
      </c>
      <c r="BQ188" s="59"/>
      <c r="BR188" s="64">
        <f t="shared" si="1281"/>
        <v>0</v>
      </c>
      <c r="BS188" s="59"/>
      <c r="BT188" s="64">
        <f t="shared" si="1282"/>
        <v>0</v>
      </c>
      <c r="BU188" s="59"/>
      <c r="BV188" s="64">
        <f t="shared" si="1283"/>
        <v>0</v>
      </c>
      <c r="BW188" s="59"/>
      <c r="BX188" s="64">
        <f t="shared" si="1284"/>
        <v>0</v>
      </c>
      <c r="BY188" s="59"/>
      <c r="BZ188" s="64">
        <f t="shared" si="1238"/>
        <v>0</v>
      </c>
      <c r="CA188" s="54"/>
      <c r="CB188" s="61">
        <f t="shared" si="1239"/>
        <v>0</v>
      </c>
      <c r="CC188" s="61">
        <f t="shared" si="1240"/>
        <v>0</v>
      </c>
      <c r="CD188" s="4"/>
      <c r="CE188" s="236"/>
      <c r="CF188" s="236">
        <f t="shared" si="1285"/>
        <v>0</v>
      </c>
      <c r="CG188" s="235">
        <f t="shared" si="1286"/>
        <v>0</v>
      </c>
      <c r="CH188" s="235">
        <f t="shared" si="1287"/>
        <v>0</v>
      </c>
      <c r="CI188" s="236"/>
      <c r="CJ188" s="236">
        <f t="shared" si="1288"/>
        <v>0</v>
      </c>
      <c r="CK188" s="235">
        <f t="shared" si="1289"/>
        <v>0</v>
      </c>
      <c r="CL188" s="235">
        <f t="shared" si="1290"/>
        <v>0</v>
      </c>
      <c r="CM188" s="236"/>
      <c r="CN188" s="236">
        <f t="shared" si="1241"/>
        <v>0</v>
      </c>
      <c r="CO188" s="235">
        <f t="shared" si="1291"/>
        <v>0</v>
      </c>
      <c r="CP188" s="235">
        <f t="shared" si="1292"/>
        <v>0</v>
      </c>
      <c r="CQ188" s="236"/>
      <c r="CR188" s="236">
        <f t="shared" si="1293"/>
        <v>0</v>
      </c>
      <c r="CS188" s="235">
        <f t="shared" si="1294"/>
        <v>0</v>
      </c>
      <c r="CT188" s="235">
        <f t="shared" si="1295"/>
        <v>0</v>
      </c>
      <c r="CU188" s="236"/>
      <c r="CV188" s="236">
        <f t="shared" si="1296"/>
        <v>0</v>
      </c>
      <c r="CW188" s="235">
        <f t="shared" si="1242"/>
        <v>0</v>
      </c>
      <c r="CX188" s="235">
        <f t="shared" si="1297"/>
        <v>0</v>
      </c>
      <c r="CY188" s="236"/>
      <c r="CZ188" s="236">
        <f t="shared" si="1298"/>
        <v>0</v>
      </c>
      <c r="DA188" s="235">
        <f t="shared" si="1299"/>
        <v>0</v>
      </c>
      <c r="DB188" s="235">
        <f t="shared" si="1300"/>
        <v>0</v>
      </c>
      <c r="DC188" s="236"/>
      <c r="DD188" s="236">
        <f t="shared" si="1301"/>
        <v>0</v>
      </c>
      <c r="DE188" s="235">
        <f t="shared" si="1302"/>
        <v>0</v>
      </c>
      <c r="DF188" s="235">
        <f t="shared" si="1303"/>
        <v>0</v>
      </c>
      <c r="DG188" s="236"/>
      <c r="DH188" s="236">
        <f t="shared" si="1304"/>
        <v>0</v>
      </c>
      <c r="DI188" s="235">
        <f t="shared" si="1305"/>
        <v>0</v>
      </c>
      <c r="DJ188" s="235">
        <f t="shared" si="1306"/>
        <v>0</v>
      </c>
      <c r="DK188" s="236"/>
      <c r="DL188" s="236">
        <f t="shared" si="1307"/>
        <v>0</v>
      </c>
      <c r="DM188" s="235">
        <f t="shared" si="1308"/>
        <v>0</v>
      </c>
      <c r="DN188" s="235">
        <f t="shared" si="1309"/>
        <v>0</v>
      </c>
      <c r="DO188" s="236"/>
      <c r="DP188" s="236">
        <f t="shared" si="1243"/>
        <v>0</v>
      </c>
      <c r="DQ188" s="235">
        <f t="shared" si="1244"/>
        <v>0</v>
      </c>
      <c r="DR188" s="235">
        <f t="shared" si="1245"/>
        <v>0</v>
      </c>
      <c r="DS188" s="236"/>
      <c r="DT188" s="236">
        <f t="shared" si="1310"/>
        <v>0</v>
      </c>
      <c r="DU188" s="235">
        <f t="shared" si="1311"/>
        <v>0</v>
      </c>
      <c r="DV188" s="235">
        <f t="shared" si="1312"/>
        <v>0</v>
      </c>
      <c r="DW188" s="236"/>
      <c r="DX188" s="236">
        <f t="shared" si="1246"/>
        <v>0</v>
      </c>
      <c r="DY188" s="235">
        <f t="shared" si="1247"/>
        <v>0</v>
      </c>
      <c r="DZ188" s="235">
        <f t="shared" si="1248"/>
        <v>0</v>
      </c>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row>
    <row r="189" spans="1:212" s="5" customFormat="1" x14ac:dyDescent="0.2">
      <c r="A189" s="57"/>
      <c r="B189" s="57"/>
      <c r="C189" s="57" t="s">
        <v>3</v>
      </c>
      <c r="D189" s="57">
        <v>100</v>
      </c>
      <c r="E189" s="6"/>
      <c r="F189" s="64">
        <f t="shared" si="1337"/>
        <v>0</v>
      </c>
      <c r="G189" s="6"/>
      <c r="H189" s="64">
        <f t="shared" si="1338"/>
        <v>0</v>
      </c>
      <c r="I189" s="6"/>
      <c r="J189" s="64">
        <f t="shared" si="1339"/>
        <v>0</v>
      </c>
      <c r="K189" s="6"/>
      <c r="L189" s="64">
        <f t="shared" si="1340"/>
        <v>0</v>
      </c>
      <c r="M189" s="6"/>
      <c r="N189" s="64">
        <f t="shared" si="1341"/>
        <v>0</v>
      </c>
      <c r="O189" s="6"/>
      <c r="P189" s="64">
        <f t="shared" si="1342"/>
        <v>0</v>
      </c>
      <c r="Q189" s="6"/>
      <c r="R189" s="64">
        <f t="shared" si="1343"/>
        <v>0</v>
      </c>
      <c r="S189" s="6"/>
      <c r="T189" s="64">
        <f t="shared" si="1344"/>
        <v>0</v>
      </c>
      <c r="U189" s="6"/>
      <c r="V189" s="64">
        <f t="shared" si="1345"/>
        <v>0</v>
      </c>
      <c r="W189" s="6"/>
      <c r="X189" s="64">
        <f t="shared" si="1346"/>
        <v>0</v>
      </c>
      <c r="Y189" s="6"/>
      <c r="Z189" s="64">
        <f t="shared" si="1347"/>
        <v>0</v>
      </c>
      <c r="AA189" s="6"/>
      <c r="AB189" s="64">
        <f t="shared" si="1348"/>
        <v>0</v>
      </c>
      <c r="AC189" s="59"/>
      <c r="AD189" s="64">
        <f t="shared" si="1349"/>
        <v>0</v>
      </c>
      <c r="AE189" s="59"/>
      <c r="AF189" s="64">
        <f t="shared" si="1350"/>
        <v>0</v>
      </c>
      <c r="AG189" s="59"/>
      <c r="AH189" s="64">
        <f t="shared" si="1351"/>
        <v>0</v>
      </c>
      <c r="AI189" s="59"/>
      <c r="AJ189" s="64">
        <f t="shared" si="1352"/>
        <v>0</v>
      </c>
      <c r="AK189" s="59"/>
      <c r="AL189" s="64">
        <f t="shared" si="1353"/>
        <v>0</v>
      </c>
      <c r="AM189" s="59"/>
      <c r="AN189" s="64">
        <f t="shared" si="1354"/>
        <v>0</v>
      </c>
      <c r="AO189" s="59"/>
      <c r="AP189" s="64">
        <f t="shared" si="1355"/>
        <v>0</v>
      </c>
      <c r="AQ189" s="59"/>
      <c r="AR189" s="64">
        <f t="shared" si="1356"/>
        <v>0</v>
      </c>
      <c r="AS189" s="59"/>
      <c r="AT189" s="64">
        <f t="shared" si="1357"/>
        <v>0</v>
      </c>
      <c r="AU189" s="59"/>
      <c r="AV189" s="64">
        <f t="shared" si="1358"/>
        <v>0</v>
      </c>
      <c r="AW189" s="59"/>
      <c r="AX189" s="64">
        <f t="shared" si="1359"/>
        <v>0</v>
      </c>
      <c r="AY189" s="59"/>
      <c r="AZ189" s="64">
        <f t="shared" si="1360"/>
        <v>0</v>
      </c>
      <c r="BA189" s="59"/>
      <c r="BB189" s="64">
        <f t="shared" si="1273"/>
        <v>0</v>
      </c>
      <c r="BC189" s="59"/>
      <c r="BD189" s="64">
        <f t="shared" si="1274"/>
        <v>0</v>
      </c>
      <c r="BE189" s="59"/>
      <c r="BF189" s="64">
        <f t="shared" si="1275"/>
        <v>0</v>
      </c>
      <c r="BG189" s="59"/>
      <c r="BH189" s="64">
        <f t="shared" si="1276"/>
        <v>0</v>
      </c>
      <c r="BI189" s="59"/>
      <c r="BJ189" s="64">
        <f t="shared" si="1277"/>
        <v>0</v>
      </c>
      <c r="BK189" s="59"/>
      <c r="BL189" s="64">
        <f t="shared" si="1278"/>
        <v>0</v>
      </c>
      <c r="BM189" s="59"/>
      <c r="BN189" s="64">
        <f t="shared" si="1279"/>
        <v>0</v>
      </c>
      <c r="BO189" s="59"/>
      <c r="BP189" s="64">
        <f t="shared" si="1280"/>
        <v>0</v>
      </c>
      <c r="BQ189" s="59"/>
      <c r="BR189" s="64">
        <f t="shared" si="1281"/>
        <v>0</v>
      </c>
      <c r="BS189" s="59"/>
      <c r="BT189" s="64">
        <f t="shared" si="1282"/>
        <v>0</v>
      </c>
      <c r="BU189" s="59"/>
      <c r="BV189" s="64">
        <f t="shared" si="1283"/>
        <v>0</v>
      </c>
      <c r="BW189" s="59"/>
      <c r="BX189" s="64">
        <f t="shared" si="1284"/>
        <v>0</v>
      </c>
      <c r="BY189" s="59"/>
      <c r="BZ189" s="64">
        <f t="shared" si="1238"/>
        <v>0</v>
      </c>
      <c r="CA189" s="54"/>
      <c r="CB189" s="61">
        <f t="shared" si="1239"/>
        <v>0</v>
      </c>
      <c r="CC189" s="61">
        <f t="shared" si="1240"/>
        <v>0</v>
      </c>
      <c r="CD189" s="4"/>
      <c r="CE189" s="236"/>
      <c r="CF189" s="236">
        <f t="shared" si="1285"/>
        <v>0</v>
      </c>
      <c r="CG189" s="235">
        <f t="shared" si="1286"/>
        <v>0</v>
      </c>
      <c r="CH189" s="235">
        <f t="shared" si="1287"/>
        <v>0</v>
      </c>
      <c r="CI189" s="236"/>
      <c r="CJ189" s="236">
        <f t="shared" si="1288"/>
        <v>0</v>
      </c>
      <c r="CK189" s="235">
        <f t="shared" si="1289"/>
        <v>0</v>
      </c>
      <c r="CL189" s="235">
        <f t="shared" si="1290"/>
        <v>0</v>
      </c>
      <c r="CM189" s="236"/>
      <c r="CN189" s="236">
        <f t="shared" si="1241"/>
        <v>0</v>
      </c>
      <c r="CO189" s="235">
        <f t="shared" si="1291"/>
        <v>0</v>
      </c>
      <c r="CP189" s="235">
        <f t="shared" si="1292"/>
        <v>0</v>
      </c>
      <c r="CQ189" s="236"/>
      <c r="CR189" s="236">
        <f t="shared" si="1293"/>
        <v>0</v>
      </c>
      <c r="CS189" s="235">
        <f t="shared" si="1294"/>
        <v>0</v>
      </c>
      <c r="CT189" s="235">
        <f t="shared" si="1295"/>
        <v>0</v>
      </c>
      <c r="CU189" s="236"/>
      <c r="CV189" s="236">
        <f t="shared" si="1296"/>
        <v>0</v>
      </c>
      <c r="CW189" s="235">
        <f t="shared" si="1242"/>
        <v>0</v>
      </c>
      <c r="CX189" s="235">
        <f t="shared" si="1297"/>
        <v>0</v>
      </c>
      <c r="CY189" s="236"/>
      <c r="CZ189" s="236">
        <f t="shared" si="1298"/>
        <v>0</v>
      </c>
      <c r="DA189" s="235">
        <f t="shared" si="1299"/>
        <v>0</v>
      </c>
      <c r="DB189" s="235">
        <f t="shared" si="1300"/>
        <v>0</v>
      </c>
      <c r="DC189" s="236"/>
      <c r="DD189" s="236">
        <f t="shared" si="1301"/>
        <v>0</v>
      </c>
      <c r="DE189" s="235">
        <f t="shared" si="1302"/>
        <v>0</v>
      </c>
      <c r="DF189" s="235">
        <f t="shared" si="1303"/>
        <v>0</v>
      </c>
      <c r="DG189" s="236"/>
      <c r="DH189" s="236">
        <f t="shared" si="1304"/>
        <v>0</v>
      </c>
      <c r="DI189" s="235">
        <f t="shared" si="1305"/>
        <v>0</v>
      </c>
      <c r="DJ189" s="235">
        <f t="shared" si="1306"/>
        <v>0</v>
      </c>
      <c r="DK189" s="236"/>
      <c r="DL189" s="236">
        <f t="shared" si="1307"/>
        <v>0</v>
      </c>
      <c r="DM189" s="235">
        <f t="shared" si="1308"/>
        <v>0</v>
      </c>
      <c r="DN189" s="235">
        <f t="shared" si="1309"/>
        <v>0</v>
      </c>
      <c r="DO189" s="236"/>
      <c r="DP189" s="236">
        <f t="shared" si="1243"/>
        <v>0</v>
      </c>
      <c r="DQ189" s="235">
        <f t="shared" si="1244"/>
        <v>0</v>
      </c>
      <c r="DR189" s="235">
        <f t="shared" si="1245"/>
        <v>0</v>
      </c>
      <c r="DS189" s="236"/>
      <c r="DT189" s="236">
        <f t="shared" si="1310"/>
        <v>0</v>
      </c>
      <c r="DU189" s="235">
        <f t="shared" si="1311"/>
        <v>0</v>
      </c>
      <c r="DV189" s="235">
        <f t="shared" si="1312"/>
        <v>0</v>
      </c>
      <c r="DW189" s="236"/>
      <c r="DX189" s="236">
        <f t="shared" si="1246"/>
        <v>0</v>
      </c>
      <c r="DY189" s="235">
        <f t="shared" si="1247"/>
        <v>0</v>
      </c>
      <c r="DZ189" s="235">
        <f t="shared" si="1248"/>
        <v>0</v>
      </c>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row>
    <row r="190" spans="1:212" s="5" customFormat="1" x14ac:dyDescent="0.2">
      <c r="A190" s="57" t="s">
        <v>121</v>
      </c>
      <c r="B190" s="57" t="s">
        <v>86</v>
      </c>
      <c r="C190" s="57" t="s">
        <v>3</v>
      </c>
      <c r="D190" s="57">
        <v>100</v>
      </c>
      <c r="E190" s="6"/>
      <c r="F190" s="64">
        <f t="shared" ref="F190:F200" si="1361">SUM(E190*$D190)</f>
        <v>0</v>
      </c>
      <c r="G190" s="6"/>
      <c r="H190" s="64">
        <f t="shared" ref="H190:H200" si="1362">SUM(G190*$D190)</f>
        <v>0</v>
      </c>
      <c r="I190" s="6"/>
      <c r="J190" s="64">
        <f t="shared" ref="J190:J200" si="1363">SUM(I190*$D190)</f>
        <v>0</v>
      </c>
      <c r="K190" s="6"/>
      <c r="L190" s="64">
        <f t="shared" ref="L190:L200" si="1364">SUM(K190*$D190)</f>
        <v>0</v>
      </c>
      <c r="M190" s="6"/>
      <c r="N190" s="64">
        <f t="shared" ref="N190:N200" si="1365">SUM(M190*$D190)</f>
        <v>0</v>
      </c>
      <c r="O190" s="6"/>
      <c r="P190" s="64">
        <f t="shared" ref="P190:P200" si="1366">SUM(O190*$D190)</f>
        <v>0</v>
      </c>
      <c r="Q190" s="6"/>
      <c r="R190" s="64">
        <f t="shared" ref="R190:R200" si="1367">SUM(Q190*$D190)</f>
        <v>0</v>
      </c>
      <c r="S190" s="6"/>
      <c r="T190" s="64">
        <f t="shared" ref="T190:T200" si="1368">SUM(S190*$D190)</f>
        <v>0</v>
      </c>
      <c r="U190" s="6"/>
      <c r="V190" s="64">
        <f t="shared" ref="V190:V200" si="1369">SUM(U190*$D190)</f>
        <v>0</v>
      </c>
      <c r="W190" s="6"/>
      <c r="X190" s="64">
        <f t="shared" ref="X190:X200" si="1370">SUM(W190*$D190)</f>
        <v>0</v>
      </c>
      <c r="Y190" s="6"/>
      <c r="Z190" s="64">
        <f t="shared" ref="Z190:Z200" si="1371">SUM(Y190*$D190)</f>
        <v>0</v>
      </c>
      <c r="AA190" s="6"/>
      <c r="AB190" s="64">
        <f t="shared" ref="AB190:AB200" si="1372">SUM(AA190*$D190)</f>
        <v>0</v>
      </c>
      <c r="AC190" s="59"/>
      <c r="AD190" s="64">
        <f t="shared" ref="AD190:AD200" si="1373">SUM(AC190*$D190)</f>
        <v>0</v>
      </c>
      <c r="AE190" s="59"/>
      <c r="AF190" s="64">
        <f t="shared" ref="AF190:AF200" si="1374">SUM(AE190*$D190)</f>
        <v>0</v>
      </c>
      <c r="AG190" s="59"/>
      <c r="AH190" s="64">
        <f t="shared" ref="AH190:AH200" si="1375">SUM(AG190*$D190)</f>
        <v>0</v>
      </c>
      <c r="AI190" s="59"/>
      <c r="AJ190" s="64">
        <f t="shared" ref="AJ190:AJ200" si="1376">SUM(AI190*$D190)</f>
        <v>0</v>
      </c>
      <c r="AK190" s="59"/>
      <c r="AL190" s="64">
        <f t="shared" ref="AL190:AL200" si="1377">SUM(AK190*$D190)</f>
        <v>0</v>
      </c>
      <c r="AM190" s="59"/>
      <c r="AN190" s="64">
        <f t="shared" ref="AN190:AN200" si="1378">SUM(AM190*$D190)</f>
        <v>0</v>
      </c>
      <c r="AO190" s="59"/>
      <c r="AP190" s="64">
        <f t="shared" ref="AP190:AP200" si="1379">SUM(AO190*$D190)</f>
        <v>0</v>
      </c>
      <c r="AQ190" s="59"/>
      <c r="AR190" s="64">
        <f t="shared" ref="AR190:AR200" si="1380">SUM(AQ190*$D190)</f>
        <v>0</v>
      </c>
      <c r="AS190" s="59"/>
      <c r="AT190" s="64">
        <f t="shared" ref="AT190:AT200" si="1381">SUM(AS190*$D190)</f>
        <v>0</v>
      </c>
      <c r="AU190" s="59"/>
      <c r="AV190" s="64">
        <f t="shared" ref="AV190:AV200" si="1382">SUM(AU190*$D190)</f>
        <v>0</v>
      </c>
      <c r="AW190" s="59"/>
      <c r="AX190" s="64">
        <f t="shared" ref="AX190:AX200" si="1383">SUM(AW190*$D190)</f>
        <v>0</v>
      </c>
      <c r="AY190" s="59"/>
      <c r="AZ190" s="64">
        <f t="shared" ref="AZ190:AZ200" si="1384">SUM(AY190*$D190)</f>
        <v>0</v>
      </c>
      <c r="BA190" s="59"/>
      <c r="BB190" s="64">
        <f t="shared" ref="BB190:BB200" si="1385">SUM(BA190*$D190)</f>
        <v>0</v>
      </c>
      <c r="BC190" s="59"/>
      <c r="BD190" s="64">
        <f t="shared" ref="BD190:BD200" si="1386">SUM(BC190*$D190)</f>
        <v>0</v>
      </c>
      <c r="BE190" s="59"/>
      <c r="BF190" s="64">
        <f t="shared" ref="BF190:BF200" si="1387">SUM(BE190*$D190)</f>
        <v>0</v>
      </c>
      <c r="BG190" s="59"/>
      <c r="BH190" s="64">
        <f t="shared" ref="BH190:BH200" si="1388">SUM(BG190*$D190)</f>
        <v>0</v>
      </c>
      <c r="BI190" s="59"/>
      <c r="BJ190" s="64">
        <f t="shared" ref="BJ190:BJ200" si="1389">SUM(BI190*$D190)</f>
        <v>0</v>
      </c>
      <c r="BK190" s="59"/>
      <c r="BL190" s="64">
        <f t="shared" ref="BL190:BL200" si="1390">SUM(BK190*$D190)</f>
        <v>0</v>
      </c>
      <c r="BM190" s="59"/>
      <c r="BN190" s="64">
        <f t="shared" ref="BN190:BN200" si="1391">SUM(BM190*$D190)</f>
        <v>0</v>
      </c>
      <c r="BO190" s="59"/>
      <c r="BP190" s="64">
        <f t="shared" ref="BP190:BP200" si="1392">SUM(BO190*$D190)</f>
        <v>0</v>
      </c>
      <c r="BQ190" s="59"/>
      <c r="BR190" s="64">
        <f t="shared" ref="BR190:BR200" si="1393">SUM(BQ190*$D190)</f>
        <v>0</v>
      </c>
      <c r="BS190" s="59"/>
      <c r="BT190" s="64">
        <f t="shared" ref="BT190:BT200" si="1394">SUM(BS190*$D190)</f>
        <v>0</v>
      </c>
      <c r="BU190" s="59"/>
      <c r="BV190" s="64">
        <f t="shared" ref="BV190:BV200" si="1395">SUM(BU190*$D190)</f>
        <v>0</v>
      </c>
      <c r="BW190" s="59"/>
      <c r="BX190" s="64">
        <f t="shared" ref="BX190:BX200" si="1396">SUM(BW190*$D190)</f>
        <v>0</v>
      </c>
      <c r="BY190" s="59"/>
      <c r="BZ190" s="64">
        <f t="shared" ref="BZ190:BZ200" si="1397">SUM(BY190*$D190)</f>
        <v>0</v>
      </c>
      <c r="CA190" s="54"/>
      <c r="CB190" s="61">
        <f t="shared" ref="CB190:CB200" si="1398">SUM(E190+G190+I190+K190+M190+O190+Q190+S190+U190+W190+Y190+AA190+AC190+AE190+AG190+AI190+AK190+AM190+AO190+AQ190+AS190+AU190+AW190+AY190+BA190+BC190+BE190+BG190+BI190+BK190+BM190+BO190+BQ190+BS190+BU190+BW190+BY190)</f>
        <v>0</v>
      </c>
      <c r="CC190" s="61">
        <f t="shared" ref="CC190:CC200" si="1399">ROUND(CB190*D190*2,1)/2</f>
        <v>0</v>
      </c>
      <c r="CD190" s="4"/>
      <c r="CE190" s="236">
        <v>1</v>
      </c>
      <c r="CF190" s="236">
        <f t="shared" ref="CF190:CF200" si="1400">SUM(CE190*D190)</f>
        <v>100</v>
      </c>
      <c r="CG190" s="235">
        <f t="shared" ref="CG190:CG200" si="1401">SUM(CE190+AG190)</f>
        <v>1</v>
      </c>
      <c r="CH190" s="235">
        <f t="shared" ref="CH190:CH200" si="1402">SUM(CG190*D190)</f>
        <v>100</v>
      </c>
      <c r="CI190" s="236">
        <v>0.5</v>
      </c>
      <c r="CJ190" s="236">
        <f t="shared" si="1288"/>
        <v>50</v>
      </c>
      <c r="CK190" s="235">
        <f t="shared" si="1289"/>
        <v>0.5</v>
      </c>
      <c r="CL190" s="235">
        <f t="shared" si="1290"/>
        <v>50</v>
      </c>
      <c r="CM190" s="236">
        <v>0.5</v>
      </c>
      <c r="CN190" s="236">
        <f t="shared" si="1241"/>
        <v>50</v>
      </c>
      <c r="CO190" s="235">
        <f t="shared" si="1291"/>
        <v>0.5</v>
      </c>
      <c r="CP190" s="235">
        <f t="shared" si="1292"/>
        <v>50</v>
      </c>
      <c r="CQ190" s="236"/>
      <c r="CR190" s="236">
        <f t="shared" si="1293"/>
        <v>0</v>
      </c>
      <c r="CS190" s="235">
        <f t="shared" si="1294"/>
        <v>0</v>
      </c>
      <c r="CT190" s="235">
        <f t="shared" si="1295"/>
        <v>0</v>
      </c>
      <c r="CU190" s="236"/>
      <c r="CV190" s="236">
        <f t="shared" si="1296"/>
        <v>0</v>
      </c>
      <c r="CW190" s="235">
        <f t="shared" si="1242"/>
        <v>0</v>
      </c>
      <c r="CX190" s="235">
        <f t="shared" si="1297"/>
        <v>0</v>
      </c>
      <c r="CY190" s="236">
        <v>1.5</v>
      </c>
      <c r="CZ190" s="236">
        <f t="shared" si="1298"/>
        <v>150</v>
      </c>
      <c r="DA190" s="235">
        <f t="shared" si="1299"/>
        <v>1.5</v>
      </c>
      <c r="DB190" s="235">
        <f t="shared" si="1300"/>
        <v>150</v>
      </c>
      <c r="DC190" s="236">
        <v>1</v>
      </c>
      <c r="DD190" s="236">
        <f t="shared" si="1301"/>
        <v>100</v>
      </c>
      <c r="DE190" s="235">
        <f t="shared" si="1302"/>
        <v>1</v>
      </c>
      <c r="DF190" s="235">
        <f t="shared" si="1303"/>
        <v>100</v>
      </c>
      <c r="DG190" s="236"/>
      <c r="DH190" s="236">
        <f t="shared" si="1304"/>
        <v>0</v>
      </c>
      <c r="DI190" s="235">
        <f t="shared" si="1305"/>
        <v>0</v>
      </c>
      <c r="DJ190" s="235">
        <f t="shared" si="1306"/>
        <v>0</v>
      </c>
      <c r="DK190" s="236"/>
      <c r="DL190" s="236">
        <f t="shared" si="1307"/>
        <v>0</v>
      </c>
      <c r="DM190" s="235">
        <f t="shared" si="1308"/>
        <v>0</v>
      </c>
      <c r="DN190" s="235">
        <f t="shared" si="1309"/>
        <v>0</v>
      </c>
      <c r="DO190" s="236"/>
      <c r="DP190" s="236">
        <f t="shared" si="1243"/>
        <v>0</v>
      </c>
      <c r="DQ190" s="235">
        <f t="shared" si="1244"/>
        <v>0</v>
      </c>
      <c r="DR190" s="235">
        <f t="shared" si="1245"/>
        <v>0</v>
      </c>
      <c r="DS190" s="236"/>
      <c r="DT190" s="236">
        <f t="shared" si="1310"/>
        <v>0</v>
      </c>
      <c r="DU190" s="235">
        <f t="shared" si="1311"/>
        <v>0</v>
      </c>
      <c r="DV190" s="235">
        <f t="shared" si="1312"/>
        <v>0</v>
      </c>
      <c r="DW190" s="236"/>
      <c r="DX190" s="236">
        <f t="shared" si="1246"/>
        <v>0</v>
      </c>
      <c r="DY190" s="235">
        <f t="shared" si="1247"/>
        <v>0</v>
      </c>
      <c r="DZ190" s="235">
        <f t="shared" si="1248"/>
        <v>0</v>
      </c>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row>
    <row r="191" spans="1:212" s="5" customFormat="1" x14ac:dyDescent="0.2">
      <c r="A191" s="57" t="s">
        <v>364</v>
      </c>
      <c r="B191" s="57" t="s">
        <v>365</v>
      </c>
      <c r="C191" s="57" t="s">
        <v>3</v>
      </c>
      <c r="D191" s="57">
        <v>100</v>
      </c>
      <c r="E191" s="6"/>
      <c r="F191" s="64">
        <f>SUM(E191*$D191)</f>
        <v>0</v>
      </c>
      <c r="G191" s="6"/>
      <c r="H191" s="64">
        <f>SUM(G191*$D191)</f>
        <v>0</v>
      </c>
      <c r="I191" s="6"/>
      <c r="J191" s="64">
        <f>SUM(I191*$D191)</f>
        <v>0</v>
      </c>
      <c r="K191" s="6"/>
      <c r="L191" s="64">
        <f>SUM(K191*$D191)</f>
        <v>0</v>
      </c>
      <c r="M191" s="6"/>
      <c r="N191" s="64">
        <f>SUM(M191*$D191)</f>
        <v>0</v>
      </c>
      <c r="O191" s="6"/>
      <c r="P191" s="64">
        <f>SUM(O191*$D191)</f>
        <v>0</v>
      </c>
      <c r="Q191" s="6"/>
      <c r="R191" s="64">
        <f>SUM(Q191*$D191)</f>
        <v>0</v>
      </c>
      <c r="S191" s="6"/>
      <c r="T191" s="64">
        <f>SUM(S191*$D191)</f>
        <v>0</v>
      </c>
      <c r="U191" s="6"/>
      <c r="V191" s="64">
        <f>SUM(U191*$D191)</f>
        <v>0</v>
      </c>
      <c r="W191" s="6"/>
      <c r="X191" s="64">
        <f>SUM(W191*$D191)</f>
        <v>0</v>
      </c>
      <c r="Y191" s="6"/>
      <c r="Z191" s="64">
        <f>SUM(Y191*$D191)</f>
        <v>0</v>
      </c>
      <c r="AA191" s="6"/>
      <c r="AB191" s="64">
        <f>SUM(AA191*$D191)</f>
        <v>0</v>
      </c>
      <c r="AC191" s="59"/>
      <c r="AD191" s="64">
        <f>SUM(AC191*$D191)</f>
        <v>0</v>
      </c>
      <c r="AE191" s="59"/>
      <c r="AF191" s="64">
        <f>SUM(AE191*$D191)</f>
        <v>0</v>
      </c>
      <c r="AG191" s="59"/>
      <c r="AH191" s="64">
        <f>SUM(AG191*$D191)</f>
        <v>0</v>
      </c>
      <c r="AI191" s="59"/>
      <c r="AJ191" s="64">
        <f>SUM(AI191*$D191)</f>
        <v>0</v>
      </c>
      <c r="AK191" s="59"/>
      <c r="AL191" s="64">
        <f>SUM(AK191*$D191)</f>
        <v>0</v>
      </c>
      <c r="AM191" s="59"/>
      <c r="AN191" s="64">
        <f>SUM(AM191*$D191)</f>
        <v>0</v>
      </c>
      <c r="AO191" s="59"/>
      <c r="AP191" s="64">
        <f>SUM(AO191*$D191)</f>
        <v>0</v>
      </c>
      <c r="AQ191" s="59"/>
      <c r="AR191" s="64">
        <f>SUM(AQ191*$D191)</f>
        <v>0</v>
      </c>
      <c r="AS191" s="59"/>
      <c r="AT191" s="64">
        <f>SUM(AS191*$D191)</f>
        <v>0</v>
      </c>
      <c r="AU191" s="59"/>
      <c r="AV191" s="64">
        <f>SUM(AU191*$D191)</f>
        <v>0</v>
      </c>
      <c r="AW191" s="59"/>
      <c r="AX191" s="64">
        <f>SUM(AW191*$D191)</f>
        <v>0</v>
      </c>
      <c r="AY191" s="59"/>
      <c r="AZ191" s="64">
        <f>SUM(AY191*$D191)</f>
        <v>0</v>
      </c>
      <c r="BA191" s="59"/>
      <c r="BB191" s="64">
        <f>SUM(BA191*$D191)</f>
        <v>0</v>
      </c>
      <c r="BC191" s="59"/>
      <c r="BD191" s="64">
        <f>SUM(BC191*$D191)</f>
        <v>0</v>
      </c>
      <c r="BE191" s="59"/>
      <c r="BF191" s="64">
        <f>SUM(BE191*$D191)</f>
        <v>0</v>
      </c>
      <c r="BG191" s="59"/>
      <c r="BH191" s="64">
        <f>SUM(BG191*$D191)</f>
        <v>0</v>
      </c>
      <c r="BI191" s="59"/>
      <c r="BJ191" s="64">
        <f>SUM(BI191*$D191)</f>
        <v>0</v>
      </c>
      <c r="BK191" s="59"/>
      <c r="BL191" s="64">
        <f>SUM(BK191*$D191)</f>
        <v>0</v>
      </c>
      <c r="BM191" s="59"/>
      <c r="BN191" s="64">
        <f>SUM(BM191*$D191)</f>
        <v>0</v>
      </c>
      <c r="BO191" s="59"/>
      <c r="BP191" s="64">
        <f>SUM(BO191*$D191)</f>
        <v>0</v>
      </c>
      <c r="BQ191" s="59"/>
      <c r="BR191" s="64">
        <f>SUM(BQ191*$D191)</f>
        <v>0</v>
      </c>
      <c r="BS191" s="59"/>
      <c r="BT191" s="64">
        <f>SUM(BS191*$D191)</f>
        <v>0</v>
      </c>
      <c r="BU191" s="59"/>
      <c r="BV191" s="64">
        <f>SUM(BU191*$D191)</f>
        <v>0</v>
      </c>
      <c r="BW191" s="59"/>
      <c r="BX191" s="64">
        <f>SUM(BW191*$D191)</f>
        <v>0</v>
      </c>
      <c r="BY191" s="59"/>
      <c r="BZ191" s="64">
        <f>SUM(BY191*$D191)</f>
        <v>0</v>
      </c>
      <c r="CA191" s="54"/>
      <c r="CB191" s="61">
        <f>SUM(E191+G191+I191+K191+M191+O191+Q191+S191+U191+W191+Y191+AA191+AC191+AE191+AG191+AI191+AK191+AM191+AO191+AQ191+AS191+AU191+AW191+AY191+BA191+BC191+BE191+BG191+BI191+BK191+BM191+BO191+BQ191+BS191+BU191+BW191+BY191)</f>
        <v>0</v>
      </c>
      <c r="CC191" s="61">
        <f>ROUND(CB191*D191*2,1)/2</f>
        <v>0</v>
      </c>
      <c r="CD191" s="4"/>
      <c r="CE191" s="236"/>
      <c r="CF191" s="236">
        <f>SUM(CE191*D191)</f>
        <v>0</v>
      </c>
      <c r="CG191" s="235">
        <f>SUM(CE191+AG191)</f>
        <v>0</v>
      </c>
      <c r="CH191" s="235">
        <f>SUM(CG191*D191)</f>
        <v>0</v>
      </c>
      <c r="CI191" s="236"/>
      <c r="CJ191" s="236">
        <f>SUM(CI191*D191)</f>
        <v>0</v>
      </c>
      <c r="CK191" s="235">
        <f>SUM(CI191+AI191)</f>
        <v>0</v>
      </c>
      <c r="CL191" s="235">
        <f>SUM(CK191*D191)</f>
        <v>0</v>
      </c>
      <c r="CM191" s="236"/>
      <c r="CN191" s="236">
        <f>SUM(CM191*D191)</f>
        <v>0</v>
      </c>
      <c r="CO191" s="235">
        <f>SUM(CM191+AK191)</f>
        <v>0</v>
      </c>
      <c r="CP191" s="235">
        <f>SUM(CO191*D191)</f>
        <v>0</v>
      </c>
      <c r="CQ191" s="236"/>
      <c r="CR191" s="236">
        <f>SUM(CQ191*D191)</f>
        <v>0</v>
      </c>
      <c r="CS191" s="235">
        <f>SUM(CQ191+AM191)</f>
        <v>0</v>
      </c>
      <c r="CT191" s="235">
        <f>SUM(CS191*D191)</f>
        <v>0</v>
      </c>
      <c r="CU191" s="236"/>
      <c r="CV191" s="236">
        <f>SUM(CU191*D191)</f>
        <v>0</v>
      </c>
      <c r="CW191" s="235">
        <f>SUM(CU191+AK191)</f>
        <v>0</v>
      </c>
      <c r="CX191" s="235">
        <f>SUM(CW191*D191)</f>
        <v>0</v>
      </c>
      <c r="CY191" s="236"/>
      <c r="CZ191" s="236">
        <f>SUM(CY191*D191)</f>
        <v>0</v>
      </c>
      <c r="DA191" s="235">
        <f>SUM(CY191+AQ191)</f>
        <v>0</v>
      </c>
      <c r="DB191" s="235">
        <f>SUM(DA191*D191)</f>
        <v>0</v>
      </c>
      <c r="DC191" s="236"/>
      <c r="DD191" s="236">
        <f>SUM(DC191*D191)</f>
        <v>0</v>
      </c>
      <c r="DE191" s="235">
        <f>SUM(DC191+AS191)</f>
        <v>0</v>
      </c>
      <c r="DF191" s="235">
        <f>SUM(DE191*D191)</f>
        <v>0</v>
      </c>
      <c r="DG191" s="236"/>
      <c r="DH191" s="236">
        <f>SUM(DG191*D191)</f>
        <v>0</v>
      </c>
      <c r="DI191" s="235">
        <f>DG191+AU191</f>
        <v>0</v>
      </c>
      <c r="DJ191" s="235">
        <f>DI191*D191</f>
        <v>0</v>
      </c>
      <c r="DK191" s="236">
        <f>4.25+4.75</f>
        <v>9</v>
      </c>
      <c r="DL191" s="236">
        <f t="shared" si="1307"/>
        <v>900</v>
      </c>
      <c r="DM191" s="235">
        <f t="shared" si="1308"/>
        <v>9</v>
      </c>
      <c r="DN191" s="235">
        <f t="shared" si="1309"/>
        <v>900</v>
      </c>
      <c r="DO191" s="236"/>
      <c r="DP191" s="236">
        <f>SUM(DO191*AB191)</f>
        <v>0</v>
      </c>
      <c r="DQ191" s="235">
        <f>SUM(DO191+BA191)</f>
        <v>0</v>
      </c>
      <c r="DR191" s="235">
        <f>SUM(DQ191*AB191)</f>
        <v>0</v>
      </c>
      <c r="DS191" s="236">
        <v>1.5</v>
      </c>
      <c r="DT191" s="236">
        <f t="shared" si="1310"/>
        <v>150</v>
      </c>
      <c r="DU191" s="235">
        <f t="shared" si="1311"/>
        <v>1.5</v>
      </c>
      <c r="DV191" s="235">
        <f t="shared" si="1312"/>
        <v>150</v>
      </c>
      <c r="DW191" s="236"/>
      <c r="DX191" s="236">
        <f>SUM(DW191*AJ191)</f>
        <v>0</v>
      </c>
      <c r="DY191" s="235">
        <f>SUM(DW191+BI191)</f>
        <v>0</v>
      </c>
      <c r="DZ191" s="235">
        <f>SUM(DY191*AJ191)</f>
        <v>0</v>
      </c>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row>
    <row r="192" spans="1:212" s="518" customFormat="1" x14ac:dyDescent="0.2">
      <c r="A192" s="513" t="s">
        <v>117</v>
      </c>
      <c r="B192" s="513" t="s">
        <v>357</v>
      </c>
      <c r="C192" s="513" t="s">
        <v>3</v>
      </c>
      <c r="D192" s="513">
        <v>100</v>
      </c>
      <c r="E192" s="514"/>
      <c r="F192" s="515">
        <f t="shared" si="1361"/>
        <v>0</v>
      </c>
      <c r="G192" s="514"/>
      <c r="H192" s="515">
        <f t="shared" si="1362"/>
        <v>0</v>
      </c>
      <c r="I192" s="514"/>
      <c r="J192" s="515">
        <f t="shared" si="1363"/>
        <v>0</v>
      </c>
      <c r="K192" s="514"/>
      <c r="L192" s="515">
        <f t="shared" si="1364"/>
        <v>0</v>
      </c>
      <c r="M192" s="514"/>
      <c r="N192" s="515">
        <f t="shared" si="1365"/>
        <v>0</v>
      </c>
      <c r="O192" s="514"/>
      <c r="P192" s="515">
        <f t="shared" si="1366"/>
        <v>0</v>
      </c>
      <c r="Q192" s="514"/>
      <c r="R192" s="515">
        <f t="shared" si="1367"/>
        <v>0</v>
      </c>
      <c r="S192" s="514"/>
      <c r="T192" s="515">
        <f t="shared" si="1368"/>
        <v>0</v>
      </c>
      <c r="U192" s="514"/>
      <c r="V192" s="515">
        <f t="shared" si="1369"/>
        <v>0</v>
      </c>
      <c r="W192" s="514"/>
      <c r="X192" s="515">
        <f t="shared" si="1370"/>
        <v>0</v>
      </c>
      <c r="Y192" s="514"/>
      <c r="Z192" s="515">
        <f t="shared" si="1371"/>
        <v>0</v>
      </c>
      <c r="AA192" s="514"/>
      <c r="AB192" s="515">
        <f t="shared" si="1372"/>
        <v>0</v>
      </c>
      <c r="AC192" s="516"/>
      <c r="AD192" s="515">
        <f t="shared" si="1373"/>
        <v>0</v>
      </c>
      <c r="AE192" s="516"/>
      <c r="AF192" s="515">
        <f t="shared" si="1374"/>
        <v>0</v>
      </c>
      <c r="AG192" s="516"/>
      <c r="AH192" s="515">
        <f t="shared" si="1375"/>
        <v>0</v>
      </c>
      <c r="AI192" s="516"/>
      <c r="AJ192" s="515">
        <f t="shared" si="1376"/>
        <v>0</v>
      </c>
      <c r="AK192" s="516"/>
      <c r="AL192" s="515">
        <f t="shared" si="1377"/>
        <v>0</v>
      </c>
      <c r="AM192" s="516"/>
      <c r="AN192" s="515">
        <f t="shared" si="1378"/>
        <v>0</v>
      </c>
      <c r="AO192" s="516"/>
      <c r="AP192" s="515">
        <f t="shared" si="1379"/>
        <v>0</v>
      </c>
      <c r="AQ192" s="516"/>
      <c r="AR192" s="515">
        <f t="shared" si="1380"/>
        <v>0</v>
      </c>
      <c r="AS192" s="516"/>
      <c r="AT192" s="515">
        <f t="shared" si="1381"/>
        <v>0</v>
      </c>
      <c r="AU192" s="516"/>
      <c r="AV192" s="515">
        <f t="shared" si="1382"/>
        <v>0</v>
      </c>
      <c r="AW192" s="516"/>
      <c r="AX192" s="515">
        <f t="shared" si="1383"/>
        <v>0</v>
      </c>
      <c r="AY192" s="516"/>
      <c r="AZ192" s="515">
        <f t="shared" si="1384"/>
        <v>0</v>
      </c>
      <c r="BA192" s="516"/>
      <c r="BB192" s="515">
        <f t="shared" si="1385"/>
        <v>0</v>
      </c>
      <c r="BC192" s="516"/>
      <c r="BD192" s="515">
        <f t="shared" si="1386"/>
        <v>0</v>
      </c>
      <c r="BE192" s="516"/>
      <c r="BF192" s="515">
        <f t="shared" si="1387"/>
        <v>0</v>
      </c>
      <c r="BG192" s="516"/>
      <c r="BH192" s="515">
        <f t="shared" si="1388"/>
        <v>0</v>
      </c>
      <c r="BI192" s="516"/>
      <c r="BJ192" s="515">
        <f t="shared" si="1389"/>
        <v>0</v>
      </c>
      <c r="BK192" s="516"/>
      <c r="BL192" s="515">
        <f t="shared" si="1390"/>
        <v>0</v>
      </c>
      <c r="BM192" s="516"/>
      <c r="BN192" s="515">
        <f t="shared" si="1391"/>
        <v>0</v>
      </c>
      <c r="BO192" s="516"/>
      <c r="BP192" s="515">
        <f t="shared" si="1392"/>
        <v>0</v>
      </c>
      <c r="BQ192" s="516"/>
      <c r="BR192" s="515">
        <f t="shared" si="1393"/>
        <v>0</v>
      </c>
      <c r="BS192" s="516"/>
      <c r="BT192" s="515">
        <f t="shared" si="1394"/>
        <v>0</v>
      </c>
      <c r="BU192" s="516"/>
      <c r="BV192" s="515">
        <f t="shared" si="1395"/>
        <v>0</v>
      </c>
      <c r="BW192" s="516"/>
      <c r="BX192" s="515">
        <f t="shared" si="1396"/>
        <v>0</v>
      </c>
      <c r="BY192" s="516"/>
      <c r="BZ192" s="515">
        <f t="shared" si="1397"/>
        <v>0</v>
      </c>
      <c r="CA192" s="514"/>
      <c r="CB192" s="517">
        <f t="shared" si="1398"/>
        <v>0</v>
      </c>
      <c r="CC192" s="517">
        <f t="shared" si="1399"/>
        <v>0</v>
      </c>
      <c r="CE192" s="519">
        <f>11.5+6.75</f>
        <v>18.25</v>
      </c>
      <c r="CF192" s="519">
        <f t="shared" si="1400"/>
        <v>1825</v>
      </c>
      <c r="CG192" s="519">
        <f t="shared" si="1401"/>
        <v>18.25</v>
      </c>
      <c r="CH192" s="519">
        <f t="shared" si="1402"/>
        <v>1825</v>
      </c>
      <c r="CI192" s="519">
        <v>4.75</v>
      </c>
      <c r="CJ192" s="519">
        <f t="shared" si="1288"/>
        <v>475</v>
      </c>
      <c r="CK192" s="519">
        <f t="shared" si="1289"/>
        <v>4.75</v>
      </c>
      <c r="CL192" s="519">
        <f t="shared" si="1290"/>
        <v>475</v>
      </c>
      <c r="CM192" s="519">
        <v>2</v>
      </c>
      <c r="CN192" s="519">
        <f t="shared" si="1241"/>
        <v>200</v>
      </c>
      <c r="CO192" s="519">
        <f t="shared" si="1291"/>
        <v>2</v>
      </c>
      <c r="CP192" s="519">
        <f t="shared" si="1292"/>
        <v>200</v>
      </c>
      <c r="CQ192" s="519">
        <v>7</v>
      </c>
      <c r="CR192" s="519">
        <f t="shared" si="1293"/>
        <v>700</v>
      </c>
      <c r="CS192" s="519">
        <f t="shared" si="1294"/>
        <v>7</v>
      </c>
      <c r="CT192" s="519">
        <f t="shared" si="1295"/>
        <v>700</v>
      </c>
      <c r="CU192" s="519">
        <v>25.5</v>
      </c>
      <c r="CV192" s="519">
        <f t="shared" si="1296"/>
        <v>2550</v>
      </c>
      <c r="CW192" s="519">
        <f t="shared" si="1242"/>
        <v>25.5</v>
      </c>
      <c r="CX192" s="519">
        <f t="shared" si="1297"/>
        <v>2550</v>
      </c>
      <c r="CY192" s="519">
        <v>10.5</v>
      </c>
      <c r="CZ192" s="519">
        <f t="shared" si="1298"/>
        <v>1050</v>
      </c>
      <c r="DA192" s="519">
        <f t="shared" si="1299"/>
        <v>10.5</v>
      </c>
      <c r="DB192" s="519">
        <f t="shared" si="1300"/>
        <v>1050</v>
      </c>
      <c r="DC192" s="519">
        <v>11.5</v>
      </c>
      <c r="DD192" s="519">
        <f t="shared" si="1301"/>
        <v>1150</v>
      </c>
      <c r="DE192" s="519">
        <f t="shared" si="1302"/>
        <v>11.5</v>
      </c>
      <c r="DF192" s="519">
        <f t="shared" si="1303"/>
        <v>1150</v>
      </c>
      <c r="DG192" s="519">
        <v>19</v>
      </c>
      <c r="DH192" s="519">
        <f t="shared" si="1304"/>
        <v>1900</v>
      </c>
      <c r="DI192" s="519">
        <f t="shared" si="1305"/>
        <v>19</v>
      </c>
      <c r="DJ192" s="519">
        <f t="shared" si="1306"/>
        <v>1900</v>
      </c>
      <c r="DK192" s="519">
        <f>14.5+1.75</f>
        <v>16.25</v>
      </c>
      <c r="DL192" s="519">
        <f t="shared" si="1307"/>
        <v>1625</v>
      </c>
      <c r="DM192" s="519">
        <f t="shared" si="1308"/>
        <v>16.25</v>
      </c>
      <c r="DN192" s="519">
        <f t="shared" si="1309"/>
        <v>1625</v>
      </c>
      <c r="DO192" s="519"/>
      <c r="DP192" s="519">
        <f t="shared" si="1243"/>
        <v>0</v>
      </c>
      <c r="DQ192" s="519">
        <f t="shared" si="1244"/>
        <v>0</v>
      </c>
      <c r="DR192" s="519">
        <f t="shared" si="1245"/>
        <v>0</v>
      </c>
      <c r="DS192" s="519"/>
      <c r="DT192" s="236">
        <f t="shared" si="1310"/>
        <v>0</v>
      </c>
      <c r="DU192" s="235">
        <f t="shared" si="1311"/>
        <v>0</v>
      </c>
      <c r="DV192" s="235">
        <f t="shared" si="1312"/>
        <v>0</v>
      </c>
      <c r="DW192" s="519"/>
      <c r="DX192" s="519">
        <f t="shared" ref="DX192:DX198" si="1403">SUM(DW192*AJ192)</f>
        <v>0</v>
      </c>
      <c r="DY192" s="519">
        <f t="shared" ref="DY192:DY195" si="1404">SUM(DW192+BI192)</f>
        <v>0</v>
      </c>
      <c r="DZ192" s="519">
        <f t="shared" ref="DZ192:DZ198" si="1405">SUM(DY192*AJ192)</f>
        <v>0</v>
      </c>
    </row>
    <row r="193" spans="1:212" s="5" customFormat="1" x14ac:dyDescent="0.2">
      <c r="A193" s="57" t="s">
        <v>241</v>
      </c>
      <c r="B193" s="57" t="s">
        <v>242</v>
      </c>
      <c r="C193" s="57" t="s">
        <v>3</v>
      </c>
      <c r="D193" s="57">
        <v>100</v>
      </c>
      <c r="E193" s="6"/>
      <c r="F193" s="64">
        <f t="shared" si="1361"/>
        <v>0</v>
      </c>
      <c r="G193" s="6"/>
      <c r="H193" s="64">
        <f t="shared" si="1362"/>
        <v>0</v>
      </c>
      <c r="I193" s="6"/>
      <c r="J193" s="64">
        <f t="shared" si="1363"/>
        <v>0</v>
      </c>
      <c r="K193" s="6"/>
      <c r="L193" s="64">
        <f t="shared" si="1364"/>
        <v>0</v>
      </c>
      <c r="M193" s="6"/>
      <c r="N193" s="64">
        <f t="shared" si="1365"/>
        <v>0</v>
      </c>
      <c r="O193" s="6"/>
      <c r="P193" s="64">
        <f t="shared" si="1366"/>
        <v>0</v>
      </c>
      <c r="Q193" s="6"/>
      <c r="R193" s="64">
        <f t="shared" si="1367"/>
        <v>0</v>
      </c>
      <c r="S193" s="6"/>
      <c r="T193" s="64">
        <f t="shared" si="1368"/>
        <v>0</v>
      </c>
      <c r="U193" s="6"/>
      <c r="V193" s="64">
        <f t="shared" si="1369"/>
        <v>0</v>
      </c>
      <c r="W193" s="6"/>
      <c r="X193" s="64">
        <f t="shared" si="1370"/>
        <v>0</v>
      </c>
      <c r="Y193" s="6"/>
      <c r="Z193" s="64">
        <f t="shared" si="1371"/>
        <v>0</v>
      </c>
      <c r="AA193" s="6"/>
      <c r="AB193" s="64">
        <f t="shared" si="1372"/>
        <v>0</v>
      </c>
      <c r="AC193" s="59"/>
      <c r="AD193" s="64">
        <f t="shared" si="1373"/>
        <v>0</v>
      </c>
      <c r="AE193" s="59"/>
      <c r="AF193" s="64">
        <f t="shared" si="1374"/>
        <v>0</v>
      </c>
      <c r="AG193" s="59"/>
      <c r="AH193" s="64">
        <f t="shared" si="1375"/>
        <v>0</v>
      </c>
      <c r="AI193" s="59"/>
      <c r="AJ193" s="64">
        <f t="shared" si="1376"/>
        <v>0</v>
      </c>
      <c r="AK193" s="59"/>
      <c r="AL193" s="64">
        <f t="shared" si="1377"/>
        <v>0</v>
      </c>
      <c r="AM193" s="59"/>
      <c r="AN193" s="64">
        <f t="shared" si="1378"/>
        <v>0</v>
      </c>
      <c r="AO193" s="59"/>
      <c r="AP193" s="64">
        <f t="shared" si="1379"/>
        <v>0</v>
      </c>
      <c r="AQ193" s="59"/>
      <c r="AR193" s="64">
        <f t="shared" si="1380"/>
        <v>0</v>
      </c>
      <c r="AS193" s="59"/>
      <c r="AT193" s="64">
        <f t="shared" si="1381"/>
        <v>0</v>
      </c>
      <c r="AU193" s="59"/>
      <c r="AV193" s="64">
        <f t="shared" si="1382"/>
        <v>0</v>
      </c>
      <c r="AW193" s="59"/>
      <c r="AX193" s="64">
        <f t="shared" si="1383"/>
        <v>0</v>
      </c>
      <c r="AY193" s="59"/>
      <c r="AZ193" s="64">
        <f t="shared" si="1384"/>
        <v>0</v>
      </c>
      <c r="BA193" s="59"/>
      <c r="BB193" s="64">
        <f t="shared" si="1385"/>
        <v>0</v>
      </c>
      <c r="BC193" s="59"/>
      <c r="BD193" s="64">
        <f t="shared" si="1386"/>
        <v>0</v>
      </c>
      <c r="BE193" s="59"/>
      <c r="BF193" s="64">
        <f t="shared" si="1387"/>
        <v>0</v>
      </c>
      <c r="BG193" s="59"/>
      <c r="BH193" s="64">
        <f t="shared" si="1388"/>
        <v>0</v>
      </c>
      <c r="BI193" s="59"/>
      <c r="BJ193" s="64">
        <f t="shared" si="1389"/>
        <v>0</v>
      </c>
      <c r="BK193" s="59"/>
      <c r="BL193" s="64">
        <f t="shared" si="1390"/>
        <v>0</v>
      </c>
      <c r="BM193" s="59"/>
      <c r="BN193" s="64">
        <f t="shared" si="1391"/>
        <v>0</v>
      </c>
      <c r="BO193" s="59"/>
      <c r="BP193" s="64">
        <f t="shared" si="1392"/>
        <v>0</v>
      </c>
      <c r="BQ193" s="59"/>
      <c r="BR193" s="64">
        <f t="shared" si="1393"/>
        <v>0</v>
      </c>
      <c r="BS193" s="59"/>
      <c r="BT193" s="64">
        <f t="shared" si="1394"/>
        <v>0</v>
      </c>
      <c r="BU193" s="59"/>
      <c r="BV193" s="64">
        <f t="shared" si="1395"/>
        <v>0</v>
      </c>
      <c r="BW193" s="59"/>
      <c r="BX193" s="64">
        <f t="shared" si="1396"/>
        <v>0</v>
      </c>
      <c r="BY193" s="59"/>
      <c r="BZ193" s="64">
        <f t="shared" si="1397"/>
        <v>0</v>
      </c>
      <c r="CA193" s="54"/>
      <c r="CB193" s="61">
        <f t="shared" si="1398"/>
        <v>0</v>
      </c>
      <c r="CC193" s="61">
        <f t="shared" si="1399"/>
        <v>0</v>
      </c>
      <c r="CD193" s="4"/>
      <c r="CE193" s="236">
        <v>1.75</v>
      </c>
      <c r="CF193" s="236">
        <f t="shared" si="1400"/>
        <v>175</v>
      </c>
      <c r="CG193" s="235">
        <f t="shared" si="1401"/>
        <v>1.75</v>
      </c>
      <c r="CH193" s="235">
        <f t="shared" si="1402"/>
        <v>175</v>
      </c>
      <c r="CI193" s="236"/>
      <c r="CJ193" s="236">
        <f t="shared" si="1288"/>
        <v>0</v>
      </c>
      <c r="CK193" s="235">
        <f t="shared" si="1289"/>
        <v>0</v>
      </c>
      <c r="CL193" s="235">
        <f t="shared" si="1290"/>
        <v>0</v>
      </c>
      <c r="CM193" s="236"/>
      <c r="CN193" s="236">
        <f t="shared" si="1241"/>
        <v>0</v>
      </c>
      <c r="CO193" s="235">
        <f t="shared" si="1291"/>
        <v>0</v>
      </c>
      <c r="CP193" s="235">
        <f t="shared" si="1292"/>
        <v>0</v>
      </c>
      <c r="CQ193" s="236"/>
      <c r="CR193" s="236">
        <f t="shared" si="1293"/>
        <v>0</v>
      </c>
      <c r="CS193" s="235">
        <f t="shared" si="1294"/>
        <v>0</v>
      </c>
      <c r="CT193" s="235">
        <f t="shared" si="1295"/>
        <v>0</v>
      </c>
      <c r="CU193" s="236"/>
      <c r="CV193" s="236">
        <f t="shared" si="1296"/>
        <v>0</v>
      </c>
      <c r="CW193" s="235">
        <f t="shared" si="1242"/>
        <v>0</v>
      </c>
      <c r="CX193" s="235">
        <f t="shared" si="1297"/>
        <v>0</v>
      </c>
      <c r="CY193" s="236"/>
      <c r="CZ193" s="236">
        <f t="shared" si="1298"/>
        <v>0</v>
      </c>
      <c r="DA193" s="235">
        <f t="shared" si="1299"/>
        <v>0</v>
      </c>
      <c r="DB193" s="235">
        <f t="shared" si="1300"/>
        <v>0</v>
      </c>
      <c r="DC193" s="236"/>
      <c r="DD193" s="236">
        <f t="shared" si="1301"/>
        <v>0</v>
      </c>
      <c r="DE193" s="235">
        <f t="shared" si="1302"/>
        <v>0</v>
      </c>
      <c r="DF193" s="235">
        <f t="shared" si="1303"/>
        <v>0</v>
      </c>
      <c r="DG193" s="236"/>
      <c r="DH193" s="236">
        <f t="shared" si="1304"/>
        <v>0</v>
      </c>
      <c r="DI193" s="235">
        <f t="shared" si="1305"/>
        <v>0</v>
      </c>
      <c r="DJ193" s="235">
        <f t="shared" si="1306"/>
        <v>0</v>
      </c>
      <c r="DK193" s="236"/>
      <c r="DL193" s="236">
        <f t="shared" si="1307"/>
        <v>0</v>
      </c>
      <c r="DM193" s="235">
        <f t="shared" si="1308"/>
        <v>0</v>
      </c>
      <c r="DN193" s="235">
        <f t="shared" si="1309"/>
        <v>0</v>
      </c>
      <c r="DO193" s="236"/>
      <c r="DP193" s="236">
        <f t="shared" si="1243"/>
        <v>0</v>
      </c>
      <c r="DQ193" s="235">
        <f t="shared" si="1244"/>
        <v>0</v>
      </c>
      <c r="DR193" s="235">
        <f t="shared" si="1245"/>
        <v>0</v>
      </c>
      <c r="DS193" s="236"/>
      <c r="DT193" s="236">
        <f t="shared" si="1310"/>
        <v>0</v>
      </c>
      <c r="DU193" s="235">
        <f t="shared" si="1311"/>
        <v>0</v>
      </c>
      <c r="DV193" s="235">
        <f t="shared" si="1312"/>
        <v>0</v>
      </c>
      <c r="DW193" s="236"/>
      <c r="DX193" s="236">
        <f t="shared" si="1403"/>
        <v>0</v>
      </c>
      <c r="DY193" s="235">
        <f t="shared" si="1404"/>
        <v>0</v>
      </c>
      <c r="DZ193" s="235">
        <f t="shared" si="1405"/>
        <v>0</v>
      </c>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row>
    <row r="194" spans="1:212" s="473" customFormat="1" x14ac:dyDescent="0.2">
      <c r="A194" s="240" t="s">
        <v>239</v>
      </c>
      <c r="B194" s="240" t="s">
        <v>240</v>
      </c>
      <c r="C194" s="240" t="s">
        <v>3</v>
      </c>
      <c r="D194" s="240">
        <v>100</v>
      </c>
      <c r="E194" s="467"/>
      <c r="F194" s="468">
        <f t="shared" si="1361"/>
        <v>0</v>
      </c>
      <c r="G194" s="467"/>
      <c r="H194" s="468">
        <f t="shared" si="1362"/>
        <v>0</v>
      </c>
      <c r="I194" s="467"/>
      <c r="J194" s="468">
        <f t="shared" si="1363"/>
        <v>0</v>
      </c>
      <c r="K194" s="467"/>
      <c r="L194" s="468">
        <f t="shared" si="1364"/>
        <v>0</v>
      </c>
      <c r="M194" s="467"/>
      <c r="N194" s="468">
        <f t="shared" si="1365"/>
        <v>0</v>
      </c>
      <c r="O194" s="467"/>
      <c r="P194" s="468">
        <f t="shared" si="1366"/>
        <v>0</v>
      </c>
      <c r="Q194" s="467"/>
      <c r="R194" s="468">
        <f t="shared" si="1367"/>
        <v>0</v>
      </c>
      <c r="S194" s="467"/>
      <c r="T194" s="468">
        <f t="shared" si="1368"/>
        <v>0</v>
      </c>
      <c r="U194" s="467"/>
      <c r="V194" s="468">
        <f t="shared" si="1369"/>
        <v>0</v>
      </c>
      <c r="W194" s="467"/>
      <c r="X194" s="468">
        <f t="shared" si="1370"/>
        <v>0</v>
      </c>
      <c r="Y194" s="467"/>
      <c r="Z194" s="468">
        <f t="shared" si="1371"/>
        <v>0</v>
      </c>
      <c r="AA194" s="467"/>
      <c r="AB194" s="468">
        <f t="shared" si="1372"/>
        <v>0</v>
      </c>
      <c r="AC194" s="469"/>
      <c r="AD194" s="468">
        <f t="shared" si="1373"/>
        <v>0</v>
      </c>
      <c r="AE194" s="469"/>
      <c r="AF194" s="468">
        <f t="shared" si="1374"/>
        <v>0</v>
      </c>
      <c r="AG194" s="469"/>
      <c r="AH194" s="468">
        <f t="shared" si="1375"/>
        <v>0</v>
      </c>
      <c r="AI194" s="469"/>
      <c r="AJ194" s="468">
        <f t="shared" si="1376"/>
        <v>0</v>
      </c>
      <c r="AK194" s="469"/>
      <c r="AL194" s="468">
        <f t="shared" si="1377"/>
        <v>0</v>
      </c>
      <c r="AM194" s="469"/>
      <c r="AN194" s="468">
        <f t="shared" si="1378"/>
        <v>0</v>
      </c>
      <c r="AO194" s="469"/>
      <c r="AP194" s="468">
        <f t="shared" si="1379"/>
        <v>0</v>
      </c>
      <c r="AQ194" s="469"/>
      <c r="AR194" s="468">
        <f t="shared" si="1380"/>
        <v>0</v>
      </c>
      <c r="AS194" s="469"/>
      <c r="AT194" s="468">
        <f t="shared" si="1381"/>
        <v>0</v>
      </c>
      <c r="AU194" s="469"/>
      <c r="AV194" s="468">
        <f t="shared" si="1382"/>
        <v>0</v>
      </c>
      <c r="AW194" s="469"/>
      <c r="AX194" s="468">
        <f t="shared" si="1383"/>
        <v>0</v>
      </c>
      <c r="AY194" s="469"/>
      <c r="AZ194" s="468">
        <f t="shared" si="1384"/>
        <v>0</v>
      </c>
      <c r="BA194" s="469"/>
      <c r="BB194" s="468">
        <f t="shared" si="1385"/>
        <v>0</v>
      </c>
      <c r="BC194" s="469"/>
      <c r="BD194" s="468">
        <f t="shared" si="1386"/>
        <v>0</v>
      </c>
      <c r="BE194" s="469"/>
      <c r="BF194" s="468">
        <f t="shared" si="1387"/>
        <v>0</v>
      </c>
      <c r="BG194" s="469"/>
      <c r="BH194" s="468">
        <f t="shared" si="1388"/>
        <v>0</v>
      </c>
      <c r="BI194" s="469"/>
      <c r="BJ194" s="468">
        <f t="shared" si="1389"/>
        <v>0</v>
      </c>
      <c r="BK194" s="469"/>
      <c r="BL194" s="468">
        <f t="shared" si="1390"/>
        <v>0</v>
      </c>
      <c r="BM194" s="469"/>
      <c r="BN194" s="468">
        <f t="shared" si="1391"/>
        <v>0</v>
      </c>
      <c r="BO194" s="469"/>
      <c r="BP194" s="468">
        <f t="shared" si="1392"/>
        <v>0</v>
      </c>
      <c r="BQ194" s="469"/>
      <c r="BR194" s="468">
        <f t="shared" si="1393"/>
        <v>0</v>
      </c>
      <c r="BS194" s="469"/>
      <c r="BT194" s="468">
        <f t="shared" si="1394"/>
        <v>0</v>
      </c>
      <c r="BU194" s="469"/>
      <c r="BV194" s="468">
        <f t="shared" si="1395"/>
        <v>0</v>
      </c>
      <c r="BW194" s="469"/>
      <c r="BX194" s="468">
        <f t="shared" si="1396"/>
        <v>0</v>
      </c>
      <c r="BY194" s="469"/>
      <c r="BZ194" s="468">
        <f t="shared" si="1397"/>
        <v>0</v>
      </c>
      <c r="CA194" s="470"/>
      <c r="CB194" s="471">
        <f t="shared" si="1398"/>
        <v>0</v>
      </c>
      <c r="CC194" s="471">
        <f t="shared" si="1399"/>
        <v>0</v>
      </c>
      <c r="CD194" s="472"/>
      <c r="CE194" s="474">
        <f>6.75+5.75</f>
        <v>12.5</v>
      </c>
      <c r="CF194" s="474">
        <f t="shared" si="1400"/>
        <v>1250</v>
      </c>
      <c r="CG194" s="475">
        <f t="shared" si="1401"/>
        <v>12.5</v>
      </c>
      <c r="CH194" s="475">
        <f t="shared" si="1402"/>
        <v>1250</v>
      </c>
      <c r="CI194" s="474"/>
      <c r="CJ194" s="474">
        <f t="shared" si="1288"/>
        <v>0</v>
      </c>
      <c r="CK194" s="475">
        <f t="shared" si="1289"/>
        <v>0</v>
      </c>
      <c r="CL194" s="475">
        <f t="shared" si="1290"/>
        <v>0</v>
      </c>
      <c r="CM194" s="474"/>
      <c r="CN194" s="474">
        <f t="shared" si="1241"/>
        <v>0</v>
      </c>
      <c r="CO194" s="235">
        <f t="shared" si="1291"/>
        <v>0</v>
      </c>
      <c r="CP194" s="235">
        <f t="shared" si="1292"/>
        <v>0</v>
      </c>
      <c r="CQ194" s="474"/>
      <c r="CR194" s="236">
        <f t="shared" si="1293"/>
        <v>0</v>
      </c>
      <c r="CS194" s="235">
        <f t="shared" si="1294"/>
        <v>0</v>
      </c>
      <c r="CT194" s="235">
        <f t="shared" si="1295"/>
        <v>0</v>
      </c>
      <c r="CU194" s="474"/>
      <c r="CV194" s="236">
        <f t="shared" si="1296"/>
        <v>0</v>
      </c>
      <c r="CW194" s="475">
        <f t="shared" si="1242"/>
        <v>0</v>
      </c>
      <c r="CX194" s="235">
        <f t="shared" si="1297"/>
        <v>0</v>
      </c>
      <c r="CY194" s="474"/>
      <c r="CZ194" s="236">
        <f t="shared" si="1298"/>
        <v>0</v>
      </c>
      <c r="DA194" s="235">
        <f t="shared" si="1299"/>
        <v>0</v>
      </c>
      <c r="DB194" s="235">
        <f t="shared" si="1300"/>
        <v>0</v>
      </c>
      <c r="DC194" s="474"/>
      <c r="DD194" s="236">
        <f t="shared" si="1301"/>
        <v>0</v>
      </c>
      <c r="DE194" s="235">
        <f t="shared" si="1302"/>
        <v>0</v>
      </c>
      <c r="DF194" s="235">
        <f t="shared" si="1303"/>
        <v>0</v>
      </c>
      <c r="DG194" s="474"/>
      <c r="DH194" s="236">
        <f t="shared" si="1304"/>
        <v>0</v>
      </c>
      <c r="DI194" s="235">
        <f t="shared" si="1305"/>
        <v>0</v>
      </c>
      <c r="DJ194" s="235">
        <f t="shared" si="1306"/>
        <v>0</v>
      </c>
      <c r="DK194" s="474"/>
      <c r="DL194" s="236">
        <f t="shared" si="1307"/>
        <v>0</v>
      </c>
      <c r="DM194" s="235">
        <f t="shared" si="1308"/>
        <v>0</v>
      </c>
      <c r="DN194" s="235">
        <f t="shared" si="1309"/>
        <v>0</v>
      </c>
      <c r="DO194" s="474"/>
      <c r="DP194" s="474">
        <f t="shared" si="1243"/>
        <v>0</v>
      </c>
      <c r="DQ194" s="475">
        <f t="shared" si="1244"/>
        <v>0</v>
      </c>
      <c r="DR194" s="475">
        <f t="shared" si="1245"/>
        <v>0</v>
      </c>
      <c r="DS194" s="474"/>
      <c r="DT194" s="236">
        <f t="shared" si="1310"/>
        <v>0</v>
      </c>
      <c r="DU194" s="235">
        <f t="shared" si="1311"/>
        <v>0</v>
      </c>
      <c r="DV194" s="235">
        <f t="shared" si="1312"/>
        <v>0</v>
      </c>
      <c r="DW194" s="474"/>
      <c r="DX194" s="474">
        <f t="shared" si="1403"/>
        <v>0</v>
      </c>
      <c r="DY194" s="475">
        <f t="shared" si="1404"/>
        <v>0</v>
      </c>
      <c r="DZ194" s="475">
        <f t="shared" si="1405"/>
        <v>0</v>
      </c>
      <c r="EA194" s="472"/>
      <c r="EB194" s="472"/>
      <c r="EC194" s="472"/>
      <c r="ED194" s="472"/>
      <c r="EE194" s="472"/>
      <c r="EF194" s="472"/>
      <c r="EG194" s="472"/>
      <c r="EH194" s="472"/>
      <c r="EI194" s="472"/>
      <c r="EJ194" s="472"/>
      <c r="EK194" s="472"/>
      <c r="EL194" s="472"/>
      <c r="EM194" s="472"/>
      <c r="EN194" s="472"/>
      <c r="EO194" s="472"/>
      <c r="EP194" s="472"/>
      <c r="EQ194" s="472"/>
      <c r="ER194" s="472"/>
      <c r="ES194" s="472"/>
      <c r="ET194" s="472"/>
      <c r="EU194" s="472"/>
      <c r="EV194" s="472"/>
      <c r="EW194" s="472"/>
      <c r="EX194" s="472"/>
      <c r="EY194" s="472"/>
      <c r="EZ194" s="472"/>
      <c r="FA194" s="472"/>
      <c r="FB194" s="472"/>
      <c r="FC194" s="472"/>
      <c r="FD194" s="472"/>
      <c r="FE194" s="472"/>
      <c r="FF194" s="472"/>
      <c r="FG194" s="472"/>
      <c r="FH194" s="472"/>
      <c r="FI194" s="472"/>
      <c r="FJ194" s="472"/>
      <c r="FK194" s="472"/>
      <c r="FL194" s="472"/>
      <c r="FM194" s="472"/>
      <c r="FN194" s="472"/>
      <c r="FO194" s="472"/>
      <c r="FP194" s="472"/>
      <c r="FQ194" s="472"/>
      <c r="FR194" s="472"/>
      <c r="FS194" s="472"/>
      <c r="FT194" s="472"/>
      <c r="FU194" s="472"/>
      <c r="FV194" s="472"/>
      <c r="FW194" s="472"/>
      <c r="FX194" s="472"/>
      <c r="FY194" s="472"/>
      <c r="FZ194" s="472"/>
      <c r="GA194" s="472"/>
      <c r="GB194" s="472"/>
      <c r="GC194" s="472"/>
      <c r="GD194" s="472"/>
      <c r="GE194" s="472"/>
      <c r="GF194" s="472"/>
      <c r="GG194" s="472"/>
      <c r="GH194" s="472"/>
      <c r="GI194" s="472"/>
      <c r="GJ194" s="472"/>
      <c r="GK194" s="472"/>
      <c r="GL194" s="472"/>
      <c r="GM194" s="472"/>
      <c r="GN194" s="472"/>
      <c r="GO194" s="472"/>
      <c r="GP194" s="472"/>
      <c r="GQ194" s="472"/>
      <c r="GR194" s="472"/>
      <c r="GS194" s="472"/>
      <c r="GT194" s="472"/>
      <c r="GU194" s="472"/>
      <c r="GV194" s="472"/>
      <c r="GW194" s="472"/>
      <c r="GX194" s="472"/>
      <c r="GY194" s="472"/>
      <c r="GZ194" s="472"/>
      <c r="HA194" s="472"/>
      <c r="HB194" s="472"/>
      <c r="HC194" s="472"/>
      <c r="HD194" s="472"/>
    </row>
    <row r="195" spans="1:212" s="473" customFormat="1" x14ac:dyDescent="0.2">
      <c r="A195" s="240" t="s">
        <v>238</v>
      </c>
      <c r="B195" s="240" t="s">
        <v>81</v>
      </c>
      <c r="C195" s="240" t="s">
        <v>3</v>
      </c>
      <c r="D195" s="240">
        <v>100</v>
      </c>
      <c r="E195" s="467"/>
      <c r="F195" s="468">
        <f t="shared" si="1361"/>
        <v>0</v>
      </c>
      <c r="G195" s="467"/>
      <c r="H195" s="468">
        <f t="shared" si="1362"/>
        <v>0</v>
      </c>
      <c r="I195" s="467"/>
      <c r="J195" s="468">
        <f t="shared" si="1363"/>
        <v>0</v>
      </c>
      <c r="K195" s="467"/>
      <c r="L195" s="468">
        <f t="shared" si="1364"/>
        <v>0</v>
      </c>
      <c r="M195" s="467"/>
      <c r="N195" s="468">
        <f t="shared" si="1365"/>
        <v>0</v>
      </c>
      <c r="O195" s="467"/>
      <c r="P195" s="468">
        <f t="shared" si="1366"/>
        <v>0</v>
      </c>
      <c r="Q195" s="467"/>
      <c r="R195" s="468">
        <f t="shared" si="1367"/>
        <v>0</v>
      </c>
      <c r="S195" s="467"/>
      <c r="T195" s="468">
        <f t="shared" si="1368"/>
        <v>0</v>
      </c>
      <c r="U195" s="467"/>
      <c r="V195" s="468">
        <f t="shared" si="1369"/>
        <v>0</v>
      </c>
      <c r="W195" s="467"/>
      <c r="X195" s="468">
        <f t="shared" si="1370"/>
        <v>0</v>
      </c>
      <c r="Y195" s="467"/>
      <c r="Z195" s="468">
        <f t="shared" si="1371"/>
        <v>0</v>
      </c>
      <c r="AA195" s="467"/>
      <c r="AB195" s="468">
        <f t="shared" si="1372"/>
        <v>0</v>
      </c>
      <c r="AC195" s="469"/>
      <c r="AD195" s="468">
        <f t="shared" si="1373"/>
        <v>0</v>
      </c>
      <c r="AE195" s="469"/>
      <c r="AF195" s="468">
        <f t="shared" si="1374"/>
        <v>0</v>
      </c>
      <c r="AG195" s="469"/>
      <c r="AH195" s="468">
        <f t="shared" si="1375"/>
        <v>0</v>
      </c>
      <c r="AI195" s="469"/>
      <c r="AJ195" s="468">
        <f t="shared" si="1376"/>
        <v>0</v>
      </c>
      <c r="AK195" s="469"/>
      <c r="AL195" s="468">
        <f t="shared" si="1377"/>
        <v>0</v>
      </c>
      <c r="AM195" s="469"/>
      <c r="AN195" s="468">
        <f t="shared" si="1378"/>
        <v>0</v>
      </c>
      <c r="AO195" s="469"/>
      <c r="AP195" s="468">
        <f t="shared" si="1379"/>
        <v>0</v>
      </c>
      <c r="AQ195" s="469"/>
      <c r="AR195" s="468">
        <f t="shared" si="1380"/>
        <v>0</v>
      </c>
      <c r="AS195" s="469"/>
      <c r="AT195" s="468">
        <f t="shared" si="1381"/>
        <v>0</v>
      </c>
      <c r="AU195" s="469"/>
      <c r="AV195" s="468">
        <f t="shared" si="1382"/>
        <v>0</v>
      </c>
      <c r="AW195" s="469"/>
      <c r="AX195" s="468">
        <f t="shared" si="1383"/>
        <v>0</v>
      </c>
      <c r="AY195" s="469"/>
      <c r="AZ195" s="468">
        <f t="shared" si="1384"/>
        <v>0</v>
      </c>
      <c r="BA195" s="469"/>
      <c r="BB195" s="468">
        <f t="shared" si="1385"/>
        <v>0</v>
      </c>
      <c r="BC195" s="469"/>
      <c r="BD195" s="468">
        <f t="shared" si="1386"/>
        <v>0</v>
      </c>
      <c r="BE195" s="469"/>
      <c r="BF195" s="468">
        <f t="shared" si="1387"/>
        <v>0</v>
      </c>
      <c r="BG195" s="469"/>
      <c r="BH195" s="468">
        <f t="shared" si="1388"/>
        <v>0</v>
      </c>
      <c r="BI195" s="469"/>
      <c r="BJ195" s="468">
        <f t="shared" si="1389"/>
        <v>0</v>
      </c>
      <c r="BK195" s="469"/>
      <c r="BL195" s="468">
        <f t="shared" si="1390"/>
        <v>0</v>
      </c>
      <c r="BM195" s="469"/>
      <c r="BN195" s="468">
        <f t="shared" si="1391"/>
        <v>0</v>
      </c>
      <c r="BO195" s="469"/>
      <c r="BP195" s="468">
        <f t="shared" si="1392"/>
        <v>0</v>
      </c>
      <c r="BQ195" s="469"/>
      <c r="BR195" s="468">
        <f t="shared" si="1393"/>
        <v>0</v>
      </c>
      <c r="BS195" s="469"/>
      <c r="BT195" s="468">
        <f t="shared" si="1394"/>
        <v>0</v>
      </c>
      <c r="BU195" s="469"/>
      <c r="BV195" s="468">
        <f t="shared" si="1395"/>
        <v>0</v>
      </c>
      <c r="BW195" s="469"/>
      <c r="BX195" s="468">
        <f t="shared" si="1396"/>
        <v>0</v>
      </c>
      <c r="BY195" s="469"/>
      <c r="BZ195" s="468">
        <f t="shared" si="1397"/>
        <v>0</v>
      </c>
      <c r="CA195" s="470"/>
      <c r="CB195" s="471">
        <f t="shared" si="1398"/>
        <v>0</v>
      </c>
      <c r="CC195" s="471">
        <f t="shared" si="1399"/>
        <v>0</v>
      </c>
      <c r="CD195" s="472"/>
      <c r="CE195" s="474"/>
      <c r="CF195" s="474">
        <f t="shared" si="1400"/>
        <v>0</v>
      </c>
      <c r="CG195" s="475">
        <f t="shared" si="1401"/>
        <v>0</v>
      </c>
      <c r="CH195" s="475">
        <f t="shared" si="1402"/>
        <v>0</v>
      </c>
      <c r="CI195" s="474"/>
      <c r="CJ195" s="474">
        <f t="shared" si="1288"/>
        <v>0</v>
      </c>
      <c r="CK195" s="475">
        <f t="shared" si="1289"/>
        <v>0</v>
      </c>
      <c r="CL195" s="475">
        <f t="shared" si="1290"/>
        <v>0</v>
      </c>
      <c r="CM195" s="474"/>
      <c r="CN195" s="474">
        <f t="shared" si="1241"/>
        <v>0</v>
      </c>
      <c r="CO195" s="235">
        <f t="shared" si="1291"/>
        <v>0</v>
      </c>
      <c r="CP195" s="235">
        <f t="shared" si="1292"/>
        <v>0</v>
      </c>
      <c r="CQ195" s="474"/>
      <c r="CR195" s="236">
        <f t="shared" si="1293"/>
        <v>0</v>
      </c>
      <c r="CS195" s="235">
        <f t="shared" si="1294"/>
        <v>0</v>
      </c>
      <c r="CT195" s="235">
        <f t="shared" si="1295"/>
        <v>0</v>
      </c>
      <c r="CU195" s="474"/>
      <c r="CV195" s="236">
        <f t="shared" si="1296"/>
        <v>0</v>
      </c>
      <c r="CW195" s="475">
        <f t="shared" si="1242"/>
        <v>0</v>
      </c>
      <c r="CX195" s="235">
        <f t="shared" si="1297"/>
        <v>0</v>
      </c>
      <c r="CY195" s="474"/>
      <c r="CZ195" s="236">
        <f t="shared" si="1298"/>
        <v>0</v>
      </c>
      <c r="DA195" s="235">
        <f t="shared" si="1299"/>
        <v>0</v>
      </c>
      <c r="DB195" s="235">
        <f t="shared" si="1300"/>
        <v>0</v>
      </c>
      <c r="DC195" s="474"/>
      <c r="DD195" s="236">
        <f t="shared" si="1301"/>
        <v>0</v>
      </c>
      <c r="DE195" s="235">
        <f t="shared" si="1302"/>
        <v>0</v>
      </c>
      <c r="DF195" s="235">
        <f t="shared" si="1303"/>
        <v>0</v>
      </c>
      <c r="DG195" s="474"/>
      <c r="DH195" s="236">
        <f t="shared" si="1304"/>
        <v>0</v>
      </c>
      <c r="DI195" s="235">
        <f t="shared" si="1305"/>
        <v>0</v>
      </c>
      <c r="DJ195" s="235">
        <f t="shared" si="1306"/>
        <v>0</v>
      </c>
      <c r="DK195" s="474"/>
      <c r="DL195" s="236">
        <f t="shared" si="1307"/>
        <v>0</v>
      </c>
      <c r="DM195" s="235">
        <f t="shared" si="1308"/>
        <v>0</v>
      </c>
      <c r="DN195" s="235">
        <f t="shared" si="1309"/>
        <v>0</v>
      </c>
      <c r="DO195" s="474"/>
      <c r="DP195" s="474">
        <f t="shared" si="1243"/>
        <v>0</v>
      </c>
      <c r="DQ195" s="475">
        <f t="shared" si="1244"/>
        <v>0</v>
      </c>
      <c r="DR195" s="475">
        <f t="shared" si="1245"/>
        <v>0</v>
      </c>
      <c r="DS195" s="474"/>
      <c r="DT195" s="236">
        <f t="shared" si="1310"/>
        <v>0</v>
      </c>
      <c r="DU195" s="235">
        <f t="shared" si="1311"/>
        <v>0</v>
      </c>
      <c r="DV195" s="235">
        <f t="shared" si="1312"/>
        <v>0</v>
      </c>
      <c r="DW195" s="474"/>
      <c r="DX195" s="474">
        <f t="shared" si="1403"/>
        <v>0</v>
      </c>
      <c r="DY195" s="475">
        <f t="shared" si="1404"/>
        <v>0</v>
      </c>
      <c r="DZ195" s="475">
        <f t="shared" si="1405"/>
        <v>0</v>
      </c>
      <c r="EA195" s="472"/>
      <c r="EB195" s="472"/>
      <c r="EC195" s="472"/>
      <c r="ED195" s="472"/>
      <c r="EE195" s="472"/>
      <c r="EF195" s="472"/>
      <c r="EG195" s="472"/>
      <c r="EH195" s="472"/>
      <c r="EI195" s="472"/>
      <c r="EJ195" s="472"/>
      <c r="EK195" s="472"/>
      <c r="EL195" s="472"/>
      <c r="EM195" s="472"/>
      <c r="EN195" s="472"/>
      <c r="EO195" s="472"/>
      <c r="EP195" s="472"/>
      <c r="EQ195" s="472"/>
      <c r="ER195" s="472"/>
      <c r="ES195" s="472"/>
      <c r="ET195" s="472"/>
      <c r="EU195" s="472"/>
      <c r="EV195" s="472"/>
      <c r="EW195" s="472"/>
      <c r="EX195" s="472"/>
      <c r="EY195" s="472"/>
      <c r="EZ195" s="472"/>
      <c r="FA195" s="472"/>
      <c r="FB195" s="472"/>
      <c r="FC195" s="472"/>
      <c r="FD195" s="472"/>
      <c r="FE195" s="472"/>
      <c r="FF195" s="472"/>
      <c r="FG195" s="472"/>
      <c r="FH195" s="472"/>
      <c r="FI195" s="472"/>
      <c r="FJ195" s="472"/>
      <c r="FK195" s="472"/>
      <c r="FL195" s="472"/>
      <c r="FM195" s="472"/>
      <c r="FN195" s="472"/>
      <c r="FO195" s="472"/>
      <c r="FP195" s="472"/>
      <c r="FQ195" s="472"/>
      <c r="FR195" s="472"/>
      <c r="FS195" s="472"/>
      <c r="FT195" s="472"/>
      <c r="FU195" s="472"/>
      <c r="FV195" s="472"/>
      <c r="FW195" s="472"/>
      <c r="FX195" s="472"/>
      <c r="FY195" s="472"/>
      <c r="FZ195" s="472"/>
      <c r="GA195" s="472"/>
      <c r="GB195" s="472"/>
      <c r="GC195" s="472"/>
      <c r="GD195" s="472"/>
      <c r="GE195" s="472"/>
      <c r="GF195" s="472"/>
      <c r="GG195" s="472"/>
      <c r="GH195" s="472"/>
      <c r="GI195" s="472"/>
      <c r="GJ195" s="472"/>
      <c r="GK195" s="472"/>
      <c r="GL195" s="472"/>
      <c r="GM195" s="472"/>
      <c r="GN195" s="472"/>
      <c r="GO195" s="472"/>
      <c r="GP195" s="472"/>
      <c r="GQ195" s="472"/>
      <c r="GR195" s="472"/>
      <c r="GS195" s="472"/>
      <c r="GT195" s="472"/>
      <c r="GU195" s="472"/>
      <c r="GV195" s="472"/>
      <c r="GW195" s="472"/>
      <c r="GX195" s="472"/>
      <c r="GY195" s="472"/>
      <c r="GZ195" s="472"/>
      <c r="HA195" s="472"/>
      <c r="HB195" s="472"/>
      <c r="HC195" s="472"/>
      <c r="HD195" s="472"/>
    </row>
    <row r="196" spans="1:212" s="5" customFormat="1" x14ac:dyDescent="0.2">
      <c r="A196" s="57" t="s">
        <v>360</v>
      </c>
      <c r="B196" s="57" t="s">
        <v>361</v>
      </c>
      <c r="C196" s="57" t="s">
        <v>3</v>
      </c>
      <c r="D196" s="57">
        <v>100</v>
      </c>
      <c r="E196" s="6"/>
      <c r="F196" s="64">
        <f t="shared" ref="F196" si="1406">SUM(E196*$D196)</f>
        <v>0</v>
      </c>
      <c r="G196" s="6"/>
      <c r="H196" s="64">
        <f t="shared" ref="H196" si="1407">SUM(G196*$D196)</f>
        <v>0</v>
      </c>
      <c r="I196" s="6"/>
      <c r="J196" s="64">
        <f t="shared" ref="J196" si="1408">SUM(I196*$D196)</f>
        <v>0</v>
      </c>
      <c r="K196" s="6"/>
      <c r="L196" s="64">
        <f t="shared" ref="L196" si="1409">SUM(K196*$D196)</f>
        <v>0</v>
      </c>
      <c r="M196" s="6"/>
      <c r="N196" s="64">
        <f t="shared" ref="N196" si="1410">SUM(M196*$D196)</f>
        <v>0</v>
      </c>
      <c r="O196" s="6"/>
      <c r="P196" s="64">
        <f t="shared" ref="P196" si="1411">SUM(O196*$D196)</f>
        <v>0</v>
      </c>
      <c r="Q196" s="6"/>
      <c r="R196" s="64">
        <f t="shared" ref="R196" si="1412">SUM(Q196*$D196)</f>
        <v>0</v>
      </c>
      <c r="S196" s="6"/>
      <c r="T196" s="64">
        <f t="shared" ref="T196" si="1413">SUM(S196*$D196)</f>
        <v>0</v>
      </c>
      <c r="U196" s="6"/>
      <c r="V196" s="64">
        <f t="shared" ref="V196" si="1414">SUM(U196*$D196)</f>
        <v>0</v>
      </c>
      <c r="W196" s="6"/>
      <c r="X196" s="64">
        <f t="shared" ref="X196" si="1415">SUM(W196*$D196)</f>
        <v>0</v>
      </c>
      <c r="Y196" s="6"/>
      <c r="Z196" s="64">
        <f t="shared" ref="Z196" si="1416">SUM(Y196*$D196)</f>
        <v>0</v>
      </c>
      <c r="AA196" s="6"/>
      <c r="AB196" s="64">
        <f t="shared" ref="AB196" si="1417">SUM(AA196*$D196)</f>
        <v>0</v>
      </c>
      <c r="AC196" s="59"/>
      <c r="AD196" s="64">
        <f t="shared" ref="AD196" si="1418">SUM(AC196*$D196)</f>
        <v>0</v>
      </c>
      <c r="AE196" s="59"/>
      <c r="AF196" s="64">
        <f t="shared" ref="AF196" si="1419">SUM(AE196*$D196)</f>
        <v>0</v>
      </c>
      <c r="AG196" s="59"/>
      <c r="AH196" s="64">
        <f t="shared" ref="AH196" si="1420">SUM(AG196*$D196)</f>
        <v>0</v>
      </c>
      <c r="AI196" s="59"/>
      <c r="AJ196" s="64">
        <f t="shared" ref="AJ196" si="1421">SUM(AI196*$D196)</f>
        <v>0</v>
      </c>
      <c r="AK196" s="59">
        <v>36.5</v>
      </c>
      <c r="AL196" s="64">
        <f t="shared" ref="AL196" si="1422">SUM(AK196*$D196)</f>
        <v>3650</v>
      </c>
      <c r="AM196" s="59">
        <v>2.5</v>
      </c>
      <c r="AN196" s="64">
        <f t="shared" ref="AN196" si="1423">SUM(AM196*$D196)</f>
        <v>250</v>
      </c>
      <c r="AO196" s="59"/>
      <c r="AP196" s="64">
        <f t="shared" ref="AP196" si="1424">SUM(AO196*$D196)</f>
        <v>0</v>
      </c>
      <c r="AQ196" s="59"/>
      <c r="AR196" s="64">
        <f t="shared" ref="AR196" si="1425">SUM(AQ196*$D196)</f>
        <v>0</v>
      </c>
      <c r="AS196" s="59"/>
      <c r="AT196" s="64">
        <f t="shared" ref="AT196" si="1426">SUM(AS196*$D196)</f>
        <v>0</v>
      </c>
      <c r="AU196" s="59"/>
      <c r="AV196" s="64">
        <f t="shared" ref="AV196" si="1427">SUM(AU196*$D196)</f>
        <v>0</v>
      </c>
      <c r="AW196" s="59"/>
      <c r="AX196" s="64">
        <f t="shared" ref="AX196" si="1428">SUM(AW196*$D196)</f>
        <v>0</v>
      </c>
      <c r="AY196" s="59"/>
      <c r="AZ196" s="64">
        <f t="shared" ref="AZ196" si="1429">SUM(AY196*$D196)</f>
        <v>0</v>
      </c>
      <c r="BA196" s="59"/>
      <c r="BB196" s="64">
        <f t="shared" ref="BB196" si="1430">SUM(BA196*$D196)</f>
        <v>0</v>
      </c>
      <c r="BC196" s="59"/>
      <c r="BD196" s="64">
        <f t="shared" ref="BD196" si="1431">SUM(BC196*$D196)</f>
        <v>0</v>
      </c>
      <c r="BE196" s="59"/>
      <c r="BF196" s="64">
        <f t="shared" ref="BF196" si="1432">SUM(BE196*$D196)</f>
        <v>0</v>
      </c>
      <c r="BG196" s="59"/>
      <c r="BH196" s="64">
        <f t="shared" ref="BH196" si="1433">SUM(BG196*$D196)</f>
        <v>0</v>
      </c>
      <c r="BI196" s="59"/>
      <c r="BJ196" s="64">
        <f t="shared" ref="BJ196" si="1434">SUM(BI196*$D196)</f>
        <v>0</v>
      </c>
      <c r="BK196" s="59"/>
      <c r="BL196" s="64">
        <f t="shared" ref="BL196" si="1435">SUM(BK196*$D196)</f>
        <v>0</v>
      </c>
      <c r="BM196" s="59"/>
      <c r="BN196" s="64">
        <f t="shared" ref="BN196" si="1436">SUM(BM196*$D196)</f>
        <v>0</v>
      </c>
      <c r="BO196" s="59"/>
      <c r="BP196" s="64">
        <f t="shared" ref="BP196" si="1437">SUM(BO196*$D196)</f>
        <v>0</v>
      </c>
      <c r="BQ196" s="59"/>
      <c r="BR196" s="64">
        <f t="shared" ref="BR196" si="1438">SUM(BQ196*$D196)</f>
        <v>0</v>
      </c>
      <c r="BS196" s="59"/>
      <c r="BT196" s="64">
        <f t="shared" ref="BT196" si="1439">SUM(BS196*$D196)</f>
        <v>0</v>
      </c>
      <c r="BU196" s="59"/>
      <c r="BV196" s="64">
        <f t="shared" ref="BV196" si="1440">SUM(BU196*$D196)</f>
        <v>0</v>
      </c>
      <c r="BW196" s="59"/>
      <c r="BX196" s="64">
        <f t="shared" ref="BX196" si="1441">SUM(BW196*$D196)</f>
        <v>0</v>
      </c>
      <c r="BY196" s="59"/>
      <c r="BZ196" s="64">
        <f t="shared" ref="BZ196" si="1442">SUM(BY196*$D196)</f>
        <v>0</v>
      </c>
      <c r="CA196" s="54"/>
      <c r="CB196" s="61">
        <f t="shared" ref="CB196" si="1443">SUM(E196+G196+I196+K196+M196+O196+Q196+S196+U196+W196+Y196+AA196+AC196+AE196+AG196+AI196+AK196+AM196+AO196+AQ196+AS196+AU196+AW196+AY196+BA196+BC196+BE196+BG196+BI196+BK196+BM196+BO196+BQ196+BS196+BU196+BW196+BY196)</f>
        <v>39</v>
      </c>
      <c r="CC196" s="61">
        <f t="shared" ref="CC196" si="1444">ROUND(CB196*D196*2,1)/2</f>
        <v>3900</v>
      </c>
      <c r="CD196" s="4"/>
      <c r="CE196" s="236"/>
      <c r="CF196" s="236">
        <f t="shared" ref="CF196" si="1445">SUM(CE196*D196)</f>
        <v>0</v>
      </c>
      <c r="CG196" s="235">
        <f t="shared" ref="CG196" si="1446">SUM(CE196+AG196)</f>
        <v>0</v>
      </c>
      <c r="CH196" s="235">
        <f t="shared" ref="CH196" si="1447">SUM(CG196*D196)</f>
        <v>0</v>
      </c>
      <c r="CI196" s="236"/>
      <c r="CJ196" s="236">
        <f t="shared" ref="CJ196" si="1448">SUM(CI196*D196)</f>
        <v>0</v>
      </c>
      <c r="CK196" s="235">
        <f t="shared" ref="CK196" si="1449">SUM(CI196+AI196)</f>
        <v>0</v>
      </c>
      <c r="CL196" s="235">
        <f t="shared" ref="CL196" si="1450">SUM(CK196*D196)</f>
        <v>0</v>
      </c>
      <c r="CM196" s="236"/>
      <c r="CN196" s="236">
        <f t="shared" ref="CN196" si="1451">SUM(CM196*D196)</f>
        <v>0</v>
      </c>
      <c r="CO196" s="235">
        <f t="shared" si="1291"/>
        <v>36.5</v>
      </c>
      <c r="CP196" s="235">
        <f t="shared" si="1292"/>
        <v>3650</v>
      </c>
      <c r="CQ196" s="236"/>
      <c r="CR196" s="236">
        <f t="shared" si="1293"/>
        <v>0</v>
      </c>
      <c r="CS196" s="235">
        <f t="shared" si="1294"/>
        <v>2.5</v>
      </c>
      <c r="CT196" s="235">
        <f t="shared" si="1295"/>
        <v>250</v>
      </c>
      <c r="CU196" s="236"/>
      <c r="CV196" s="236">
        <f t="shared" si="1296"/>
        <v>0</v>
      </c>
      <c r="CW196" s="235"/>
      <c r="CX196" s="235">
        <f t="shared" si="1297"/>
        <v>0</v>
      </c>
      <c r="CY196" s="236"/>
      <c r="CZ196" s="236">
        <f t="shared" si="1298"/>
        <v>0</v>
      </c>
      <c r="DA196" s="235">
        <f t="shared" si="1299"/>
        <v>0</v>
      </c>
      <c r="DB196" s="235">
        <f t="shared" si="1300"/>
        <v>0</v>
      </c>
      <c r="DC196" s="236"/>
      <c r="DD196" s="236">
        <f t="shared" si="1301"/>
        <v>0</v>
      </c>
      <c r="DE196" s="235">
        <f t="shared" si="1302"/>
        <v>0</v>
      </c>
      <c r="DF196" s="235">
        <f t="shared" si="1303"/>
        <v>0</v>
      </c>
      <c r="DG196" s="236"/>
      <c r="DH196" s="236">
        <f t="shared" si="1304"/>
        <v>0</v>
      </c>
      <c r="DI196" s="235">
        <f t="shared" si="1305"/>
        <v>0</v>
      </c>
      <c r="DJ196" s="235">
        <f t="shared" si="1306"/>
        <v>0</v>
      </c>
      <c r="DK196" s="236"/>
      <c r="DL196" s="236">
        <f t="shared" si="1307"/>
        <v>0</v>
      </c>
      <c r="DM196" s="235">
        <f t="shared" si="1308"/>
        <v>0</v>
      </c>
      <c r="DN196" s="235">
        <f t="shared" si="1309"/>
        <v>0</v>
      </c>
      <c r="DO196" s="236"/>
      <c r="DP196" s="236">
        <f t="shared" si="1243"/>
        <v>0</v>
      </c>
      <c r="DQ196" s="235"/>
      <c r="DR196" s="235">
        <f t="shared" si="1245"/>
        <v>0</v>
      </c>
      <c r="DS196" s="236"/>
      <c r="DT196" s="236">
        <f t="shared" si="1310"/>
        <v>0</v>
      </c>
      <c r="DU196" s="235">
        <f t="shared" si="1311"/>
        <v>0</v>
      </c>
      <c r="DV196" s="235">
        <f t="shared" si="1312"/>
        <v>0</v>
      </c>
      <c r="DW196" s="236"/>
      <c r="DX196" s="236">
        <f t="shared" si="1403"/>
        <v>0</v>
      </c>
      <c r="DY196" s="235"/>
      <c r="DZ196" s="235">
        <f t="shared" si="1405"/>
        <v>0</v>
      </c>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row>
    <row r="197" spans="1:212" s="5" customFormat="1" x14ac:dyDescent="0.2">
      <c r="A197" s="57" t="s">
        <v>199</v>
      </c>
      <c r="B197" s="57" t="s">
        <v>200</v>
      </c>
      <c r="C197" s="57" t="s">
        <v>3</v>
      </c>
      <c r="D197" s="57">
        <v>100</v>
      </c>
      <c r="E197" s="6"/>
      <c r="F197" s="64"/>
      <c r="G197" s="6"/>
      <c r="H197" s="64"/>
      <c r="I197" s="6"/>
      <c r="J197" s="64"/>
      <c r="K197" s="6"/>
      <c r="L197" s="64"/>
      <c r="M197" s="6"/>
      <c r="N197" s="64"/>
      <c r="O197" s="6"/>
      <c r="P197" s="64"/>
      <c r="Q197" s="6"/>
      <c r="R197" s="64"/>
      <c r="S197" s="6"/>
      <c r="T197" s="64"/>
      <c r="U197" s="6"/>
      <c r="V197" s="64"/>
      <c r="W197" s="6"/>
      <c r="X197" s="64"/>
      <c r="Y197" s="6"/>
      <c r="Z197" s="64"/>
      <c r="AA197" s="6"/>
      <c r="AB197" s="64"/>
      <c r="AC197" s="59"/>
      <c r="AD197" s="64"/>
      <c r="AE197" s="59"/>
      <c r="AF197" s="64"/>
      <c r="AG197" s="59"/>
      <c r="AH197" s="64"/>
      <c r="AI197" s="59"/>
      <c r="AJ197" s="64"/>
      <c r="AK197" s="59"/>
      <c r="AL197" s="64"/>
      <c r="AM197" s="59"/>
      <c r="AN197" s="64"/>
      <c r="AO197" s="59"/>
      <c r="AP197" s="64"/>
      <c r="AQ197" s="59"/>
      <c r="AR197" s="64"/>
      <c r="AS197" s="59"/>
      <c r="AT197" s="64"/>
      <c r="AU197" s="59"/>
      <c r="AV197" s="64"/>
      <c r="AW197" s="59"/>
      <c r="AX197" s="64"/>
      <c r="AY197" s="59"/>
      <c r="AZ197" s="64"/>
      <c r="BA197" s="59"/>
      <c r="BB197" s="64"/>
      <c r="BC197" s="59"/>
      <c r="BD197" s="64"/>
      <c r="BE197" s="59"/>
      <c r="BF197" s="64"/>
      <c r="BG197" s="59"/>
      <c r="BH197" s="64"/>
      <c r="BI197" s="59"/>
      <c r="BJ197" s="64"/>
      <c r="BK197" s="59"/>
      <c r="BL197" s="64"/>
      <c r="BM197" s="59"/>
      <c r="BN197" s="64"/>
      <c r="BO197" s="59"/>
      <c r="BP197" s="64"/>
      <c r="BQ197" s="59"/>
      <c r="BR197" s="64"/>
      <c r="BS197" s="59"/>
      <c r="BT197" s="64"/>
      <c r="BU197" s="59"/>
      <c r="BV197" s="64"/>
      <c r="BW197" s="59"/>
      <c r="BX197" s="64"/>
      <c r="BY197" s="59"/>
      <c r="BZ197" s="64"/>
      <c r="CA197" s="54"/>
      <c r="CB197" s="61"/>
      <c r="CC197" s="61"/>
      <c r="CD197" s="4"/>
      <c r="CE197" s="236"/>
      <c r="CF197" s="236"/>
      <c r="CG197" s="235"/>
      <c r="CH197" s="235"/>
      <c r="CI197" s="236"/>
      <c r="CJ197" s="236"/>
      <c r="CK197" s="235"/>
      <c r="CL197" s="235"/>
      <c r="CM197" s="236"/>
      <c r="CN197" s="236"/>
      <c r="CO197" s="235"/>
      <c r="CP197" s="235"/>
      <c r="CQ197" s="236"/>
      <c r="CR197" s="236"/>
      <c r="CS197" s="235"/>
      <c r="CT197" s="235"/>
      <c r="CU197" s="236"/>
      <c r="CV197" s="236"/>
      <c r="CW197" s="235"/>
      <c r="CX197" s="235"/>
      <c r="CY197" s="236"/>
      <c r="CZ197" s="236"/>
      <c r="DA197" s="235"/>
      <c r="DB197" s="235"/>
      <c r="DC197" s="236"/>
      <c r="DD197" s="236"/>
      <c r="DE197" s="235"/>
      <c r="DF197" s="235"/>
      <c r="DG197" s="236"/>
      <c r="DH197" s="236"/>
      <c r="DI197" s="235"/>
      <c r="DJ197" s="235"/>
      <c r="DK197" s="236"/>
      <c r="DL197" s="236"/>
      <c r="DM197" s="235"/>
      <c r="DN197" s="235"/>
      <c r="DO197" s="236"/>
      <c r="DP197" s="236"/>
      <c r="DQ197" s="235"/>
      <c r="DR197" s="235"/>
      <c r="DS197" s="236"/>
      <c r="DT197" s="236">
        <f t="shared" si="1310"/>
        <v>0</v>
      </c>
      <c r="DU197" s="235">
        <f t="shared" si="1311"/>
        <v>0</v>
      </c>
      <c r="DV197" s="235">
        <f t="shared" si="1312"/>
        <v>0</v>
      </c>
      <c r="DW197" s="236"/>
      <c r="DX197" s="236"/>
      <c r="DY197" s="235"/>
      <c r="DZ197" s="235"/>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row>
    <row r="198" spans="1:212" s="5" customFormat="1" x14ac:dyDescent="0.2">
      <c r="A198" s="57" t="s">
        <v>219</v>
      </c>
      <c r="B198" s="57" t="s">
        <v>220</v>
      </c>
      <c r="C198" s="57" t="s">
        <v>3</v>
      </c>
      <c r="D198" s="57">
        <v>100</v>
      </c>
      <c r="E198" s="6"/>
      <c r="F198" s="64">
        <f t="shared" si="1361"/>
        <v>0</v>
      </c>
      <c r="G198" s="6"/>
      <c r="H198" s="64">
        <f t="shared" si="1362"/>
        <v>0</v>
      </c>
      <c r="I198" s="6"/>
      <c r="J198" s="64">
        <f t="shared" si="1363"/>
        <v>0</v>
      </c>
      <c r="K198" s="6"/>
      <c r="L198" s="64">
        <f t="shared" si="1364"/>
        <v>0</v>
      </c>
      <c r="M198" s="6"/>
      <c r="N198" s="64">
        <f t="shared" si="1365"/>
        <v>0</v>
      </c>
      <c r="O198" s="6"/>
      <c r="P198" s="64">
        <f t="shared" si="1366"/>
        <v>0</v>
      </c>
      <c r="Q198" s="6"/>
      <c r="R198" s="64">
        <f t="shared" si="1367"/>
        <v>0</v>
      </c>
      <c r="S198" s="6"/>
      <c r="T198" s="64">
        <f t="shared" si="1368"/>
        <v>0</v>
      </c>
      <c r="U198" s="6"/>
      <c r="V198" s="64">
        <f t="shared" si="1369"/>
        <v>0</v>
      </c>
      <c r="W198" s="6"/>
      <c r="X198" s="64">
        <f t="shared" si="1370"/>
        <v>0</v>
      </c>
      <c r="Y198" s="6"/>
      <c r="Z198" s="64">
        <f t="shared" si="1371"/>
        <v>0</v>
      </c>
      <c r="AA198" s="6"/>
      <c r="AB198" s="64">
        <f t="shared" si="1372"/>
        <v>0</v>
      </c>
      <c r="AC198" s="59"/>
      <c r="AD198" s="64">
        <f t="shared" si="1373"/>
        <v>0</v>
      </c>
      <c r="AE198" s="59"/>
      <c r="AF198" s="64">
        <f t="shared" si="1374"/>
        <v>0</v>
      </c>
      <c r="AG198" s="59"/>
      <c r="AH198" s="64">
        <f t="shared" si="1375"/>
        <v>0</v>
      </c>
      <c r="AI198" s="59"/>
      <c r="AJ198" s="64">
        <f t="shared" si="1376"/>
        <v>0</v>
      </c>
      <c r="AK198" s="59"/>
      <c r="AL198" s="64">
        <f t="shared" si="1377"/>
        <v>0</v>
      </c>
      <c r="AM198" s="59"/>
      <c r="AN198" s="64">
        <f t="shared" si="1378"/>
        <v>0</v>
      </c>
      <c r="AO198" s="59"/>
      <c r="AP198" s="64">
        <f t="shared" si="1379"/>
        <v>0</v>
      </c>
      <c r="AQ198" s="59"/>
      <c r="AR198" s="64">
        <f t="shared" si="1380"/>
        <v>0</v>
      </c>
      <c r="AS198" s="59"/>
      <c r="AT198" s="64">
        <f t="shared" si="1381"/>
        <v>0</v>
      </c>
      <c r="AU198" s="59"/>
      <c r="AV198" s="64">
        <f t="shared" si="1382"/>
        <v>0</v>
      </c>
      <c r="AW198" s="59"/>
      <c r="AX198" s="64">
        <f t="shared" si="1383"/>
        <v>0</v>
      </c>
      <c r="AY198" s="59"/>
      <c r="AZ198" s="64">
        <f t="shared" si="1384"/>
        <v>0</v>
      </c>
      <c r="BA198" s="59"/>
      <c r="BB198" s="64">
        <f t="shared" si="1385"/>
        <v>0</v>
      </c>
      <c r="BC198" s="59"/>
      <c r="BD198" s="64">
        <f t="shared" si="1386"/>
        <v>0</v>
      </c>
      <c r="BE198" s="59"/>
      <c r="BF198" s="64">
        <f t="shared" si="1387"/>
        <v>0</v>
      </c>
      <c r="BG198" s="59"/>
      <c r="BH198" s="64">
        <f t="shared" si="1388"/>
        <v>0</v>
      </c>
      <c r="BI198" s="59"/>
      <c r="BJ198" s="64">
        <f t="shared" si="1389"/>
        <v>0</v>
      </c>
      <c r="BK198" s="59"/>
      <c r="BL198" s="64">
        <f t="shared" si="1390"/>
        <v>0</v>
      </c>
      <c r="BM198" s="59"/>
      <c r="BN198" s="64">
        <f t="shared" si="1391"/>
        <v>0</v>
      </c>
      <c r="BO198" s="59"/>
      <c r="BP198" s="64">
        <f t="shared" si="1392"/>
        <v>0</v>
      </c>
      <c r="BQ198" s="59"/>
      <c r="BR198" s="64">
        <f t="shared" si="1393"/>
        <v>0</v>
      </c>
      <c r="BS198" s="59"/>
      <c r="BT198" s="64">
        <f t="shared" si="1394"/>
        <v>0</v>
      </c>
      <c r="BU198" s="59"/>
      <c r="BV198" s="64">
        <f t="shared" si="1395"/>
        <v>0</v>
      </c>
      <c r="BW198" s="59"/>
      <c r="BX198" s="64">
        <f t="shared" si="1396"/>
        <v>0</v>
      </c>
      <c r="BY198" s="59"/>
      <c r="BZ198" s="64">
        <f t="shared" si="1397"/>
        <v>0</v>
      </c>
      <c r="CA198" s="54"/>
      <c r="CB198" s="61">
        <f t="shared" si="1398"/>
        <v>0</v>
      </c>
      <c r="CC198" s="61">
        <f t="shared" si="1399"/>
        <v>0</v>
      </c>
      <c r="CD198" s="4"/>
      <c r="CE198" s="236"/>
      <c r="CF198" s="236">
        <f t="shared" si="1400"/>
        <v>0</v>
      </c>
      <c r="CG198" s="235">
        <f t="shared" si="1401"/>
        <v>0</v>
      </c>
      <c r="CH198" s="235">
        <f t="shared" si="1402"/>
        <v>0</v>
      </c>
      <c r="CI198" s="236"/>
      <c r="CJ198" s="236">
        <f t="shared" si="1288"/>
        <v>0</v>
      </c>
      <c r="CK198" s="235">
        <f t="shared" si="1289"/>
        <v>0</v>
      </c>
      <c r="CL198" s="235">
        <f t="shared" si="1290"/>
        <v>0</v>
      </c>
      <c r="CM198" s="236"/>
      <c r="CN198" s="236">
        <f t="shared" si="1241"/>
        <v>0</v>
      </c>
      <c r="CO198" s="235">
        <f t="shared" si="1291"/>
        <v>0</v>
      </c>
      <c r="CP198" s="235">
        <f t="shared" si="1292"/>
        <v>0</v>
      </c>
      <c r="CQ198" s="236"/>
      <c r="CR198" s="236">
        <f t="shared" si="1293"/>
        <v>0</v>
      </c>
      <c r="CS198" s="235">
        <f t="shared" si="1294"/>
        <v>0</v>
      </c>
      <c r="CT198" s="235">
        <f t="shared" si="1295"/>
        <v>0</v>
      </c>
      <c r="CU198" s="236"/>
      <c r="CV198" s="236">
        <f t="shared" si="1296"/>
        <v>0</v>
      </c>
      <c r="CW198" s="235"/>
      <c r="CX198" s="235">
        <f t="shared" si="1297"/>
        <v>0</v>
      </c>
      <c r="CY198" s="236"/>
      <c r="CZ198" s="236">
        <f t="shared" si="1298"/>
        <v>0</v>
      </c>
      <c r="DA198" s="235">
        <f t="shared" si="1299"/>
        <v>0</v>
      </c>
      <c r="DB198" s="235">
        <f t="shared" si="1300"/>
        <v>0</v>
      </c>
      <c r="DC198" s="236"/>
      <c r="DD198" s="236">
        <f t="shared" si="1301"/>
        <v>0</v>
      </c>
      <c r="DE198" s="235">
        <f t="shared" si="1302"/>
        <v>0</v>
      </c>
      <c r="DF198" s="235">
        <f t="shared" si="1303"/>
        <v>0</v>
      </c>
      <c r="DG198" s="236"/>
      <c r="DH198" s="236">
        <f t="shared" si="1304"/>
        <v>0</v>
      </c>
      <c r="DI198" s="235">
        <f t="shared" si="1305"/>
        <v>0</v>
      </c>
      <c r="DJ198" s="235">
        <f t="shared" si="1306"/>
        <v>0</v>
      </c>
      <c r="DK198" s="236"/>
      <c r="DL198" s="236">
        <f t="shared" si="1307"/>
        <v>0</v>
      </c>
      <c r="DM198" s="235">
        <f t="shared" si="1308"/>
        <v>0</v>
      </c>
      <c r="DN198" s="235">
        <f t="shared" si="1309"/>
        <v>0</v>
      </c>
      <c r="DO198" s="236"/>
      <c r="DP198" s="236">
        <f t="shared" si="1243"/>
        <v>0</v>
      </c>
      <c r="DQ198" s="235"/>
      <c r="DR198" s="235">
        <f t="shared" si="1245"/>
        <v>0</v>
      </c>
      <c r="DS198" s="236"/>
      <c r="DT198" s="236">
        <f t="shared" si="1310"/>
        <v>0</v>
      </c>
      <c r="DU198" s="235">
        <f t="shared" si="1311"/>
        <v>0</v>
      </c>
      <c r="DV198" s="235">
        <f t="shared" si="1312"/>
        <v>0</v>
      </c>
      <c r="DW198" s="236"/>
      <c r="DX198" s="236">
        <f t="shared" si="1403"/>
        <v>0</v>
      </c>
      <c r="DY198" s="235"/>
      <c r="DZ198" s="235">
        <f t="shared" si="1405"/>
        <v>0</v>
      </c>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row>
    <row r="199" spans="1:212" s="5" customFormat="1" x14ac:dyDescent="0.2">
      <c r="A199" s="57" t="s">
        <v>179</v>
      </c>
      <c r="B199" s="57" t="s">
        <v>260</v>
      </c>
      <c r="C199" s="57" t="s">
        <v>3</v>
      </c>
      <c r="D199" s="57">
        <v>100</v>
      </c>
      <c r="E199" s="6"/>
      <c r="F199" s="64">
        <f>SUM(E199*$D199)</f>
        <v>0</v>
      </c>
      <c r="G199" s="6"/>
      <c r="H199" s="64">
        <f>SUM(G199*$D199)</f>
        <v>0</v>
      </c>
      <c r="I199" s="6"/>
      <c r="J199" s="64">
        <f>SUM(I199*$D199)</f>
        <v>0</v>
      </c>
      <c r="K199" s="6"/>
      <c r="L199" s="64">
        <f>SUM(K199*$D199)</f>
        <v>0</v>
      </c>
      <c r="M199" s="6"/>
      <c r="N199" s="64">
        <f>SUM(M199*$D199)</f>
        <v>0</v>
      </c>
      <c r="O199" s="6"/>
      <c r="P199" s="64">
        <f>SUM(O199*$D199)</f>
        <v>0</v>
      </c>
      <c r="Q199" s="6"/>
      <c r="R199" s="64">
        <f>SUM(Q199*$D199)</f>
        <v>0</v>
      </c>
      <c r="S199" s="6"/>
      <c r="T199" s="64">
        <f>SUM(S199*$D199)</f>
        <v>0</v>
      </c>
      <c r="U199" s="6"/>
      <c r="V199" s="64">
        <f>SUM(U199*$D199)</f>
        <v>0</v>
      </c>
      <c r="W199" s="6"/>
      <c r="X199" s="64">
        <f>SUM(W199*$D199)</f>
        <v>0</v>
      </c>
      <c r="Y199" s="6"/>
      <c r="Z199" s="64">
        <f>SUM(Y199*$D199)</f>
        <v>0</v>
      </c>
      <c r="AA199" s="6"/>
      <c r="AB199" s="64">
        <f>SUM(AA199*$D199)</f>
        <v>0</v>
      </c>
      <c r="AC199" s="59"/>
      <c r="AD199" s="64">
        <f>SUM(AC199*$D199)</f>
        <v>0</v>
      </c>
      <c r="AE199" s="59"/>
      <c r="AF199" s="64">
        <f>SUM(AE199*$D199)</f>
        <v>0</v>
      </c>
      <c r="AG199" s="59"/>
      <c r="AH199" s="64">
        <f>SUM(AG199*$D199)</f>
        <v>0</v>
      </c>
      <c r="AI199" s="59"/>
      <c r="AJ199" s="64">
        <f>SUM(AI199*$D199)</f>
        <v>0</v>
      </c>
      <c r="AK199" s="59">
        <v>3.5</v>
      </c>
      <c r="AL199" s="64">
        <f>SUM(AK199*$D199)</f>
        <v>350</v>
      </c>
      <c r="AM199" s="59">
        <v>1.5</v>
      </c>
      <c r="AN199" s="64">
        <f>SUM(AM199*$D199)</f>
        <v>150</v>
      </c>
      <c r="AO199" s="59"/>
      <c r="AP199" s="64">
        <f>SUM(AO199*$D199)</f>
        <v>0</v>
      </c>
      <c r="AQ199" s="59"/>
      <c r="AR199" s="64">
        <f>SUM(AQ199*$D199)</f>
        <v>0</v>
      </c>
      <c r="AS199" s="59">
        <v>2.5</v>
      </c>
      <c r="AT199" s="64">
        <f>SUM(AS199*$D199)</f>
        <v>250</v>
      </c>
      <c r="AU199" s="59">
        <v>1</v>
      </c>
      <c r="AV199" s="64">
        <f>SUM(AU199*$D199)</f>
        <v>100</v>
      </c>
      <c r="AW199" s="59">
        <v>9</v>
      </c>
      <c r="AX199" s="64">
        <f>SUM(AW199*$D199)</f>
        <v>900</v>
      </c>
      <c r="AY199" s="59">
        <v>6</v>
      </c>
      <c r="AZ199" s="64">
        <f>SUM(AY199*$D199)</f>
        <v>600</v>
      </c>
      <c r="BA199" s="59">
        <v>7</v>
      </c>
      <c r="BB199" s="64">
        <f>SUM(BA199*$D199)</f>
        <v>700</v>
      </c>
      <c r="BC199" s="59"/>
      <c r="BD199" s="64">
        <f>SUM(BC199*$D199)</f>
        <v>0</v>
      </c>
      <c r="BE199" s="59"/>
      <c r="BF199" s="64">
        <f>SUM(BE199*$D199)</f>
        <v>0</v>
      </c>
      <c r="BG199" s="59"/>
      <c r="BH199" s="64">
        <f>SUM(BG199*$D199)</f>
        <v>0</v>
      </c>
      <c r="BI199" s="59"/>
      <c r="BJ199" s="64">
        <f>SUM(BI199*$D199)</f>
        <v>0</v>
      </c>
      <c r="BK199" s="59"/>
      <c r="BL199" s="64">
        <f>SUM(BK199*$D199)</f>
        <v>0</v>
      </c>
      <c r="BM199" s="59"/>
      <c r="BN199" s="64">
        <f>SUM(BM199*$D199)</f>
        <v>0</v>
      </c>
      <c r="BO199" s="59"/>
      <c r="BP199" s="64">
        <f>SUM(BO199*$D199)</f>
        <v>0</v>
      </c>
      <c r="BQ199" s="59"/>
      <c r="BR199" s="64">
        <f>SUM(BQ199*$D199)</f>
        <v>0</v>
      </c>
      <c r="BS199" s="59"/>
      <c r="BT199" s="64">
        <f>SUM(BS199*$D199)</f>
        <v>0</v>
      </c>
      <c r="BU199" s="59"/>
      <c r="BV199" s="64">
        <f>SUM(BU199*$D199)</f>
        <v>0</v>
      </c>
      <c r="BW199" s="59"/>
      <c r="BX199" s="64">
        <f>SUM(BW199*$D199)</f>
        <v>0</v>
      </c>
      <c r="BY199" s="59"/>
      <c r="BZ199" s="64">
        <f>SUM(BY199*$D199)</f>
        <v>0</v>
      </c>
      <c r="CA199" s="54"/>
      <c r="CB199" s="61">
        <f>SUM(E199+G199+I199+K199+M199+O199+Q199+S199+U199+W199+Y199+AA199+AC199+AE199+AG199+AI199+AK199+AM199+AO199+AQ199+AS199+AU199+AW199+AY199+BA199+BC199+BE199+BG199+BI199+BK199+BM199+BO199+BQ199+BS199+BU199+BW199+BY199)</f>
        <v>30.5</v>
      </c>
      <c r="CC199" s="61">
        <f>ROUND(CB199*D199*2,1)/2</f>
        <v>3050</v>
      </c>
      <c r="CD199" s="4"/>
      <c r="CE199" s="236"/>
      <c r="CF199" s="236">
        <f>SUM(CE199*D199)</f>
        <v>0</v>
      </c>
      <c r="CG199" s="235">
        <f>SUM(CE199+AG199)</f>
        <v>0</v>
      </c>
      <c r="CH199" s="235">
        <f>SUM(CG199*D199)</f>
        <v>0</v>
      </c>
      <c r="CI199" s="236"/>
      <c r="CJ199" s="236">
        <f>SUM(CI199*D199)</f>
        <v>0</v>
      </c>
      <c r="CK199" s="235">
        <f>SUM(CI199+AI199)</f>
        <v>0</v>
      </c>
      <c r="CL199" s="235">
        <f>SUM(CK199*D199)</f>
        <v>0</v>
      </c>
      <c r="CM199" s="236"/>
      <c r="CN199" s="236">
        <f>SUM(CM199*D199)</f>
        <v>0</v>
      </c>
      <c r="CO199" s="235">
        <f t="shared" si="1291"/>
        <v>3.5</v>
      </c>
      <c r="CP199" s="235">
        <f t="shared" si="1292"/>
        <v>350</v>
      </c>
      <c r="CQ199" s="236"/>
      <c r="CR199" s="236">
        <f t="shared" si="1293"/>
        <v>0</v>
      </c>
      <c r="CS199" s="235">
        <f t="shared" si="1294"/>
        <v>1.5</v>
      </c>
      <c r="CT199" s="235">
        <f t="shared" si="1295"/>
        <v>150</v>
      </c>
      <c r="CU199" s="236"/>
      <c r="CV199" s="236">
        <f t="shared" si="1296"/>
        <v>0</v>
      </c>
      <c r="CW199" s="235"/>
      <c r="CX199" s="235">
        <f t="shared" si="1297"/>
        <v>0</v>
      </c>
      <c r="CY199" s="236"/>
      <c r="CZ199" s="236">
        <f t="shared" si="1298"/>
        <v>0</v>
      </c>
      <c r="DA199" s="235">
        <f t="shared" si="1299"/>
        <v>0</v>
      </c>
      <c r="DB199" s="235">
        <f t="shared" si="1300"/>
        <v>0</v>
      </c>
      <c r="DC199" s="236"/>
      <c r="DD199" s="236">
        <f t="shared" si="1301"/>
        <v>0</v>
      </c>
      <c r="DE199" s="235">
        <f t="shared" si="1302"/>
        <v>2.5</v>
      </c>
      <c r="DF199" s="235">
        <f t="shared" si="1303"/>
        <v>250</v>
      </c>
      <c r="DG199" s="236"/>
      <c r="DH199" s="236">
        <f t="shared" si="1304"/>
        <v>0</v>
      </c>
      <c r="DI199" s="235">
        <f t="shared" si="1305"/>
        <v>1</v>
      </c>
      <c r="DJ199" s="235">
        <f t="shared" si="1306"/>
        <v>100</v>
      </c>
      <c r="DK199" s="236"/>
      <c r="DL199" s="236">
        <f t="shared" si="1307"/>
        <v>0</v>
      </c>
      <c r="DM199" s="235">
        <f t="shared" si="1308"/>
        <v>9</v>
      </c>
      <c r="DN199" s="235">
        <f t="shared" si="1309"/>
        <v>900</v>
      </c>
      <c r="DO199" s="236"/>
      <c r="DP199" s="236">
        <f>SUM(DO199*AB199)</f>
        <v>0</v>
      </c>
      <c r="DQ199" s="235"/>
      <c r="DR199" s="235">
        <f>SUM(DQ199*AB199)</f>
        <v>0</v>
      </c>
      <c r="DS199" s="236"/>
      <c r="DT199" s="236">
        <f t="shared" si="1310"/>
        <v>0</v>
      </c>
      <c r="DU199" s="235">
        <f t="shared" si="1311"/>
        <v>7</v>
      </c>
      <c r="DV199" s="235">
        <f t="shared" si="1312"/>
        <v>700</v>
      </c>
      <c r="DW199" s="236"/>
      <c r="DX199" s="236">
        <f>SUM(DW199*AJ199)</f>
        <v>0</v>
      </c>
      <c r="DY199" s="235"/>
      <c r="DZ199" s="235">
        <f>SUM(DY199*AJ199)</f>
        <v>0</v>
      </c>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row>
    <row r="200" spans="1:212" s="5" customFormat="1" x14ac:dyDescent="0.2">
      <c r="A200" s="57" t="s">
        <v>140</v>
      </c>
      <c r="B200" s="57" t="s">
        <v>164</v>
      </c>
      <c r="C200" s="57" t="s">
        <v>3</v>
      </c>
      <c r="D200" s="57">
        <v>100</v>
      </c>
      <c r="E200" s="6"/>
      <c r="F200" s="64">
        <f t="shared" si="1361"/>
        <v>0</v>
      </c>
      <c r="G200" s="6"/>
      <c r="H200" s="64">
        <f t="shared" si="1362"/>
        <v>0</v>
      </c>
      <c r="I200" s="6"/>
      <c r="J200" s="64">
        <f t="shared" si="1363"/>
        <v>0</v>
      </c>
      <c r="K200" s="6"/>
      <c r="L200" s="64">
        <f t="shared" si="1364"/>
        <v>0</v>
      </c>
      <c r="M200" s="6"/>
      <c r="N200" s="64">
        <f t="shared" si="1365"/>
        <v>0</v>
      </c>
      <c r="O200" s="6"/>
      <c r="P200" s="64">
        <f t="shared" si="1366"/>
        <v>0</v>
      </c>
      <c r="Q200" s="6"/>
      <c r="R200" s="64">
        <f t="shared" si="1367"/>
        <v>0</v>
      </c>
      <c r="S200" s="6"/>
      <c r="T200" s="64">
        <f t="shared" si="1368"/>
        <v>0</v>
      </c>
      <c r="U200" s="6"/>
      <c r="V200" s="64">
        <f t="shared" si="1369"/>
        <v>0</v>
      </c>
      <c r="W200" s="6"/>
      <c r="X200" s="64">
        <f t="shared" si="1370"/>
        <v>0</v>
      </c>
      <c r="Y200" s="6"/>
      <c r="Z200" s="64">
        <f t="shared" si="1371"/>
        <v>0</v>
      </c>
      <c r="AA200" s="6"/>
      <c r="AB200" s="64">
        <f t="shared" si="1372"/>
        <v>0</v>
      </c>
      <c r="AC200" s="59"/>
      <c r="AD200" s="64">
        <f t="shared" si="1373"/>
        <v>0</v>
      </c>
      <c r="AE200" s="59"/>
      <c r="AF200" s="64">
        <f t="shared" si="1374"/>
        <v>0</v>
      </c>
      <c r="AG200" s="59"/>
      <c r="AH200" s="64">
        <f t="shared" si="1375"/>
        <v>0</v>
      </c>
      <c r="AI200" s="59"/>
      <c r="AJ200" s="64">
        <f t="shared" si="1376"/>
        <v>0</v>
      </c>
      <c r="AK200" s="59"/>
      <c r="AL200" s="64">
        <f t="shared" si="1377"/>
        <v>0</v>
      </c>
      <c r="AM200" s="59"/>
      <c r="AN200" s="64">
        <f t="shared" si="1378"/>
        <v>0</v>
      </c>
      <c r="AO200" s="59"/>
      <c r="AP200" s="64">
        <f t="shared" si="1379"/>
        <v>0</v>
      </c>
      <c r="AQ200" s="59"/>
      <c r="AR200" s="64">
        <f t="shared" si="1380"/>
        <v>0</v>
      </c>
      <c r="AS200" s="59"/>
      <c r="AT200" s="64">
        <f t="shared" si="1381"/>
        <v>0</v>
      </c>
      <c r="AU200" s="59"/>
      <c r="AV200" s="64">
        <f t="shared" si="1382"/>
        <v>0</v>
      </c>
      <c r="AW200" s="59"/>
      <c r="AX200" s="64">
        <f t="shared" si="1383"/>
        <v>0</v>
      </c>
      <c r="AY200" s="59"/>
      <c r="AZ200" s="64">
        <f t="shared" si="1384"/>
        <v>0</v>
      </c>
      <c r="BA200" s="59"/>
      <c r="BB200" s="64">
        <f t="shared" si="1385"/>
        <v>0</v>
      </c>
      <c r="BC200" s="59"/>
      <c r="BD200" s="64">
        <f t="shared" si="1386"/>
        <v>0</v>
      </c>
      <c r="BE200" s="59"/>
      <c r="BF200" s="64">
        <f t="shared" si="1387"/>
        <v>0</v>
      </c>
      <c r="BG200" s="59"/>
      <c r="BH200" s="64">
        <f t="shared" si="1388"/>
        <v>0</v>
      </c>
      <c r="BI200" s="59"/>
      <c r="BJ200" s="64">
        <f t="shared" si="1389"/>
        <v>0</v>
      </c>
      <c r="BK200" s="59"/>
      <c r="BL200" s="64">
        <f t="shared" si="1390"/>
        <v>0</v>
      </c>
      <c r="BM200" s="59"/>
      <c r="BN200" s="64">
        <f t="shared" si="1391"/>
        <v>0</v>
      </c>
      <c r="BO200" s="59"/>
      <c r="BP200" s="64">
        <f t="shared" si="1392"/>
        <v>0</v>
      </c>
      <c r="BQ200" s="59"/>
      <c r="BR200" s="64">
        <f t="shared" si="1393"/>
        <v>0</v>
      </c>
      <c r="BS200" s="59"/>
      <c r="BT200" s="64">
        <f t="shared" si="1394"/>
        <v>0</v>
      </c>
      <c r="BU200" s="59"/>
      <c r="BV200" s="64">
        <f t="shared" si="1395"/>
        <v>0</v>
      </c>
      <c r="BW200" s="59"/>
      <c r="BX200" s="64">
        <f t="shared" si="1396"/>
        <v>0</v>
      </c>
      <c r="BY200" s="59"/>
      <c r="BZ200" s="64">
        <f t="shared" si="1397"/>
        <v>0</v>
      </c>
      <c r="CA200" s="54"/>
      <c r="CB200" s="61">
        <f t="shared" si="1398"/>
        <v>0</v>
      </c>
      <c r="CC200" s="61">
        <f t="shared" si="1399"/>
        <v>0</v>
      </c>
      <c r="CD200" s="4"/>
      <c r="CE200" s="236"/>
      <c r="CF200" s="236">
        <f t="shared" si="1400"/>
        <v>0</v>
      </c>
      <c r="CG200" s="235">
        <f t="shared" si="1401"/>
        <v>0</v>
      </c>
      <c r="CH200" s="235">
        <f t="shared" si="1402"/>
        <v>0</v>
      </c>
      <c r="CI200" s="236"/>
      <c r="CJ200" s="236">
        <f t="shared" si="1288"/>
        <v>0</v>
      </c>
      <c r="CK200" s="235">
        <f t="shared" si="1289"/>
        <v>0</v>
      </c>
      <c r="CL200" s="235">
        <f t="shared" si="1290"/>
        <v>0</v>
      </c>
      <c r="CM200" s="236"/>
      <c r="CN200" s="236">
        <f t="shared" si="1241"/>
        <v>0</v>
      </c>
      <c r="CO200" s="235">
        <f t="shared" si="1291"/>
        <v>0</v>
      </c>
      <c r="CP200" s="235">
        <f t="shared" si="1292"/>
        <v>0</v>
      </c>
      <c r="CQ200" s="236"/>
      <c r="CR200" s="236">
        <f t="shared" si="1293"/>
        <v>0</v>
      </c>
      <c r="CS200" s="235">
        <f t="shared" si="1294"/>
        <v>0</v>
      </c>
      <c r="CT200" s="235">
        <f t="shared" si="1295"/>
        <v>0</v>
      </c>
      <c r="CU200" s="236"/>
      <c r="CV200" s="236">
        <f t="shared" si="1296"/>
        <v>0</v>
      </c>
      <c r="CW200" s="235">
        <f t="shared" ref="CW200:CW217" si="1452">SUM(CU200+AK200)</f>
        <v>0</v>
      </c>
      <c r="CX200" s="235">
        <f t="shared" si="1297"/>
        <v>0</v>
      </c>
      <c r="CY200" s="236"/>
      <c r="CZ200" s="236">
        <f t="shared" si="1298"/>
        <v>0</v>
      </c>
      <c r="DA200" s="235">
        <f t="shared" si="1299"/>
        <v>0</v>
      </c>
      <c r="DB200" s="235">
        <f t="shared" si="1300"/>
        <v>0</v>
      </c>
      <c r="DC200" s="236"/>
      <c r="DD200" s="236">
        <f t="shared" si="1301"/>
        <v>0</v>
      </c>
      <c r="DE200" s="235">
        <f t="shared" si="1302"/>
        <v>0</v>
      </c>
      <c r="DF200" s="235">
        <f t="shared" si="1303"/>
        <v>0</v>
      </c>
      <c r="DG200" s="236"/>
      <c r="DH200" s="236">
        <f t="shared" si="1304"/>
        <v>0</v>
      </c>
      <c r="DI200" s="235">
        <f t="shared" si="1305"/>
        <v>0</v>
      </c>
      <c r="DJ200" s="235">
        <f t="shared" si="1306"/>
        <v>0</v>
      </c>
      <c r="DK200" s="236"/>
      <c r="DL200" s="236">
        <f t="shared" si="1307"/>
        <v>0</v>
      </c>
      <c r="DM200" s="235">
        <f t="shared" si="1308"/>
        <v>0</v>
      </c>
      <c r="DN200" s="235">
        <f t="shared" si="1309"/>
        <v>0</v>
      </c>
      <c r="DO200" s="236"/>
      <c r="DP200" s="236">
        <f t="shared" ref="DP200:DP209" si="1453">SUM(DO200*AB200)</f>
        <v>0</v>
      </c>
      <c r="DQ200" s="235">
        <f t="shared" ref="DQ200:DQ217" si="1454">SUM(DO200+BA200)</f>
        <v>0</v>
      </c>
      <c r="DR200" s="235">
        <f t="shared" ref="DR200:DR217" si="1455">SUM(DQ200*AB200)</f>
        <v>0</v>
      </c>
      <c r="DS200" s="236"/>
      <c r="DT200" s="236">
        <f t="shared" si="1310"/>
        <v>0</v>
      </c>
      <c r="DU200" s="235">
        <f t="shared" si="1311"/>
        <v>0</v>
      </c>
      <c r="DV200" s="235">
        <f t="shared" si="1312"/>
        <v>0</v>
      </c>
      <c r="DW200" s="236"/>
      <c r="DX200" s="236">
        <f t="shared" ref="DX200:DX209" si="1456">SUM(DW200*AJ200)</f>
        <v>0</v>
      </c>
      <c r="DY200" s="235">
        <f t="shared" ref="DY200:DY217" si="1457">SUM(DW200+BI200)</f>
        <v>0</v>
      </c>
      <c r="DZ200" s="235">
        <f t="shared" ref="DZ200:DZ217" si="1458">SUM(DY200*AJ200)</f>
        <v>0</v>
      </c>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row>
    <row r="201" spans="1:212" s="5" customFormat="1" x14ac:dyDescent="0.2">
      <c r="A201" s="57"/>
      <c r="B201" s="57"/>
      <c r="C201" s="57" t="s">
        <v>3</v>
      </c>
      <c r="D201" s="57">
        <v>100</v>
      </c>
      <c r="E201" s="6"/>
      <c r="F201" s="64">
        <f t="shared" si="1337"/>
        <v>0</v>
      </c>
      <c r="G201" s="6"/>
      <c r="H201" s="64">
        <f t="shared" si="1338"/>
        <v>0</v>
      </c>
      <c r="I201" s="6"/>
      <c r="J201" s="64">
        <f t="shared" si="1339"/>
        <v>0</v>
      </c>
      <c r="K201" s="6"/>
      <c r="L201" s="64">
        <f t="shared" si="1340"/>
        <v>0</v>
      </c>
      <c r="M201" s="6"/>
      <c r="N201" s="64">
        <f t="shared" si="1341"/>
        <v>0</v>
      </c>
      <c r="O201" s="6"/>
      <c r="P201" s="64">
        <f t="shared" si="1342"/>
        <v>0</v>
      </c>
      <c r="Q201" s="6"/>
      <c r="R201" s="64">
        <f t="shared" si="1343"/>
        <v>0</v>
      </c>
      <c r="S201" s="6"/>
      <c r="T201" s="64">
        <f t="shared" si="1344"/>
        <v>0</v>
      </c>
      <c r="U201" s="6"/>
      <c r="V201" s="64">
        <f t="shared" si="1345"/>
        <v>0</v>
      </c>
      <c r="W201" s="6"/>
      <c r="X201" s="64">
        <f t="shared" si="1346"/>
        <v>0</v>
      </c>
      <c r="Y201" s="6"/>
      <c r="Z201" s="64">
        <f t="shared" si="1347"/>
        <v>0</v>
      </c>
      <c r="AA201" s="6"/>
      <c r="AB201" s="64">
        <f t="shared" si="1348"/>
        <v>0</v>
      </c>
      <c r="AC201" s="59"/>
      <c r="AD201" s="64">
        <f t="shared" si="1349"/>
        <v>0</v>
      </c>
      <c r="AE201" s="59"/>
      <c r="AF201" s="64">
        <f t="shared" si="1350"/>
        <v>0</v>
      </c>
      <c r="AG201" s="59"/>
      <c r="AH201" s="64">
        <f t="shared" si="1351"/>
        <v>0</v>
      </c>
      <c r="AI201" s="59"/>
      <c r="AJ201" s="64">
        <f t="shared" si="1352"/>
        <v>0</v>
      </c>
      <c r="AK201" s="59"/>
      <c r="AL201" s="64">
        <f t="shared" si="1353"/>
        <v>0</v>
      </c>
      <c r="AM201" s="59"/>
      <c r="AN201" s="64">
        <f t="shared" si="1354"/>
        <v>0</v>
      </c>
      <c r="AO201" s="59"/>
      <c r="AP201" s="64">
        <f t="shared" si="1355"/>
        <v>0</v>
      </c>
      <c r="AQ201" s="59"/>
      <c r="AR201" s="64">
        <f t="shared" si="1356"/>
        <v>0</v>
      </c>
      <c r="AS201" s="59"/>
      <c r="AT201" s="64">
        <f t="shared" si="1357"/>
        <v>0</v>
      </c>
      <c r="AU201" s="59"/>
      <c r="AV201" s="64">
        <f t="shared" si="1358"/>
        <v>0</v>
      </c>
      <c r="AW201" s="59"/>
      <c r="AX201" s="64">
        <f t="shared" si="1359"/>
        <v>0</v>
      </c>
      <c r="AY201" s="59"/>
      <c r="AZ201" s="64">
        <f t="shared" si="1360"/>
        <v>0</v>
      </c>
      <c r="BA201" s="59"/>
      <c r="BB201" s="64">
        <f t="shared" si="1273"/>
        <v>0</v>
      </c>
      <c r="BC201" s="59"/>
      <c r="BD201" s="64">
        <f t="shared" si="1274"/>
        <v>0</v>
      </c>
      <c r="BE201" s="59"/>
      <c r="BF201" s="64">
        <f t="shared" si="1275"/>
        <v>0</v>
      </c>
      <c r="BG201" s="59"/>
      <c r="BH201" s="64">
        <f t="shared" si="1276"/>
        <v>0</v>
      </c>
      <c r="BI201" s="59"/>
      <c r="BJ201" s="64">
        <f t="shared" si="1277"/>
        <v>0</v>
      </c>
      <c r="BK201" s="59"/>
      <c r="BL201" s="64">
        <f t="shared" si="1278"/>
        <v>0</v>
      </c>
      <c r="BM201" s="59"/>
      <c r="BN201" s="64">
        <f t="shared" si="1279"/>
        <v>0</v>
      </c>
      <c r="BO201" s="59"/>
      <c r="BP201" s="64">
        <f t="shared" si="1280"/>
        <v>0</v>
      </c>
      <c r="BQ201" s="59"/>
      <c r="BR201" s="64">
        <f t="shared" si="1281"/>
        <v>0</v>
      </c>
      <c r="BS201" s="59"/>
      <c r="BT201" s="64">
        <f t="shared" si="1282"/>
        <v>0</v>
      </c>
      <c r="BU201" s="59"/>
      <c r="BV201" s="64">
        <f t="shared" si="1283"/>
        <v>0</v>
      </c>
      <c r="BW201" s="59"/>
      <c r="BX201" s="64">
        <f t="shared" si="1284"/>
        <v>0</v>
      </c>
      <c r="BY201" s="59"/>
      <c r="BZ201" s="64">
        <f t="shared" si="1238"/>
        <v>0</v>
      </c>
      <c r="CA201" s="54"/>
      <c r="CB201" s="61">
        <f t="shared" si="1239"/>
        <v>0</v>
      </c>
      <c r="CC201" s="61">
        <f t="shared" si="1240"/>
        <v>0</v>
      </c>
      <c r="CD201" s="4"/>
      <c r="CE201" s="236"/>
      <c r="CF201" s="236">
        <f t="shared" si="1285"/>
        <v>0</v>
      </c>
      <c r="CG201" s="235">
        <f t="shared" si="1286"/>
        <v>0</v>
      </c>
      <c r="CH201" s="235">
        <f t="shared" si="1287"/>
        <v>0</v>
      </c>
      <c r="CI201" s="236"/>
      <c r="CJ201" s="236">
        <f t="shared" si="1288"/>
        <v>0</v>
      </c>
      <c r="CK201" s="235">
        <f t="shared" si="1289"/>
        <v>0</v>
      </c>
      <c r="CL201" s="235">
        <f t="shared" si="1290"/>
        <v>0</v>
      </c>
      <c r="CM201" s="236"/>
      <c r="CN201" s="236">
        <f t="shared" si="1241"/>
        <v>0</v>
      </c>
      <c r="CO201" s="235">
        <f t="shared" si="1291"/>
        <v>0</v>
      </c>
      <c r="CP201" s="235">
        <f t="shared" si="1292"/>
        <v>0</v>
      </c>
      <c r="CQ201" s="236"/>
      <c r="CR201" s="236">
        <f t="shared" si="1293"/>
        <v>0</v>
      </c>
      <c r="CS201" s="235">
        <f t="shared" si="1294"/>
        <v>0</v>
      </c>
      <c r="CT201" s="235">
        <f t="shared" si="1295"/>
        <v>0</v>
      </c>
      <c r="CU201" s="236"/>
      <c r="CV201" s="236">
        <f t="shared" si="1296"/>
        <v>0</v>
      </c>
      <c r="CW201" s="235">
        <f t="shared" si="1452"/>
        <v>0</v>
      </c>
      <c r="CX201" s="235">
        <f t="shared" si="1297"/>
        <v>0</v>
      </c>
      <c r="CY201" s="236"/>
      <c r="CZ201" s="236">
        <f t="shared" si="1298"/>
        <v>0</v>
      </c>
      <c r="DA201" s="235">
        <f t="shared" si="1299"/>
        <v>0</v>
      </c>
      <c r="DB201" s="235">
        <f t="shared" si="1300"/>
        <v>0</v>
      </c>
      <c r="DC201" s="236"/>
      <c r="DD201" s="236">
        <f t="shared" si="1301"/>
        <v>0</v>
      </c>
      <c r="DE201" s="235">
        <f t="shared" si="1302"/>
        <v>0</v>
      </c>
      <c r="DF201" s="235">
        <f t="shared" si="1303"/>
        <v>0</v>
      </c>
      <c r="DG201" s="236"/>
      <c r="DH201" s="236">
        <f t="shared" si="1304"/>
        <v>0</v>
      </c>
      <c r="DI201" s="235">
        <f t="shared" si="1305"/>
        <v>0</v>
      </c>
      <c r="DJ201" s="235">
        <f t="shared" si="1306"/>
        <v>0</v>
      </c>
      <c r="DK201" s="236"/>
      <c r="DL201" s="236">
        <f t="shared" si="1307"/>
        <v>0</v>
      </c>
      <c r="DM201" s="235">
        <f t="shared" si="1308"/>
        <v>0</v>
      </c>
      <c r="DN201" s="235">
        <f t="shared" si="1309"/>
        <v>0</v>
      </c>
      <c r="DO201" s="236"/>
      <c r="DP201" s="236">
        <f t="shared" si="1453"/>
        <v>0</v>
      </c>
      <c r="DQ201" s="235">
        <f t="shared" si="1454"/>
        <v>0</v>
      </c>
      <c r="DR201" s="235">
        <f t="shared" si="1455"/>
        <v>0</v>
      </c>
      <c r="DS201" s="236"/>
      <c r="DT201" s="236">
        <f t="shared" si="1310"/>
        <v>0</v>
      </c>
      <c r="DU201" s="235">
        <f t="shared" si="1311"/>
        <v>0</v>
      </c>
      <c r="DV201" s="235">
        <f t="shared" si="1312"/>
        <v>0</v>
      </c>
      <c r="DW201" s="236"/>
      <c r="DX201" s="236">
        <f t="shared" si="1456"/>
        <v>0</v>
      </c>
      <c r="DY201" s="235">
        <f t="shared" si="1457"/>
        <v>0</v>
      </c>
      <c r="DZ201" s="235">
        <f t="shared" si="1458"/>
        <v>0</v>
      </c>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row>
    <row r="202" spans="1:212" s="5" customFormat="1" x14ac:dyDescent="0.2">
      <c r="A202" s="57"/>
      <c r="B202" s="57"/>
      <c r="C202" s="57" t="s">
        <v>3</v>
      </c>
      <c r="D202" s="57">
        <v>100</v>
      </c>
      <c r="E202" s="6"/>
      <c r="F202" s="64">
        <f t="shared" si="1249"/>
        <v>0</v>
      </c>
      <c r="G202" s="6"/>
      <c r="H202" s="64">
        <f t="shared" si="1250"/>
        <v>0</v>
      </c>
      <c r="I202" s="6"/>
      <c r="J202" s="64">
        <f t="shared" si="1251"/>
        <v>0</v>
      </c>
      <c r="K202" s="6"/>
      <c r="L202" s="64">
        <f t="shared" ref="L202:L213" si="1459">SUM(K202*$D202)</f>
        <v>0</v>
      </c>
      <c r="M202" s="6"/>
      <c r="N202" s="64">
        <f t="shared" ref="N202:N213" si="1460">SUM(M202*$D202)</f>
        <v>0</v>
      </c>
      <c r="O202" s="6"/>
      <c r="P202" s="64">
        <f t="shared" ref="P202:P213" si="1461">SUM(O202*$D202)</f>
        <v>0</v>
      </c>
      <c r="Q202" s="6"/>
      <c r="R202" s="64">
        <f t="shared" ref="R202:R213" si="1462">SUM(Q202*$D202)</f>
        <v>0</v>
      </c>
      <c r="S202" s="6"/>
      <c r="T202" s="64">
        <f t="shared" ref="T202:T213" si="1463">SUM(S202*$D202)</f>
        <v>0</v>
      </c>
      <c r="U202" s="6"/>
      <c r="V202" s="64">
        <f t="shared" ref="V202:V213" si="1464">SUM(U202*$D202)</f>
        <v>0</v>
      </c>
      <c r="W202" s="6"/>
      <c r="X202" s="64">
        <f t="shared" ref="X202:X213" si="1465">SUM(W202*$D202)</f>
        <v>0</v>
      </c>
      <c r="Y202" s="6"/>
      <c r="Z202" s="64">
        <f t="shared" ref="Z202:Z213" si="1466">SUM(Y202*$D202)</f>
        <v>0</v>
      </c>
      <c r="AA202" s="6"/>
      <c r="AB202" s="64">
        <f t="shared" ref="AB202:AB213" si="1467">SUM(AA202*$D202)</f>
        <v>0</v>
      </c>
      <c r="AC202" s="59"/>
      <c r="AD202" s="64">
        <f t="shared" ref="AD202:AD213" si="1468">SUM(AC202*$D202)</f>
        <v>0</v>
      </c>
      <c r="AE202" s="59"/>
      <c r="AF202" s="64">
        <f t="shared" ref="AF202:AF213" si="1469">SUM(AE202*$D202)</f>
        <v>0</v>
      </c>
      <c r="AG202" s="59"/>
      <c r="AH202" s="64">
        <f t="shared" ref="AH202:AH213" si="1470">SUM(AG202*$D202)</f>
        <v>0</v>
      </c>
      <c r="AI202" s="59"/>
      <c r="AJ202" s="64">
        <f t="shared" ref="AJ202:AJ213" si="1471">SUM(AI202*$D202)</f>
        <v>0</v>
      </c>
      <c r="AK202" s="59"/>
      <c r="AL202" s="64">
        <f t="shared" ref="AL202:AL213" si="1472">SUM(AK202*$D202)</f>
        <v>0</v>
      </c>
      <c r="AM202" s="59"/>
      <c r="AN202" s="64">
        <f t="shared" ref="AN202:AN213" si="1473">SUM(AM202*$D202)</f>
        <v>0</v>
      </c>
      <c r="AO202" s="59"/>
      <c r="AP202" s="64">
        <f t="shared" ref="AP202:AP213" si="1474">SUM(AO202*$D202)</f>
        <v>0</v>
      </c>
      <c r="AQ202" s="59"/>
      <c r="AR202" s="64">
        <f t="shared" ref="AR202:AR213" si="1475">SUM(AQ202*$D202)</f>
        <v>0</v>
      </c>
      <c r="AS202" s="59"/>
      <c r="AT202" s="64">
        <f t="shared" ref="AT202:AT213" si="1476">SUM(AS202*$D202)</f>
        <v>0</v>
      </c>
      <c r="AU202" s="59"/>
      <c r="AV202" s="64">
        <f t="shared" ref="AV202:AV213" si="1477">SUM(AU202*$D202)</f>
        <v>0</v>
      </c>
      <c r="AW202" s="59"/>
      <c r="AX202" s="64">
        <f t="shared" ref="AX202:AX213" si="1478">SUM(AW202*$D202)</f>
        <v>0</v>
      </c>
      <c r="AY202" s="59"/>
      <c r="AZ202" s="64">
        <f t="shared" ref="AZ202:AZ213" si="1479">SUM(AY202*$D202)</f>
        <v>0</v>
      </c>
      <c r="BA202" s="59"/>
      <c r="BB202" s="64">
        <f t="shared" si="1273"/>
        <v>0</v>
      </c>
      <c r="BC202" s="59"/>
      <c r="BD202" s="64">
        <f t="shared" si="1274"/>
        <v>0</v>
      </c>
      <c r="BE202" s="59"/>
      <c r="BF202" s="64">
        <f t="shared" si="1275"/>
        <v>0</v>
      </c>
      <c r="BG202" s="59"/>
      <c r="BH202" s="64">
        <f t="shared" si="1276"/>
        <v>0</v>
      </c>
      <c r="BI202" s="59"/>
      <c r="BJ202" s="64">
        <f t="shared" si="1277"/>
        <v>0</v>
      </c>
      <c r="BK202" s="59"/>
      <c r="BL202" s="64">
        <f t="shared" si="1278"/>
        <v>0</v>
      </c>
      <c r="BM202" s="59"/>
      <c r="BN202" s="64">
        <f t="shared" si="1279"/>
        <v>0</v>
      </c>
      <c r="BO202" s="59"/>
      <c r="BP202" s="64">
        <f t="shared" si="1280"/>
        <v>0</v>
      </c>
      <c r="BQ202" s="59"/>
      <c r="BR202" s="64">
        <f t="shared" si="1281"/>
        <v>0</v>
      </c>
      <c r="BS202" s="59"/>
      <c r="BT202" s="64">
        <f t="shared" si="1282"/>
        <v>0</v>
      </c>
      <c r="BU202" s="59"/>
      <c r="BV202" s="64">
        <f t="shared" si="1283"/>
        <v>0</v>
      </c>
      <c r="BW202" s="59"/>
      <c r="BX202" s="64">
        <f t="shared" si="1284"/>
        <v>0</v>
      </c>
      <c r="BY202" s="59"/>
      <c r="BZ202" s="64">
        <f t="shared" si="1238"/>
        <v>0</v>
      </c>
      <c r="CA202" s="54"/>
      <c r="CB202" s="61">
        <f t="shared" si="1239"/>
        <v>0</v>
      </c>
      <c r="CC202" s="61">
        <f t="shared" si="1240"/>
        <v>0</v>
      </c>
      <c r="CD202" s="4"/>
      <c r="CE202" s="236"/>
      <c r="CF202" s="236">
        <f t="shared" si="1285"/>
        <v>0</v>
      </c>
      <c r="CG202" s="235">
        <f t="shared" si="1286"/>
        <v>0</v>
      </c>
      <c r="CH202" s="235">
        <f t="shared" si="1287"/>
        <v>0</v>
      </c>
      <c r="CI202" s="236"/>
      <c r="CJ202" s="236">
        <f t="shared" si="1288"/>
        <v>0</v>
      </c>
      <c r="CK202" s="235">
        <f t="shared" si="1289"/>
        <v>0</v>
      </c>
      <c r="CL202" s="235">
        <f t="shared" si="1290"/>
        <v>0</v>
      </c>
      <c r="CM202" s="236"/>
      <c r="CN202" s="236">
        <f t="shared" si="1241"/>
        <v>0</v>
      </c>
      <c r="CO202" s="235">
        <f t="shared" si="1291"/>
        <v>0</v>
      </c>
      <c r="CP202" s="235">
        <f t="shared" si="1292"/>
        <v>0</v>
      </c>
      <c r="CQ202" s="236"/>
      <c r="CR202" s="236">
        <f t="shared" si="1293"/>
        <v>0</v>
      </c>
      <c r="CS202" s="235">
        <f t="shared" si="1294"/>
        <v>0</v>
      </c>
      <c r="CT202" s="235">
        <f t="shared" si="1295"/>
        <v>0</v>
      </c>
      <c r="CU202" s="236"/>
      <c r="CV202" s="236">
        <f t="shared" si="1296"/>
        <v>0</v>
      </c>
      <c r="CW202" s="235">
        <f t="shared" si="1452"/>
        <v>0</v>
      </c>
      <c r="CX202" s="235">
        <f t="shared" si="1297"/>
        <v>0</v>
      </c>
      <c r="CY202" s="236"/>
      <c r="CZ202" s="236">
        <f t="shared" si="1298"/>
        <v>0</v>
      </c>
      <c r="DA202" s="235">
        <f t="shared" si="1299"/>
        <v>0</v>
      </c>
      <c r="DB202" s="235">
        <f t="shared" si="1300"/>
        <v>0</v>
      </c>
      <c r="DC202" s="236"/>
      <c r="DD202" s="236">
        <f t="shared" si="1301"/>
        <v>0</v>
      </c>
      <c r="DE202" s="235">
        <f t="shared" si="1302"/>
        <v>0</v>
      </c>
      <c r="DF202" s="235">
        <f t="shared" si="1303"/>
        <v>0</v>
      </c>
      <c r="DG202" s="236"/>
      <c r="DH202" s="236">
        <f t="shared" si="1304"/>
        <v>0</v>
      </c>
      <c r="DI202" s="235">
        <f t="shared" si="1305"/>
        <v>0</v>
      </c>
      <c r="DJ202" s="235">
        <f t="shared" si="1306"/>
        <v>0</v>
      </c>
      <c r="DK202" s="236"/>
      <c r="DL202" s="236">
        <f t="shared" si="1307"/>
        <v>0</v>
      </c>
      <c r="DM202" s="235">
        <f t="shared" si="1308"/>
        <v>0</v>
      </c>
      <c r="DN202" s="235">
        <f t="shared" si="1309"/>
        <v>0</v>
      </c>
      <c r="DO202" s="236"/>
      <c r="DP202" s="236">
        <f t="shared" si="1453"/>
        <v>0</v>
      </c>
      <c r="DQ202" s="235">
        <f t="shared" si="1454"/>
        <v>0</v>
      </c>
      <c r="DR202" s="235">
        <f t="shared" si="1455"/>
        <v>0</v>
      </c>
      <c r="DS202" s="236"/>
      <c r="DT202" s="236">
        <f t="shared" si="1310"/>
        <v>0</v>
      </c>
      <c r="DU202" s="235">
        <f t="shared" si="1311"/>
        <v>0</v>
      </c>
      <c r="DV202" s="235">
        <f t="shared" si="1312"/>
        <v>0</v>
      </c>
      <c r="DW202" s="236"/>
      <c r="DX202" s="236">
        <f t="shared" si="1456"/>
        <v>0</v>
      </c>
      <c r="DY202" s="235">
        <f t="shared" si="1457"/>
        <v>0</v>
      </c>
      <c r="DZ202" s="235">
        <f t="shared" si="1458"/>
        <v>0</v>
      </c>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row>
    <row r="203" spans="1:212" s="5" customFormat="1" x14ac:dyDescent="0.2">
      <c r="A203" s="57"/>
      <c r="B203" s="57"/>
      <c r="C203" s="57" t="s">
        <v>8</v>
      </c>
      <c r="D203" s="57">
        <v>75</v>
      </c>
      <c r="E203" s="6"/>
      <c r="F203" s="64">
        <f t="shared" si="1249"/>
        <v>0</v>
      </c>
      <c r="G203" s="6"/>
      <c r="H203" s="64">
        <f t="shared" si="1250"/>
        <v>0</v>
      </c>
      <c r="I203" s="6"/>
      <c r="J203" s="64">
        <f t="shared" si="1251"/>
        <v>0</v>
      </c>
      <c r="K203" s="6"/>
      <c r="L203" s="64">
        <f t="shared" si="1459"/>
        <v>0</v>
      </c>
      <c r="M203" s="6"/>
      <c r="N203" s="64">
        <f t="shared" si="1460"/>
        <v>0</v>
      </c>
      <c r="O203" s="6"/>
      <c r="P203" s="64">
        <f t="shared" si="1461"/>
        <v>0</v>
      </c>
      <c r="Q203" s="6"/>
      <c r="R203" s="64">
        <f t="shared" si="1462"/>
        <v>0</v>
      </c>
      <c r="S203" s="6"/>
      <c r="T203" s="64">
        <f t="shared" si="1463"/>
        <v>0</v>
      </c>
      <c r="U203" s="6"/>
      <c r="V203" s="64">
        <f t="shared" si="1464"/>
        <v>0</v>
      </c>
      <c r="W203" s="6"/>
      <c r="X203" s="64">
        <f t="shared" si="1465"/>
        <v>0</v>
      </c>
      <c r="Y203" s="6"/>
      <c r="Z203" s="64">
        <f t="shared" si="1466"/>
        <v>0</v>
      </c>
      <c r="AA203" s="6"/>
      <c r="AB203" s="64">
        <f t="shared" si="1467"/>
        <v>0</v>
      </c>
      <c r="AC203" s="59"/>
      <c r="AD203" s="64">
        <f t="shared" si="1468"/>
        <v>0</v>
      </c>
      <c r="AE203" s="59"/>
      <c r="AF203" s="64">
        <f t="shared" si="1469"/>
        <v>0</v>
      </c>
      <c r="AG203" s="59"/>
      <c r="AH203" s="64">
        <f t="shared" si="1470"/>
        <v>0</v>
      </c>
      <c r="AI203" s="59"/>
      <c r="AJ203" s="64">
        <f t="shared" si="1471"/>
        <v>0</v>
      </c>
      <c r="AK203" s="59"/>
      <c r="AL203" s="64">
        <f t="shared" si="1472"/>
        <v>0</v>
      </c>
      <c r="AM203" s="59"/>
      <c r="AN203" s="64">
        <f t="shared" si="1473"/>
        <v>0</v>
      </c>
      <c r="AO203" s="59"/>
      <c r="AP203" s="64">
        <f t="shared" si="1474"/>
        <v>0</v>
      </c>
      <c r="AQ203" s="59"/>
      <c r="AR203" s="64">
        <f t="shared" si="1475"/>
        <v>0</v>
      </c>
      <c r="AS203" s="59"/>
      <c r="AT203" s="64">
        <f t="shared" si="1476"/>
        <v>0</v>
      </c>
      <c r="AU203" s="59"/>
      <c r="AV203" s="64">
        <f t="shared" si="1477"/>
        <v>0</v>
      </c>
      <c r="AW203" s="59"/>
      <c r="AX203" s="64">
        <f t="shared" si="1478"/>
        <v>0</v>
      </c>
      <c r="AY203" s="59"/>
      <c r="AZ203" s="64">
        <f t="shared" si="1479"/>
        <v>0</v>
      </c>
      <c r="BA203" s="59"/>
      <c r="BB203" s="64">
        <f t="shared" si="1273"/>
        <v>0</v>
      </c>
      <c r="BC203" s="59"/>
      <c r="BD203" s="64">
        <f t="shared" si="1274"/>
        <v>0</v>
      </c>
      <c r="BE203" s="59"/>
      <c r="BF203" s="64">
        <f t="shared" si="1275"/>
        <v>0</v>
      </c>
      <c r="BG203" s="59"/>
      <c r="BH203" s="64">
        <f t="shared" si="1276"/>
        <v>0</v>
      </c>
      <c r="BI203" s="59"/>
      <c r="BJ203" s="64">
        <f t="shared" si="1277"/>
        <v>0</v>
      </c>
      <c r="BK203" s="59"/>
      <c r="BL203" s="64">
        <f t="shared" si="1278"/>
        <v>0</v>
      </c>
      <c r="BM203" s="59"/>
      <c r="BN203" s="64">
        <f t="shared" si="1279"/>
        <v>0</v>
      </c>
      <c r="BO203" s="59"/>
      <c r="BP203" s="64">
        <f t="shared" si="1280"/>
        <v>0</v>
      </c>
      <c r="BQ203" s="59"/>
      <c r="BR203" s="64">
        <f t="shared" si="1281"/>
        <v>0</v>
      </c>
      <c r="BS203" s="59"/>
      <c r="BT203" s="64">
        <f t="shared" si="1282"/>
        <v>0</v>
      </c>
      <c r="BU203" s="59"/>
      <c r="BV203" s="64">
        <f t="shared" si="1283"/>
        <v>0</v>
      </c>
      <c r="BW203" s="59"/>
      <c r="BX203" s="64">
        <f t="shared" si="1284"/>
        <v>0</v>
      </c>
      <c r="BY203" s="59"/>
      <c r="BZ203" s="64">
        <f t="shared" si="1238"/>
        <v>0</v>
      </c>
      <c r="CA203" s="54"/>
      <c r="CB203" s="61">
        <f t="shared" si="1239"/>
        <v>0</v>
      </c>
      <c r="CC203" s="61">
        <f t="shared" si="1240"/>
        <v>0</v>
      </c>
      <c r="CD203" s="4"/>
      <c r="CE203" s="236"/>
      <c r="CF203" s="236">
        <f t="shared" si="1285"/>
        <v>0</v>
      </c>
      <c r="CG203" s="235">
        <f t="shared" si="1286"/>
        <v>0</v>
      </c>
      <c r="CH203" s="235">
        <f t="shared" si="1287"/>
        <v>0</v>
      </c>
      <c r="CI203" s="236"/>
      <c r="CJ203" s="236">
        <f t="shared" si="1288"/>
        <v>0</v>
      </c>
      <c r="CK203" s="235">
        <f t="shared" si="1289"/>
        <v>0</v>
      </c>
      <c r="CL203" s="235">
        <f t="shared" si="1290"/>
        <v>0</v>
      </c>
      <c r="CM203" s="236"/>
      <c r="CN203" s="236">
        <f t="shared" si="1241"/>
        <v>0</v>
      </c>
      <c r="CO203" s="235">
        <f t="shared" si="1291"/>
        <v>0</v>
      </c>
      <c r="CP203" s="235">
        <f t="shared" si="1292"/>
        <v>0</v>
      </c>
      <c r="CQ203" s="236"/>
      <c r="CR203" s="236">
        <f t="shared" si="1293"/>
        <v>0</v>
      </c>
      <c r="CS203" s="235">
        <f t="shared" si="1294"/>
        <v>0</v>
      </c>
      <c r="CT203" s="235">
        <f t="shared" si="1295"/>
        <v>0</v>
      </c>
      <c r="CU203" s="236"/>
      <c r="CV203" s="236">
        <f t="shared" si="1296"/>
        <v>0</v>
      </c>
      <c r="CW203" s="235">
        <f t="shared" si="1452"/>
        <v>0</v>
      </c>
      <c r="CX203" s="235">
        <f t="shared" si="1297"/>
        <v>0</v>
      </c>
      <c r="CY203" s="236"/>
      <c r="CZ203" s="236">
        <f t="shared" si="1298"/>
        <v>0</v>
      </c>
      <c r="DA203" s="235">
        <f t="shared" si="1299"/>
        <v>0</v>
      </c>
      <c r="DB203" s="235">
        <f t="shared" si="1300"/>
        <v>0</v>
      </c>
      <c r="DC203" s="236"/>
      <c r="DD203" s="236">
        <f t="shared" si="1301"/>
        <v>0</v>
      </c>
      <c r="DE203" s="235">
        <f t="shared" si="1302"/>
        <v>0</v>
      </c>
      <c r="DF203" s="235">
        <f t="shared" si="1303"/>
        <v>0</v>
      </c>
      <c r="DG203" s="236"/>
      <c r="DH203" s="236">
        <f t="shared" si="1304"/>
        <v>0</v>
      </c>
      <c r="DI203" s="235">
        <f t="shared" si="1305"/>
        <v>0</v>
      </c>
      <c r="DJ203" s="235">
        <f t="shared" si="1306"/>
        <v>0</v>
      </c>
      <c r="DK203" s="236"/>
      <c r="DL203" s="236">
        <f t="shared" si="1307"/>
        <v>0</v>
      </c>
      <c r="DM203" s="235">
        <f t="shared" si="1308"/>
        <v>0</v>
      </c>
      <c r="DN203" s="235">
        <f t="shared" si="1309"/>
        <v>0</v>
      </c>
      <c r="DO203" s="236"/>
      <c r="DP203" s="236">
        <f t="shared" si="1453"/>
        <v>0</v>
      </c>
      <c r="DQ203" s="235">
        <f t="shared" si="1454"/>
        <v>0</v>
      </c>
      <c r="DR203" s="235">
        <f t="shared" si="1455"/>
        <v>0</v>
      </c>
      <c r="DS203" s="236"/>
      <c r="DT203" s="236">
        <f t="shared" si="1310"/>
        <v>0</v>
      </c>
      <c r="DU203" s="235">
        <f t="shared" si="1311"/>
        <v>0</v>
      </c>
      <c r="DV203" s="235">
        <f t="shared" si="1312"/>
        <v>0</v>
      </c>
      <c r="DW203" s="236"/>
      <c r="DX203" s="236">
        <f t="shared" si="1456"/>
        <v>0</v>
      </c>
      <c r="DY203" s="235">
        <f t="shared" si="1457"/>
        <v>0</v>
      </c>
      <c r="DZ203" s="235">
        <f t="shared" si="1458"/>
        <v>0</v>
      </c>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row>
    <row r="204" spans="1:212" s="518" customFormat="1" x14ac:dyDescent="0.2">
      <c r="A204" s="513" t="s">
        <v>199</v>
      </c>
      <c r="B204" s="513" t="s">
        <v>200</v>
      </c>
      <c r="C204" s="513" t="s">
        <v>8</v>
      </c>
      <c r="D204" s="513">
        <v>75</v>
      </c>
      <c r="E204" s="514"/>
      <c r="F204" s="515">
        <f>SUM(E204*$D204)</f>
        <v>0</v>
      </c>
      <c r="G204" s="514"/>
      <c r="H204" s="515">
        <f>SUM(G204*$D204)</f>
        <v>0</v>
      </c>
      <c r="I204" s="514"/>
      <c r="J204" s="515">
        <f>SUM(I204*$D204)</f>
        <v>0</v>
      </c>
      <c r="K204" s="514"/>
      <c r="L204" s="515">
        <f>SUM(K204*$D204)</f>
        <v>0</v>
      </c>
      <c r="M204" s="514"/>
      <c r="N204" s="515">
        <f>SUM(M204*$D204)</f>
        <v>0</v>
      </c>
      <c r="O204" s="514"/>
      <c r="P204" s="515">
        <f>SUM(O204*$D204)</f>
        <v>0</v>
      </c>
      <c r="Q204" s="514"/>
      <c r="R204" s="515">
        <f>SUM(Q204*$D204)</f>
        <v>0</v>
      </c>
      <c r="S204" s="514"/>
      <c r="T204" s="515">
        <f>SUM(S204*$D204)</f>
        <v>0</v>
      </c>
      <c r="U204" s="514"/>
      <c r="V204" s="515">
        <f>SUM(U204*$D204)</f>
        <v>0</v>
      </c>
      <c r="W204" s="514"/>
      <c r="X204" s="515">
        <f>SUM(W204*$D204)</f>
        <v>0</v>
      </c>
      <c r="Y204" s="514"/>
      <c r="Z204" s="515">
        <f>SUM(Y204*$D204)</f>
        <v>0</v>
      </c>
      <c r="AA204" s="514"/>
      <c r="AB204" s="515">
        <f>SUM(AA204*$D204)</f>
        <v>0</v>
      </c>
      <c r="AC204" s="516"/>
      <c r="AD204" s="515">
        <f>SUM(AC204*$D204)</f>
        <v>0</v>
      </c>
      <c r="AE204" s="516"/>
      <c r="AF204" s="515">
        <f>SUM(AE204*$D204)</f>
        <v>0</v>
      </c>
      <c r="AG204" s="516"/>
      <c r="AH204" s="515">
        <f>SUM(AG204*$D204)</f>
        <v>0</v>
      </c>
      <c r="AI204" s="516"/>
      <c r="AJ204" s="515">
        <f>SUM(AI204*$D204)</f>
        <v>0</v>
      </c>
      <c r="AK204" s="516"/>
      <c r="AL204" s="515">
        <f>SUM(AK204*$D204)</f>
        <v>0</v>
      </c>
      <c r="AM204" s="516"/>
      <c r="AN204" s="515">
        <f>SUM(AM204*$D204)</f>
        <v>0</v>
      </c>
      <c r="AO204" s="516"/>
      <c r="AP204" s="515">
        <f>SUM(AO204*$D204)</f>
        <v>0</v>
      </c>
      <c r="AQ204" s="516"/>
      <c r="AR204" s="515">
        <f>SUM(AQ204*$D204)</f>
        <v>0</v>
      </c>
      <c r="AS204" s="516"/>
      <c r="AT204" s="515">
        <f>SUM(AS204*$D204)</f>
        <v>0</v>
      </c>
      <c r="AU204" s="516"/>
      <c r="AV204" s="515">
        <f>SUM(AU204*$D204)</f>
        <v>0</v>
      </c>
      <c r="AW204" s="516"/>
      <c r="AX204" s="515">
        <f>SUM(AW204*$D204)</f>
        <v>0</v>
      </c>
      <c r="AY204" s="516"/>
      <c r="AZ204" s="515">
        <f>SUM(AY204*$D204)</f>
        <v>0</v>
      </c>
      <c r="BA204" s="516"/>
      <c r="BB204" s="515">
        <f>SUM(BA204*$D204)</f>
        <v>0</v>
      </c>
      <c r="BC204" s="516"/>
      <c r="BD204" s="515">
        <f>SUM(BC204*$D204)</f>
        <v>0</v>
      </c>
      <c r="BE204" s="516"/>
      <c r="BF204" s="515">
        <f>SUM(BE204*$D204)</f>
        <v>0</v>
      </c>
      <c r="BG204" s="516"/>
      <c r="BH204" s="515">
        <f>SUM(BG204*$D204)</f>
        <v>0</v>
      </c>
      <c r="BI204" s="516"/>
      <c r="BJ204" s="515">
        <f>SUM(BI204*$D204)</f>
        <v>0</v>
      </c>
      <c r="BK204" s="516"/>
      <c r="BL204" s="515">
        <f>SUM(BK204*$D204)</f>
        <v>0</v>
      </c>
      <c r="BM204" s="516"/>
      <c r="BN204" s="515">
        <f>SUM(BM204*$D204)</f>
        <v>0</v>
      </c>
      <c r="BO204" s="516"/>
      <c r="BP204" s="515">
        <f>SUM(BO204*$D204)</f>
        <v>0</v>
      </c>
      <c r="BQ204" s="516"/>
      <c r="BR204" s="515">
        <f>SUM(BQ204*$D204)</f>
        <v>0</v>
      </c>
      <c r="BS204" s="516"/>
      <c r="BT204" s="515">
        <f>SUM(BS204*$D204)</f>
        <v>0</v>
      </c>
      <c r="BU204" s="516"/>
      <c r="BV204" s="515">
        <f>SUM(BU204*$D204)</f>
        <v>0</v>
      </c>
      <c r="BW204" s="516"/>
      <c r="BX204" s="515">
        <f>SUM(BW204*$D204)</f>
        <v>0</v>
      </c>
      <c r="BY204" s="516"/>
      <c r="BZ204" s="515">
        <f>SUM(BY204*$D204)</f>
        <v>0</v>
      </c>
      <c r="CA204" s="514"/>
      <c r="CB204" s="517">
        <f>SUM(E204+G204+I204+K204+M204+O204+Q204+S204+U204+W204+Y204+AA204+AC204+AE204+AG204+AI204+AK204+AM204+AO204+AQ204+AS204+AU204+AW204+AY204+BA204+BC204+BE204+BG204+BI204+BK204+BM204+BO204+BQ204+BS204+BU204+BW204+BY204)</f>
        <v>0</v>
      </c>
      <c r="CC204" s="517">
        <f>ROUND(CB204*D204*2,1)/2</f>
        <v>0</v>
      </c>
      <c r="CE204" s="519"/>
      <c r="CF204" s="519">
        <f>SUM(CE204*D204)</f>
        <v>0</v>
      </c>
      <c r="CG204" s="519">
        <f>SUM(CE204+AG204)</f>
        <v>0</v>
      </c>
      <c r="CH204" s="519">
        <f>SUM(CG204*D204)</f>
        <v>0</v>
      </c>
      <c r="CI204" s="519"/>
      <c r="CJ204" s="519">
        <f t="shared" si="1288"/>
        <v>0</v>
      </c>
      <c r="CK204" s="519">
        <f t="shared" si="1289"/>
        <v>0</v>
      </c>
      <c r="CL204" s="519">
        <f t="shared" si="1290"/>
        <v>0</v>
      </c>
      <c r="CM204" s="519"/>
      <c r="CN204" s="519">
        <f t="shared" si="1241"/>
        <v>0</v>
      </c>
      <c r="CO204" s="519">
        <f t="shared" si="1291"/>
        <v>0</v>
      </c>
      <c r="CP204" s="519">
        <f t="shared" si="1292"/>
        <v>0</v>
      </c>
      <c r="CQ204" s="519"/>
      <c r="CR204" s="519">
        <f t="shared" si="1293"/>
        <v>0</v>
      </c>
      <c r="CS204" s="519">
        <f t="shared" si="1294"/>
        <v>0</v>
      </c>
      <c r="CT204" s="519">
        <f t="shared" si="1295"/>
        <v>0</v>
      </c>
      <c r="CU204" s="519"/>
      <c r="CV204" s="519">
        <f t="shared" si="1296"/>
        <v>0</v>
      </c>
      <c r="CW204" s="519">
        <f t="shared" si="1452"/>
        <v>0</v>
      </c>
      <c r="CX204" s="519">
        <f t="shared" si="1297"/>
        <v>0</v>
      </c>
      <c r="CY204" s="519"/>
      <c r="CZ204" s="519">
        <f t="shared" si="1298"/>
        <v>0</v>
      </c>
      <c r="DA204" s="519">
        <f t="shared" si="1299"/>
        <v>0</v>
      </c>
      <c r="DB204" s="519">
        <f t="shared" si="1300"/>
        <v>0</v>
      </c>
      <c r="DC204" s="519"/>
      <c r="DD204" s="519">
        <f t="shared" si="1301"/>
        <v>0</v>
      </c>
      <c r="DE204" s="519">
        <f t="shared" si="1302"/>
        <v>0</v>
      </c>
      <c r="DF204" s="519">
        <f t="shared" si="1303"/>
        <v>0</v>
      </c>
      <c r="DG204" s="519"/>
      <c r="DH204" s="519">
        <f t="shared" si="1304"/>
        <v>0</v>
      </c>
      <c r="DI204" s="519">
        <f t="shared" si="1305"/>
        <v>0</v>
      </c>
      <c r="DJ204" s="519">
        <f t="shared" si="1306"/>
        <v>0</v>
      </c>
      <c r="DK204" s="519"/>
      <c r="DL204" s="519">
        <f t="shared" si="1307"/>
        <v>0</v>
      </c>
      <c r="DM204" s="519">
        <f t="shared" si="1308"/>
        <v>0</v>
      </c>
      <c r="DN204" s="519">
        <f t="shared" si="1309"/>
        <v>0</v>
      </c>
      <c r="DO204" s="519"/>
      <c r="DP204" s="519">
        <f t="shared" si="1453"/>
        <v>0</v>
      </c>
      <c r="DQ204" s="519">
        <f t="shared" si="1454"/>
        <v>0</v>
      </c>
      <c r="DR204" s="519">
        <f t="shared" si="1455"/>
        <v>0</v>
      </c>
      <c r="DS204" s="519"/>
      <c r="DT204" s="236">
        <f t="shared" si="1310"/>
        <v>0</v>
      </c>
      <c r="DU204" s="235">
        <f t="shared" si="1311"/>
        <v>0</v>
      </c>
      <c r="DV204" s="235">
        <f t="shared" si="1312"/>
        <v>0</v>
      </c>
      <c r="DW204" s="519"/>
      <c r="DX204" s="519">
        <f t="shared" si="1456"/>
        <v>0</v>
      </c>
      <c r="DY204" s="519">
        <f t="shared" si="1457"/>
        <v>0</v>
      </c>
      <c r="DZ204" s="519">
        <f t="shared" si="1458"/>
        <v>0</v>
      </c>
    </row>
    <row r="205" spans="1:212" s="5" customFormat="1" x14ac:dyDescent="0.2">
      <c r="A205" s="57" t="s">
        <v>122</v>
      </c>
      <c r="B205" s="57" t="s">
        <v>123</v>
      </c>
      <c r="C205" s="57" t="s">
        <v>8</v>
      </c>
      <c r="D205" s="57">
        <v>75</v>
      </c>
      <c r="E205" s="6"/>
      <c r="F205" s="64">
        <f>SUM(E205*$D205)</f>
        <v>0</v>
      </c>
      <c r="G205" s="6"/>
      <c r="H205" s="64">
        <f>SUM(G205*$D205)</f>
        <v>0</v>
      </c>
      <c r="I205" s="6"/>
      <c r="J205" s="64">
        <f>SUM(I205*$D205)</f>
        <v>0</v>
      </c>
      <c r="K205" s="6"/>
      <c r="L205" s="64">
        <f>SUM(K205*$D205)</f>
        <v>0</v>
      </c>
      <c r="M205" s="6"/>
      <c r="N205" s="64">
        <f>SUM(M205*$D205)</f>
        <v>0</v>
      </c>
      <c r="O205" s="6"/>
      <c r="P205" s="64">
        <f>SUM(O205*$D205)</f>
        <v>0</v>
      </c>
      <c r="Q205" s="6"/>
      <c r="R205" s="64">
        <f>SUM(Q205*$D205)</f>
        <v>0</v>
      </c>
      <c r="S205" s="6"/>
      <c r="T205" s="64">
        <f>SUM(S205*$D205)</f>
        <v>0</v>
      </c>
      <c r="U205" s="6"/>
      <c r="V205" s="64">
        <f>SUM(U205*$D205)</f>
        <v>0</v>
      </c>
      <c r="W205" s="6"/>
      <c r="X205" s="64">
        <f>SUM(W205*$D205)</f>
        <v>0</v>
      </c>
      <c r="Y205" s="6"/>
      <c r="Z205" s="64">
        <f>SUM(Y205*$D205)</f>
        <v>0</v>
      </c>
      <c r="AA205" s="6"/>
      <c r="AB205" s="64">
        <f>SUM(AA205*$D205)</f>
        <v>0</v>
      </c>
      <c r="AC205" s="59"/>
      <c r="AD205" s="64">
        <f>SUM(AC205*$D205)</f>
        <v>0</v>
      </c>
      <c r="AE205" s="59"/>
      <c r="AF205" s="64">
        <f>SUM(AE205*$D205)</f>
        <v>0</v>
      </c>
      <c r="AG205" s="59"/>
      <c r="AH205" s="64">
        <f>SUM(AG205*$D205)</f>
        <v>0</v>
      </c>
      <c r="AI205" s="59"/>
      <c r="AJ205" s="64">
        <f>SUM(AI205*$D205)</f>
        <v>0</v>
      </c>
      <c r="AK205" s="59"/>
      <c r="AL205" s="64">
        <f>SUM(AK205*$D205)</f>
        <v>0</v>
      </c>
      <c r="AM205" s="59"/>
      <c r="AN205" s="64">
        <f>SUM(AM205*$D205)</f>
        <v>0</v>
      </c>
      <c r="AO205" s="59"/>
      <c r="AP205" s="64">
        <f>SUM(AO205*$D205)</f>
        <v>0</v>
      </c>
      <c r="AQ205" s="59"/>
      <c r="AR205" s="64">
        <f>SUM(AQ205*$D205)</f>
        <v>0</v>
      </c>
      <c r="AS205" s="59"/>
      <c r="AT205" s="64">
        <f>SUM(AS205*$D205)</f>
        <v>0</v>
      </c>
      <c r="AU205" s="59"/>
      <c r="AV205" s="64">
        <f>SUM(AU205*$D205)</f>
        <v>0</v>
      </c>
      <c r="AW205" s="59"/>
      <c r="AX205" s="64">
        <f>SUM(AW205*$D205)</f>
        <v>0</v>
      </c>
      <c r="AY205" s="59"/>
      <c r="AZ205" s="64">
        <f>SUM(AY205*$D205)</f>
        <v>0</v>
      </c>
      <c r="BA205" s="59"/>
      <c r="BB205" s="64">
        <f>SUM(BA205*$D205)</f>
        <v>0</v>
      </c>
      <c r="BC205" s="59"/>
      <c r="BD205" s="64">
        <f>SUM(BC205*$D205)</f>
        <v>0</v>
      </c>
      <c r="BE205" s="59"/>
      <c r="BF205" s="64">
        <f>SUM(BE205*$D205)</f>
        <v>0</v>
      </c>
      <c r="BG205" s="59"/>
      <c r="BH205" s="64">
        <f>SUM(BG205*$D205)</f>
        <v>0</v>
      </c>
      <c r="BI205" s="59"/>
      <c r="BJ205" s="64">
        <f>SUM(BI205*$D205)</f>
        <v>0</v>
      </c>
      <c r="BK205" s="59"/>
      <c r="BL205" s="64">
        <f>SUM(BK205*$D205)</f>
        <v>0</v>
      </c>
      <c r="BM205" s="59"/>
      <c r="BN205" s="64">
        <f>SUM(BM205*$D205)</f>
        <v>0</v>
      </c>
      <c r="BO205" s="59"/>
      <c r="BP205" s="64">
        <f>SUM(BO205*$D205)</f>
        <v>0</v>
      </c>
      <c r="BQ205" s="59"/>
      <c r="BR205" s="64">
        <f>SUM(BQ205*$D205)</f>
        <v>0</v>
      </c>
      <c r="BS205" s="59"/>
      <c r="BT205" s="64">
        <f>SUM(BS205*$D205)</f>
        <v>0</v>
      </c>
      <c r="BU205" s="59"/>
      <c r="BV205" s="64">
        <f>SUM(BU205*$D205)</f>
        <v>0</v>
      </c>
      <c r="BW205" s="59"/>
      <c r="BX205" s="64">
        <f>SUM(BW205*$D205)</f>
        <v>0</v>
      </c>
      <c r="BY205" s="59"/>
      <c r="BZ205" s="64">
        <f>SUM(BY205*$D205)</f>
        <v>0</v>
      </c>
      <c r="CA205" s="54"/>
      <c r="CB205" s="61">
        <f>SUM(E205+G205+I205+K205+M205+O205+Q205+S205+U205+W205+Y205+AA205+AC205+AE205+AG205+AI205+AK205+AM205+AO205+AQ205+AS205+AU205+AW205+AY205+BA205+BC205+BE205+BG205+BI205+BK205+BM205+BO205+BQ205+BS205+BU205+BW205+BY205)</f>
        <v>0</v>
      </c>
      <c r="CC205" s="61">
        <f>ROUND(CB205*D205*2,1)/2</f>
        <v>0</v>
      </c>
      <c r="CD205" s="4"/>
      <c r="CE205" s="236"/>
      <c r="CF205" s="236">
        <f>SUM(CE205*D205)</f>
        <v>0</v>
      </c>
      <c r="CG205" s="235">
        <f>SUM(CE205+AG205)</f>
        <v>0</v>
      </c>
      <c r="CH205" s="235">
        <f>SUM(CG205*D205)</f>
        <v>0</v>
      </c>
      <c r="CI205" s="236"/>
      <c r="CJ205" s="236">
        <f t="shared" si="1288"/>
        <v>0</v>
      </c>
      <c r="CK205" s="235">
        <f t="shared" si="1289"/>
        <v>0</v>
      </c>
      <c r="CL205" s="235">
        <f t="shared" si="1290"/>
        <v>0</v>
      </c>
      <c r="CM205" s="236">
        <v>0.5</v>
      </c>
      <c r="CN205" s="236">
        <f t="shared" si="1241"/>
        <v>37.5</v>
      </c>
      <c r="CO205" s="235">
        <f t="shared" si="1291"/>
        <v>0.5</v>
      </c>
      <c r="CP205" s="235">
        <f t="shared" si="1292"/>
        <v>37.5</v>
      </c>
      <c r="CQ205" s="236"/>
      <c r="CR205" s="236">
        <f t="shared" si="1293"/>
        <v>0</v>
      </c>
      <c r="CS205" s="235">
        <f t="shared" si="1294"/>
        <v>0</v>
      </c>
      <c r="CT205" s="235">
        <f t="shared" si="1295"/>
        <v>0</v>
      </c>
      <c r="CU205" s="236"/>
      <c r="CV205" s="236">
        <f t="shared" si="1296"/>
        <v>0</v>
      </c>
      <c r="CW205" s="235">
        <f t="shared" si="1452"/>
        <v>0</v>
      </c>
      <c r="CX205" s="235">
        <f t="shared" si="1297"/>
        <v>0</v>
      </c>
      <c r="CY205" s="236"/>
      <c r="CZ205" s="236">
        <f t="shared" si="1298"/>
        <v>0</v>
      </c>
      <c r="DA205" s="235">
        <f t="shared" si="1299"/>
        <v>0</v>
      </c>
      <c r="DB205" s="235">
        <f t="shared" si="1300"/>
        <v>0</v>
      </c>
      <c r="DC205" s="236"/>
      <c r="DD205" s="236">
        <f t="shared" si="1301"/>
        <v>0</v>
      </c>
      <c r="DE205" s="235">
        <f t="shared" si="1302"/>
        <v>0</v>
      </c>
      <c r="DF205" s="235">
        <f t="shared" si="1303"/>
        <v>0</v>
      </c>
      <c r="DG205" s="236"/>
      <c r="DH205" s="236">
        <f t="shared" si="1304"/>
        <v>0</v>
      </c>
      <c r="DI205" s="235">
        <f t="shared" si="1305"/>
        <v>0</v>
      </c>
      <c r="DJ205" s="235">
        <f t="shared" si="1306"/>
        <v>0</v>
      </c>
      <c r="DK205" s="236"/>
      <c r="DL205" s="236">
        <f t="shared" si="1307"/>
        <v>0</v>
      </c>
      <c r="DM205" s="235">
        <f t="shared" si="1308"/>
        <v>0</v>
      </c>
      <c r="DN205" s="235">
        <f t="shared" si="1309"/>
        <v>0</v>
      </c>
      <c r="DO205" s="236"/>
      <c r="DP205" s="236">
        <f t="shared" si="1453"/>
        <v>0</v>
      </c>
      <c r="DQ205" s="235">
        <f t="shared" si="1454"/>
        <v>0</v>
      </c>
      <c r="DR205" s="235">
        <f t="shared" si="1455"/>
        <v>0</v>
      </c>
      <c r="DS205" s="236"/>
      <c r="DT205" s="236">
        <f t="shared" si="1310"/>
        <v>0</v>
      </c>
      <c r="DU205" s="235">
        <f t="shared" si="1311"/>
        <v>0</v>
      </c>
      <c r="DV205" s="235">
        <f t="shared" si="1312"/>
        <v>0</v>
      </c>
      <c r="DW205" s="236"/>
      <c r="DX205" s="236">
        <f t="shared" si="1456"/>
        <v>0</v>
      </c>
      <c r="DY205" s="235">
        <f t="shared" si="1457"/>
        <v>0</v>
      </c>
      <c r="DZ205" s="235">
        <f t="shared" si="1458"/>
        <v>0</v>
      </c>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row>
    <row r="206" spans="1:212" s="5" customFormat="1" x14ac:dyDescent="0.2">
      <c r="A206" s="57"/>
      <c r="B206" s="57"/>
      <c r="C206" s="57" t="s">
        <v>8</v>
      </c>
      <c r="D206" s="57">
        <v>75</v>
      </c>
      <c r="E206" s="6"/>
      <c r="F206" s="64">
        <f t="shared" si="1249"/>
        <v>0</v>
      </c>
      <c r="G206" s="6"/>
      <c r="H206" s="64">
        <f t="shared" si="1250"/>
        <v>0</v>
      </c>
      <c r="I206" s="6"/>
      <c r="J206" s="64">
        <f t="shared" si="1251"/>
        <v>0</v>
      </c>
      <c r="K206" s="6"/>
      <c r="L206" s="64">
        <f t="shared" si="1459"/>
        <v>0</v>
      </c>
      <c r="M206" s="6"/>
      <c r="N206" s="64">
        <f t="shared" si="1460"/>
        <v>0</v>
      </c>
      <c r="O206" s="6"/>
      <c r="P206" s="64">
        <f t="shared" si="1461"/>
        <v>0</v>
      </c>
      <c r="Q206" s="6"/>
      <c r="R206" s="64">
        <f t="shared" si="1462"/>
        <v>0</v>
      </c>
      <c r="S206" s="6"/>
      <c r="T206" s="64">
        <f t="shared" si="1463"/>
        <v>0</v>
      </c>
      <c r="U206" s="6"/>
      <c r="V206" s="64">
        <f t="shared" si="1464"/>
        <v>0</v>
      </c>
      <c r="W206" s="6"/>
      <c r="X206" s="64">
        <f t="shared" si="1465"/>
        <v>0</v>
      </c>
      <c r="Y206" s="6"/>
      <c r="Z206" s="64">
        <f t="shared" si="1466"/>
        <v>0</v>
      </c>
      <c r="AA206" s="6"/>
      <c r="AB206" s="64">
        <f t="shared" si="1467"/>
        <v>0</v>
      </c>
      <c r="AC206" s="59"/>
      <c r="AD206" s="64">
        <f t="shared" si="1468"/>
        <v>0</v>
      </c>
      <c r="AE206" s="59"/>
      <c r="AF206" s="64">
        <f t="shared" si="1469"/>
        <v>0</v>
      </c>
      <c r="AG206" s="59"/>
      <c r="AH206" s="64">
        <f t="shared" si="1470"/>
        <v>0</v>
      </c>
      <c r="AI206" s="59"/>
      <c r="AJ206" s="64">
        <f t="shared" si="1471"/>
        <v>0</v>
      </c>
      <c r="AK206" s="59"/>
      <c r="AL206" s="64">
        <f t="shared" si="1472"/>
        <v>0</v>
      </c>
      <c r="AM206" s="59"/>
      <c r="AN206" s="64">
        <f t="shared" si="1473"/>
        <v>0</v>
      </c>
      <c r="AO206" s="59"/>
      <c r="AP206" s="64">
        <f t="shared" si="1474"/>
        <v>0</v>
      </c>
      <c r="AQ206" s="59"/>
      <c r="AR206" s="64">
        <f t="shared" si="1475"/>
        <v>0</v>
      </c>
      <c r="AS206" s="59"/>
      <c r="AT206" s="64">
        <f t="shared" si="1476"/>
        <v>0</v>
      </c>
      <c r="AU206" s="59"/>
      <c r="AV206" s="64">
        <f t="shared" si="1477"/>
        <v>0</v>
      </c>
      <c r="AW206" s="59"/>
      <c r="AX206" s="64">
        <f t="shared" si="1478"/>
        <v>0</v>
      </c>
      <c r="AY206" s="59"/>
      <c r="AZ206" s="64">
        <f t="shared" si="1479"/>
        <v>0</v>
      </c>
      <c r="BA206" s="59"/>
      <c r="BB206" s="64">
        <f t="shared" si="1273"/>
        <v>0</v>
      </c>
      <c r="BC206" s="59"/>
      <c r="BD206" s="64">
        <f t="shared" si="1274"/>
        <v>0</v>
      </c>
      <c r="BE206" s="59"/>
      <c r="BF206" s="64">
        <f t="shared" si="1275"/>
        <v>0</v>
      </c>
      <c r="BG206" s="59"/>
      <c r="BH206" s="64">
        <f t="shared" si="1276"/>
        <v>0</v>
      </c>
      <c r="BI206" s="59"/>
      <c r="BJ206" s="64">
        <f t="shared" si="1277"/>
        <v>0</v>
      </c>
      <c r="BK206" s="59"/>
      <c r="BL206" s="64">
        <f t="shared" si="1278"/>
        <v>0</v>
      </c>
      <c r="BM206" s="59"/>
      <c r="BN206" s="64">
        <f t="shared" si="1279"/>
        <v>0</v>
      </c>
      <c r="BO206" s="59"/>
      <c r="BP206" s="64">
        <f t="shared" si="1280"/>
        <v>0</v>
      </c>
      <c r="BQ206" s="59"/>
      <c r="BR206" s="64">
        <f t="shared" si="1281"/>
        <v>0</v>
      </c>
      <c r="BS206" s="59"/>
      <c r="BT206" s="64">
        <f t="shared" si="1282"/>
        <v>0</v>
      </c>
      <c r="BU206" s="59"/>
      <c r="BV206" s="64">
        <f t="shared" si="1283"/>
        <v>0</v>
      </c>
      <c r="BW206" s="59"/>
      <c r="BX206" s="64">
        <f t="shared" si="1284"/>
        <v>0</v>
      </c>
      <c r="BY206" s="59"/>
      <c r="BZ206" s="64">
        <f t="shared" si="1238"/>
        <v>0</v>
      </c>
      <c r="CA206" s="54"/>
      <c r="CB206" s="61">
        <f t="shared" si="1239"/>
        <v>0</v>
      </c>
      <c r="CC206" s="61">
        <f t="shared" si="1240"/>
        <v>0</v>
      </c>
      <c r="CD206" s="4"/>
      <c r="CE206" s="236"/>
      <c r="CF206" s="236">
        <f t="shared" si="1285"/>
        <v>0</v>
      </c>
      <c r="CG206" s="235">
        <f t="shared" si="1286"/>
        <v>0</v>
      </c>
      <c r="CH206" s="235">
        <f t="shared" si="1287"/>
        <v>0</v>
      </c>
      <c r="CI206" s="236"/>
      <c r="CJ206" s="236">
        <f t="shared" si="1288"/>
        <v>0</v>
      </c>
      <c r="CK206" s="235">
        <f t="shared" si="1289"/>
        <v>0</v>
      </c>
      <c r="CL206" s="235">
        <f t="shared" si="1290"/>
        <v>0</v>
      </c>
      <c r="CM206" s="236"/>
      <c r="CN206" s="236">
        <f t="shared" si="1241"/>
        <v>0</v>
      </c>
      <c r="CO206" s="235">
        <f t="shared" si="1291"/>
        <v>0</v>
      </c>
      <c r="CP206" s="235">
        <f t="shared" si="1292"/>
        <v>0</v>
      </c>
      <c r="CQ206" s="236"/>
      <c r="CR206" s="236">
        <f t="shared" si="1293"/>
        <v>0</v>
      </c>
      <c r="CS206" s="235">
        <f t="shared" si="1294"/>
        <v>0</v>
      </c>
      <c r="CT206" s="235">
        <f t="shared" si="1295"/>
        <v>0</v>
      </c>
      <c r="CU206" s="236"/>
      <c r="CV206" s="236">
        <f t="shared" si="1296"/>
        <v>0</v>
      </c>
      <c r="CW206" s="235">
        <f t="shared" si="1452"/>
        <v>0</v>
      </c>
      <c r="CX206" s="235">
        <f t="shared" si="1297"/>
        <v>0</v>
      </c>
      <c r="CY206" s="236"/>
      <c r="CZ206" s="236">
        <f t="shared" si="1298"/>
        <v>0</v>
      </c>
      <c r="DA206" s="235">
        <f t="shared" si="1299"/>
        <v>0</v>
      </c>
      <c r="DB206" s="235">
        <f t="shared" si="1300"/>
        <v>0</v>
      </c>
      <c r="DC206" s="236"/>
      <c r="DD206" s="236">
        <f t="shared" si="1301"/>
        <v>0</v>
      </c>
      <c r="DE206" s="235">
        <f t="shared" si="1302"/>
        <v>0</v>
      </c>
      <c r="DF206" s="235">
        <f t="shared" si="1303"/>
        <v>0</v>
      </c>
      <c r="DG206" s="236"/>
      <c r="DH206" s="236">
        <f t="shared" si="1304"/>
        <v>0</v>
      </c>
      <c r="DI206" s="235">
        <f t="shared" si="1305"/>
        <v>0</v>
      </c>
      <c r="DJ206" s="235">
        <f t="shared" si="1306"/>
        <v>0</v>
      </c>
      <c r="DK206" s="236"/>
      <c r="DL206" s="236">
        <f t="shared" si="1307"/>
        <v>0</v>
      </c>
      <c r="DM206" s="235">
        <f t="shared" si="1308"/>
        <v>0</v>
      </c>
      <c r="DN206" s="235">
        <f t="shared" si="1309"/>
        <v>0</v>
      </c>
      <c r="DO206" s="236"/>
      <c r="DP206" s="236">
        <f t="shared" si="1453"/>
        <v>0</v>
      </c>
      <c r="DQ206" s="235">
        <f t="shared" si="1454"/>
        <v>0</v>
      </c>
      <c r="DR206" s="235">
        <f t="shared" si="1455"/>
        <v>0</v>
      </c>
      <c r="DS206" s="236"/>
      <c r="DT206" s="236">
        <f t="shared" si="1310"/>
        <v>0</v>
      </c>
      <c r="DU206" s="235">
        <f t="shared" si="1311"/>
        <v>0</v>
      </c>
      <c r="DV206" s="235">
        <f t="shared" si="1312"/>
        <v>0</v>
      </c>
      <c r="DW206" s="236"/>
      <c r="DX206" s="236">
        <f t="shared" si="1456"/>
        <v>0</v>
      </c>
      <c r="DY206" s="235">
        <f t="shared" si="1457"/>
        <v>0</v>
      </c>
      <c r="DZ206" s="235">
        <f t="shared" si="1458"/>
        <v>0</v>
      </c>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row>
    <row r="207" spans="1:212" s="5" customFormat="1" x14ac:dyDescent="0.2">
      <c r="A207" s="57"/>
      <c r="B207" s="57"/>
      <c r="C207" s="57" t="s">
        <v>8</v>
      </c>
      <c r="D207" s="57">
        <v>75</v>
      </c>
      <c r="E207" s="6"/>
      <c r="F207" s="64">
        <f t="shared" si="1249"/>
        <v>0</v>
      </c>
      <c r="G207" s="6"/>
      <c r="H207" s="64">
        <f t="shared" si="1250"/>
        <v>0</v>
      </c>
      <c r="I207" s="6"/>
      <c r="J207" s="64">
        <f t="shared" si="1251"/>
        <v>0</v>
      </c>
      <c r="K207" s="6"/>
      <c r="L207" s="64">
        <f t="shared" si="1459"/>
        <v>0</v>
      </c>
      <c r="M207" s="6"/>
      <c r="N207" s="64">
        <f t="shared" si="1460"/>
        <v>0</v>
      </c>
      <c r="O207" s="6"/>
      <c r="P207" s="64">
        <f t="shared" si="1461"/>
        <v>0</v>
      </c>
      <c r="Q207" s="6"/>
      <c r="R207" s="64">
        <f t="shared" si="1462"/>
        <v>0</v>
      </c>
      <c r="S207" s="6"/>
      <c r="T207" s="64">
        <f t="shared" si="1463"/>
        <v>0</v>
      </c>
      <c r="U207" s="6"/>
      <c r="V207" s="64">
        <f t="shared" si="1464"/>
        <v>0</v>
      </c>
      <c r="W207" s="6"/>
      <c r="X207" s="64">
        <f t="shared" si="1465"/>
        <v>0</v>
      </c>
      <c r="Y207" s="6"/>
      <c r="Z207" s="64">
        <f t="shared" si="1466"/>
        <v>0</v>
      </c>
      <c r="AA207" s="6"/>
      <c r="AB207" s="64">
        <f t="shared" si="1467"/>
        <v>0</v>
      </c>
      <c r="AC207" s="59"/>
      <c r="AD207" s="64">
        <f t="shared" si="1468"/>
        <v>0</v>
      </c>
      <c r="AE207" s="59"/>
      <c r="AF207" s="64">
        <f t="shared" si="1469"/>
        <v>0</v>
      </c>
      <c r="AG207" s="59"/>
      <c r="AH207" s="64">
        <f t="shared" si="1470"/>
        <v>0</v>
      </c>
      <c r="AI207" s="59"/>
      <c r="AJ207" s="64">
        <f t="shared" si="1471"/>
        <v>0</v>
      </c>
      <c r="AK207" s="59"/>
      <c r="AL207" s="64">
        <f t="shared" si="1472"/>
        <v>0</v>
      </c>
      <c r="AM207" s="59"/>
      <c r="AN207" s="64">
        <f t="shared" si="1473"/>
        <v>0</v>
      </c>
      <c r="AO207" s="59"/>
      <c r="AP207" s="64">
        <f t="shared" si="1474"/>
        <v>0</v>
      </c>
      <c r="AQ207" s="59"/>
      <c r="AR207" s="64">
        <f t="shared" si="1475"/>
        <v>0</v>
      </c>
      <c r="AS207" s="59"/>
      <c r="AT207" s="64">
        <f t="shared" si="1476"/>
        <v>0</v>
      </c>
      <c r="AU207" s="59"/>
      <c r="AV207" s="64">
        <f t="shared" si="1477"/>
        <v>0</v>
      </c>
      <c r="AW207" s="59"/>
      <c r="AX207" s="64">
        <f t="shared" si="1478"/>
        <v>0</v>
      </c>
      <c r="AY207" s="59"/>
      <c r="AZ207" s="64">
        <f t="shared" si="1479"/>
        <v>0</v>
      </c>
      <c r="BA207" s="59"/>
      <c r="BB207" s="64">
        <f t="shared" si="1273"/>
        <v>0</v>
      </c>
      <c r="BC207" s="59"/>
      <c r="BD207" s="64">
        <f t="shared" si="1274"/>
        <v>0</v>
      </c>
      <c r="BE207" s="59"/>
      <c r="BF207" s="64">
        <f t="shared" si="1275"/>
        <v>0</v>
      </c>
      <c r="BG207" s="59"/>
      <c r="BH207" s="64">
        <f t="shared" si="1276"/>
        <v>0</v>
      </c>
      <c r="BI207" s="59"/>
      <c r="BJ207" s="64">
        <f t="shared" si="1277"/>
        <v>0</v>
      </c>
      <c r="BK207" s="59"/>
      <c r="BL207" s="64">
        <f t="shared" si="1278"/>
        <v>0</v>
      </c>
      <c r="BM207" s="59"/>
      <c r="BN207" s="64">
        <f t="shared" si="1279"/>
        <v>0</v>
      </c>
      <c r="BO207" s="59"/>
      <c r="BP207" s="64">
        <f t="shared" si="1280"/>
        <v>0</v>
      </c>
      <c r="BQ207" s="59"/>
      <c r="BR207" s="64">
        <f t="shared" si="1281"/>
        <v>0</v>
      </c>
      <c r="BS207" s="59"/>
      <c r="BT207" s="64">
        <f t="shared" si="1282"/>
        <v>0</v>
      </c>
      <c r="BU207" s="59"/>
      <c r="BV207" s="64">
        <f t="shared" si="1283"/>
        <v>0</v>
      </c>
      <c r="BW207" s="59"/>
      <c r="BX207" s="64">
        <f t="shared" si="1284"/>
        <v>0</v>
      </c>
      <c r="BY207" s="59"/>
      <c r="BZ207" s="64">
        <f t="shared" si="1238"/>
        <v>0</v>
      </c>
      <c r="CA207" s="54"/>
      <c r="CB207" s="61">
        <f t="shared" si="1239"/>
        <v>0</v>
      </c>
      <c r="CC207" s="61">
        <f t="shared" si="1240"/>
        <v>0</v>
      </c>
      <c r="CD207" s="4"/>
      <c r="CE207" s="236"/>
      <c r="CF207" s="236">
        <f t="shared" si="1285"/>
        <v>0</v>
      </c>
      <c r="CG207" s="235">
        <f t="shared" si="1286"/>
        <v>0</v>
      </c>
      <c r="CH207" s="235">
        <f t="shared" si="1287"/>
        <v>0</v>
      </c>
      <c r="CI207" s="236"/>
      <c r="CJ207" s="236">
        <f t="shared" si="1288"/>
        <v>0</v>
      </c>
      <c r="CK207" s="235">
        <f t="shared" si="1289"/>
        <v>0</v>
      </c>
      <c r="CL207" s="235">
        <f t="shared" si="1290"/>
        <v>0</v>
      </c>
      <c r="CM207" s="236"/>
      <c r="CN207" s="236">
        <f t="shared" si="1241"/>
        <v>0</v>
      </c>
      <c r="CO207" s="235">
        <f t="shared" si="1291"/>
        <v>0</v>
      </c>
      <c r="CP207" s="235">
        <f t="shared" si="1292"/>
        <v>0</v>
      </c>
      <c r="CQ207" s="236"/>
      <c r="CR207" s="236">
        <f t="shared" si="1293"/>
        <v>0</v>
      </c>
      <c r="CS207" s="235">
        <f t="shared" si="1294"/>
        <v>0</v>
      </c>
      <c r="CT207" s="235">
        <f t="shared" si="1295"/>
        <v>0</v>
      </c>
      <c r="CU207" s="236"/>
      <c r="CV207" s="236">
        <f t="shared" si="1296"/>
        <v>0</v>
      </c>
      <c r="CW207" s="235">
        <f t="shared" si="1452"/>
        <v>0</v>
      </c>
      <c r="CX207" s="235">
        <f t="shared" si="1297"/>
        <v>0</v>
      </c>
      <c r="CY207" s="236"/>
      <c r="CZ207" s="236">
        <f t="shared" si="1298"/>
        <v>0</v>
      </c>
      <c r="DA207" s="235">
        <f t="shared" si="1299"/>
        <v>0</v>
      </c>
      <c r="DB207" s="235">
        <f t="shared" si="1300"/>
        <v>0</v>
      </c>
      <c r="DC207" s="236"/>
      <c r="DD207" s="236">
        <f t="shared" si="1301"/>
        <v>0</v>
      </c>
      <c r="DE207" s="235">
        <f t="shared" si="1302"/>
        <v>0</v>
      </c>
      <c r="DF207" s="235">
        <f t="shared" si="1303"/>
        <v>0</v>
      </c>
      <c r="DG207" s="236"/>
      <c r="DH207" s="236">
        <f t="shared" si="1304"/>
        <v>0</v>
      </c>
      <c r="DI207" s="235">
        <f t="shared" si="1305"/>
        <v>0</v>
      </c>
      <c r="DJ207" s="235">
        <f t="shared" si="1306"/>
        <v>0</v>
      </c>
      <c r="DK207" s="236"/>
      <c r="DL207" s="236">
        <f t="shared" si="1307"/>
        <v>0</v>
      </c>
      <c r="DM207" s="235">
        <f t="shared" si="1308"/>
        <v>0</v>
      </c>
      <c r="DN207" s="235">
        <f t="shared" si="1309"/>
        <v>0</v>
      </c>
      <c r="DO207" s="236"/>
      <c r="DP207" s="236">
        <f t="shared" si="1453"/>
        <v>0</v>
      </c>
      <c r="DQ207" s="235">
        <f t="shared" si="1454"/>
        <v>0</v>
      </c>
      <c r="DR207" s="235">
        <f t="shared" si="1455"/>
        <v>0</v>
      </c>
      <c r="DS207" s="236"/>
      <c r="DT207" s="236">
        <f t="shared" si="1310"/>
        <v>0</v>
      </c>
      <c r="DU207" s="235">
        <f t="shared" si="1311"/>
        <v>0</v>
      </c>
      <c r="DV207" s="235">
        <f t="shared" si="1312"/>
        <v>0</v>
      </c>
      <c r="DW207" s="236"/>
      <c r="DX207" s="236">
        <f t="shared" si="1456"/>
        <v>0</v>
      </c>
      <c r="DY207" s="235">
        <f t="shared" si="1457"/>
        <v>0</v>
      </c>
      <c r="DZ207" s="235">
        <f t="shared" si="1458"/>
        <v>0</v>
      </c>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row>
    <row r="208" spans="1:212" s="5" customFormat="1" x14ac:dyDescent="0.2">
      <c r="A208" s="57" t="s">
        <v>175</v>
      </c>
      <c r="B208" s="57" t="s">
        <v>176</v>
      </c>
      <c r="C208" s="57" t="s">
        <v>9</v>
      </c>
      <c r="D208" s="57">
        <v>60</v>
      </c>
      <c r="E208" s="6"/>
      <c r="F208" s="64">
        <f t="shared" si="1249"/>
        <v>0</v>
      </c>
      <c r="G208" s="6"/>
      <c r="H208" s="64">
        <f t="shared" si="1250"/>
        <v>0</v>
      </c>
      <c r="I208" s="6"/>
      <c r="J208" s="64">
        <f t="shared" si="1251"/>
        <v>0</v>
      </c>
      <c r="K208" s="6"/>
      <c r="L208" s="64">
        <f t="shared" si="1459"/>
        <v>0</v>
      </c>
      <c r="M208" s="6"/>
      <c r="N208" s="64">
        <f t="shared" si="1460"/>
        <v>0</v>
      </c>
      <c r="O208" s="6"/>
      <c r="P208" s="64">
        <f t="shared" si="1461"/>
        <v>0</v>
      </c>
      <c r="Q208" s="6"/>
      <c r="R208" s="64">
        <f t="shared" si="1462"/>
        <v>0</v>
      </c>
      <c r="S208" s="6"/>
      <c r="T208" s="64">
        <f t="shared" si="1463"/>
        <v>0</v>
      </c>
      <c r="U208" s="6"/>
      <c r="V208" s="64">
        <f t="shared" si="1464"/>
        <v>0</v>
      </c>
      <c r="W208" s="6"/>
      <c r="X208" s="64">
        <f t="shared" si="1465"/>
        <v>0</v>
      </c>
      <c r="Y208" s="6"/>
      <c r="Z208" s="64">
        <f t="shared" si="1466"/>
        <v>0</v>
      </c>
      <c r="AA208" s="6"/>
      <c r="AB208" s="64">
        <f t="shared" si="1467"/>
        <v>0</v>
      </c>
      <c r="AC208" s="59"/>
      <c r="AD208" s="64">
        <f t="shared" si="1468"/>
        <v>0</v>
      </c>
      <c r="AE208" s="59"/>
      <c r="AF208" s="64">
        <f t="shared" si="1469"/>
        <v>0</v>
      </c>
      <c r="AG208" s="59"/>
      <c r="AH208" s="64">
        <f t="shared" si="1470"/>
        <v>0</v>
      </c>
      <c r="AI208" s="59"/>
      <c r="AJ208" s="64">
        <f t="shared" si="1471"/>
        <v>0</v>
      </c>
      <c r="AK208" s="59"/>
      <c r="AL208" s="64">
        <f t="shared" si="1472"/>
        <v>0</v>
      </c>
      <c r="AM208" s="59"/>
      <c r="AN208" s="64">
        <f t="shared" si="1473"/>
        <v>0</v>
      </c>
      <c r="AO208" s="59"/>
      <c r="AP208" s="64">
        <f t="shared" si="1474"/>
        <v>0</v>
      </c>
      <c r="AQ208" s="59"/>
      <c r="AR208" s="64">
        <f t="shared" si="1475"/>
        <v>0</v>
      </c>
      <c r="AS208" s="59"/>
      <c r="AT208" s="64">
        <f t="shared" si="1476"/>
        <v>0</v>
      </c>
      <c r="AU208" s="59"/>
      <c r="AV208" s="64">
        <f t="shared" si="1477"/>
        <v>0</v>
      </c>
      <c r="AW208" s="59"/>
      <c r="AX208" s="64">
        <f t="shared" si="1478"/>
        <v>0</v>
      </c>
      <c r="AY208" s="59"/>
      <c r="AZ208" s="64">
        <f t="shared" si="1479"/>
        <v>0</v>
      </c>
      <c r="BA208" s="59"/>
      <c r="BB208" s="64">
        <f t="shared" si="1273"/>
        <v>0</v>
      </c>
      <c r="BC208" s="59"/>
      <c r="BD208" s="64">
        <f t="shared" si="1274"/>
        <v>0</v>
      </c>
      <c r="BE208" s="59"/>
      <c r="BF208" s="64">
        <f t="shared" si="1275"/>
        <v>0</v>
      </c>
      <c r="BG208" s="59"/>
      <c r="BH208" s="64">
        <f t="shared" si="1276"/>
        <v>0</v>
      </c>
      <c r="BI208" s="59"/>
      <c r="BJ208" s="64">
        <f t="shared" si="1277"/>
        <v>0</v>
      </c>
      <c r="BK208" s="59"/>
      <c r="BL208" s="64">
        <f t="shared" si="1278"/>
        <v>0</v>
      </c>
      <c r="BM208" s="59"/>
      <c r="BN208" s="64">
        <f t="shared" si="1279"/>
        <v>0</v>
      </c>
      <c r="BO208" s="59"/>
      <c r="BP208" s="64">
        <f t="shared" si="1280"/>
        <v>0</v>
      </c>
      <c r="BQ208" s="59"/>
      <c r="BR208" s="64">
        <f t="shared" si="1281"/>
        <v>0</v>
      </c>
      <c r="BS208" s="59"/>
      <c r="BT208" s="64">
        <f t="shared" si="1282"/>
        <v>0</v>
      </c>
      <c r="BU208" s="59"/>
      <c r="BV208" s="64">
        <f t="shared" si="1283"/>
        <v>0</v>
      </c>
      <c r="BW208" s="59"/>
      <c r="BX208" s="64">
        <f t="shared" si="1284"/>
        <v>0</v>
      </c>
      <c r="BY208" s="59"/>
      <c r="BZ208" s="64">
        <f t="shared" si="1238"/>
        <v>0</v>
      </c>
      <c r="CA208" s="54"/>
      <c r="CB208" s="61">
        <f t="shared" si="1239"/>
        <v>0</v>
      </c>
      <c r="CC208" s="61">
        <f t="shared" si="1240"/>
        <v>0</v>
      </c>
      <c r="CD208" s="4"/>
      <c r="CE208" s="236"/>
      <c r="CF208" s="236">
        <f t="shared" si="1285"/>
        <v>0</v>
      </c>
      <c r="CG208" s="235">
        <f t="shared" si="1286"/>
        <v>0</v>
      </c>
      <c r="CH208" s="235">
        <f t="shared" si="1287"/>
        <v>0</v>
      </c>
      <c r="CI208" s="236"/>
      <c r="CJ208" s="236">
        <f t="shared" si="1288"/>
        <v>0</v>
      </c>
      <c r="CK208" s="235">
        <f t="shared" si="1289"/>
        <v>0</v>
      </c>
      <c r="CL208" s="235">
        <f t="shared" si="1290"/>
        <v>0</v>
      </c>
      <c r="CM208" s="236"/>
      <c r="CN208" s="236">
        <f t="shared" si="1241"/>
        <v>0</v>
      </c>
      <c r="CO208" s="235">
        <f t="shared" si="1291"/>
        <v>0</v>
      </c>
      <c r="CP208" s="235">
        <f t="shared" si="1292"/>
        <v>0</v>
      </c>
      <c r="CQ208" s="236"/>
      <c r="CR208" s="236">
        <f t="shared" si="1293"/>
        <v>0</v>
      </c>
      <c r="CS208" s="235">
        <f t="shared" si="1294"/>
        <v>0</v>
      </c>
      <c r="CT208" s="235">
        <f t="shared" si="1295"/>
        <v>0</v>
      </c>
      <c r="CU208" s="236"/>
      <c r="CV208" s="236">
        <f t="shared" si="1296"/>
        <v>0</v>
      </c>
      <c r="CW208" s="235">
        <f t="shared" si="1452"/>
        <v>0</v>
      </c>
      <c r="CX208" s="235">
        <f t="shared" si="1297"/>
        <v>0</v>
      </c>
      <c r="CY208" s="236"/>
      <c r="CZ208" s="236">
        <f t="shared" si="1298"/>
        <v>0</v>
      </c>
      <c r="DA208" s="235">
        <f t="shared" si="1299"/>
        <v>0</v>
      </c>
      <c r="DB208" s="235">
        <f t="shared" si="1300"/>
        <v>0</v>
      </c>
      <c r="DC208" s="236"/>
      <c r="DD208" s="236">
        <f t="shared" si="1301"/>
        <v>0</v>
      </c>
      <c r="DE208" s="235">
        <f t="shared" si="1302"/>
        <v>0</v>
      </c>
      <c r="DF208" s="235">
        <f t="shared" si="1303"/>
        <v>0</v>
      </c>
      <c r="DG208" s="236"/>
      <c r="DH208" s="236">
        <f t="shared" si="1304"/>
        <v>0</v>
      </c>
      <c r="DI208" s="235">
        <f t="shared" si="1305"/>
        <v>0</v>
      </c>
      <c r="DJ208" s="235">
        <f t="shared" si="1306"/>
        <v>0</v>
      </c>
      <c r="DK208" s="236">
        <v>3</v>
      </c>
      <c r="DL208" s="236">
        <f t="shared" si="1307"/>
        <v>180</v>
      </c>
      <c r="DM208" s="235">
        <f t="shared" si="1308"/>
        <v>3</v>
      </c>
      <c r="DN208" s="235">
        <f t="shared" si="1309"/>
        <v>180</v>
      </c>
      <c r="DO208" s="236"/>
      <c r="DP208" s="236">
        <f t="shared" si="1453"/>
        <v>0</v>
      </c>
      <c r="DQ208" s="235">
        <f t="shared" si="1454"/>
        <v>0</v>
      </c>
      <c r="DR208" s="235">
        <f t="shared" si="1455"/>
        <v>0</v>
      </c>
      <c r="DS208" s="236"/>
      <c r="DT208" s="236">
        <f t="shared" si="1310"/>
        <v>0</v>
      </c>
      <c r="DU208" s="235">
        <f t="shared" si="1311"/>
        <v>0</v>
      </c>
      <c r="DV208" s="235">
        <f t="shared" si="1312"/>
        <v>0</v>
      </c>
      <c r="DW208" s="236"/>
      <c r="DX208" s="236">
        <f t="shared" si="1456"/>
        <v>0</v>
      </c>
      <c r="DY208" s="235">
        <f t="shared" si="1457"/>
        <v>0</v>
      </c>
      <c r="DZ208" s="235">
        <f t="shared" si="1458"/>
        <v>0</v>
      </c>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row>
    <row r="209" spans="1:212" s="5" customFormat="1" x14ac:dyDescent="0.2">
      <c r="A209" s="57"/>
      <c r="B209" s="57"/>
      <c r="C209" s="57" t="s">
        <v>9</v>
      </c>
      <c r="D209" s="57">
        <v>60</v>
      </c>
      <c r="E209" s="6"/>
      <c r="F209" s="64">
        <f t="shared" si="1249"/>
        <v>0</v>
      </c>
      <c r="G209" s="6"/>
      <c r="H209" s="64">
        <f t="shared" si="1250"/>
        <v>0</v>
      </c>
      <c r="I209" s="6"/>
      <c r="J209" s="64">
        <f t="shared" si="1251"/>
        <v>0</v>
      </c>
      <c r="K209" s="6"/>
      <c r="L209" s="64">
        <f t="shared" si="1459"/>
        <v>0</v>
      </c>
      <c r="M209" s="6"/>
      <c r="N209" s="64">
        <f t="shared" si="1460"/>
        <v>0</v>
      </c>
      <c r="O209" s="6"/>
      <c r="P209" s="64">
        <f t="shared" si="1461"/>
        <v>0</v>
      </c>
      <c r="Q209" s="6"/>
      <c r="R209" s="64">
        <f t="shared" si="1462"/>
        <v>0</v>
      </c>
      <c r="S209" s="6"/>
      <c r="T209" s="64">
        <f t="shared" si="1463"/>
        <v>0</v>
      </c>
      <c r="U209" s="6"/>
      <c r="V209" s="64">
        <f t="shared" si="1464"/>
        <v>0</v>
      </c>
      <c r="W209" s="6"/>
      <c r="X209" s="64">
        <f t="shared" si="1465"/>
        <v>0</v>
      </c>
      <c r="Y209" s="6"/>
      <c r="Z209" s="64">
        <f t="shared" si="1466"/>
        <v>0</v>
      </c>
      <c r="AA209" s="6"/>
      <c r="AB209" s="64">
        <f t="shared" si="1467"/>
        <v>0</v>
      </c>
      <c r="AC209" s="59"/>
      <c r="AD209" s="64">
        <f t="shared" si="1468"/>
        <v>0</v>
      </c>
      <c r="AE209" s="59"/>
      <c r="AF209" s="64">
        <f t="shared" si="1469"/>
        <v>0</v>
      </c>
      <c r="AG209" s="59"/>
      <c r="AH209" s="64">
        <f t="shared" si="1470"/>
        <v>0</v>
      </c>
      <c r="AI209" s="59"/>
      <c r="AJ209" s="64">
        <f t="shared" si="1471"/>
        <v>0</v>
      </c>
      <c r="AK209" s="59"/>
      <c r="AL209" s="64">
        <f t="shared" si="1472"/>
        <v>0</v>
      </c>
      <c r="AM209" s="59"/>
      <c r="AN209" s="64">
        <f t="shared" si="1473"/>
        <v>0</v>
      </c>
      <c r="AO209" s="59"/>
      <c r="AP209" s="64">
        <f t="shared" si="1474"/>
        <v>0</v>
      </c>
      <c r="AQ209" s="59"/>
      <c r="AR209" s="64">
        <f t="shared" si="1475"/>
        <v>0</v>
      </c>
      <c r="AS209" s="59"/>
      <c r="AT209" s="64">
        <f t="shared" si="1476"/>
        <v>0</v>
      </c>
      <c r="AU209" s="59"/>
      <c r="AV209" s="64">
        <f t="shared" si="1477"/>
        <v>0</v>
      </c>
      <c r="AW209" s="59"/>
      <c r="AX209" s="64">
        <f t="shared" si="1478"/>
        <v>0</v>
      </c>
      <c r="AY209" s="59"/>
      <c r="AZ209" s="64">
        <f t="shared" si="1479"/>
        <v>0</v>
      </c>
      <c r="BA209" s="59"/>
      <c r="BB209" s="64">
        <f t="shared" si="1273"/>
        <v>0</v>
      </c>
      <c r="BC209" s="59"/>
      <c r="BD209" s="64">
        <f t="shared" si="1274"/>
        <v>0</v>
      </c>
      <c r="BE209" s="59"/>
      <c r="BF209" s="64">
        <f t="shared" si="1275"/>
        <v>0</v>
      </c>
      <c r="BG209" s="59"/>
      <c r="BH209" s="64">
        <f t="shared" si="1276"/>
        <v>0</v>
      </c>
      <c r="BI209" s="59"/>
      <c r="BJ209" s="64">
        <f t="shared" si="1277"/>
        <v>0</v>
      </c>
      <c r="BK209" s="59"/>
      <c r="BL209" s="64">
        <f t="shared" si="1278"/>
        <v>0</v>
      </c>
      <c r="BM209" s="59"/>
      <c r="BN209" s="64">
        <f t="shared" si="1279"/>
        <v>0</v>
      </c>
      <c r="BO209" s="59"/>
      <c r="BP209" s="64">
        <f t="shared" si="1280"/>
        <v>0</v>
      </c>
      <c r="BQ209" s="59"/>
      <c r="BR209" s="64">
        <f t="shared" si="1281"/>
        <v>0</v>
      </c>
      <c r="BS209" s="59"/>
      <c r="BT209" s="64">
        <f t="shared" si="1282"/>
        <v>0</v>
      </c>
      <c r="BU209" s="59"/>
      <c r="BV209" s="64">
        <f t="shared" si="1283"/>
        <v>0</v>
      </c>
      <c r="BW209" s="59"/>
      <c r="BX209" s="64">
        <f t="shared" si="1284"/>
        <v>0</v>
      </c>
      <c r="BY209" s="59"/>
      <c r="BZ209" s="64">
        <f t="shared" si="1238"/>
        <v>0</v>
      </c>
      <c r="CA209" s="54"/>
      <c r="CB209" s="61">
        <f t="shared" si="1239"/>
        <v>0</v>
      </c>
      <c r="CC209" s="61">
        <f t="shared" si="1240"/>
        <v>0</v>
      </c>
      <c r="CD209" s="4"/>
      <c r="CE209" s="236"/>
      <c r="CF209" s="236">
        <f t="shared" si="1285"/>
        <v>0</v>
      </c>
      <c r="CG209" s="235">
        <f t="shared" si="1286"/>
        <v>0</v>
      </c>
      <c r="CH209" s="235">
        <f t="shared" si="1287"/>
        <v>0</v>
      </c>
      <c r="CI209" s="236"/>
      <c r="CJ209" s="236">
        <f t="shared" si="1288"/>
        <v>0</v>
      </c>
      <c r="CK209" s="235">
        <f t="shared" si="1289"/>
        <v>0</v>
      </c>
      <c r="CL209" s="235">
        <f t="shared" si="1290"/>
        <v>0</v>
      </c>
      <c r="CM209" s="236"/>
      <c r="CN209" s="236">
        <f t="shared" si="1241"/>
        <v>0</v>
      </c>
      <c r="CO209" s="235">
        <f t="shared" si="1291"/>
        <v>0</v>
      </c>
      <c r="CP209" s="235">
        <f t="shared" si="1292"/>
        <v>0</v>
      </c>
      <c r="CQ209" s="236"/>
      <c r="CR209" s="236">
        <f t="shared" si="1293"/>
        <v>0</v>
      </c>
      <c r="CS209" s="235">
        <f t="shared" si="1294"/>
        <v>0</v>
      </c>
      <c r="CT209" s="235">
        <f t="shared" si="1295"/>
        <v>0</v>
      </c>
      <c r="CU209" s="236"/>
      <c r="CV209" s="236">
        <f t="shared" si="1296"/>
        <v>0</v>
      </c>
      <c r="CW209" s="235">
        <f t="shared" si="1452"/>
        <v>0</v>
      </c>
      <c r="CX209" s="235">
        <f t="shared" si="1297"/>
        <v>0</v>
      </c>
      <c r="CY209" s="236"/>
      <c r="CZ209" s="236">
        <f t="shared" si="1298"/>
        <v>0</v>
      </c>
      <c r="DA209" s="235">
        <f t="shared" si="1299"/>
        <v>0</v>
      </c>
      <c r="DB209" s="235">
        <f t="shared" si="1300"/>
        <v>0</v>
      </c>
      <c r="DC209" s="236"/>
      <c r="DD209" s="236">
        <f t="shared" si="1301"/>
        <v>0</v>
      </c>
      <c r="DE209" s="235">
        <f t="shared" si="1302"/>
        <v>0</v>
      </c>
      <c r="DF209" s="235">
        <f t="shared" si="1303"/>
        <v>0</v>
      </c>
      <c r="DG209" s="236"/>
      <c r="DH209" s="236">
        <f t="shared" si="1304"/>
        <v>0</v>
      </c>
      <c r="DI209" s="235">
        <f t="shared" si="1305"/>
        <v>0</v>
      </c>
      <c r="DJ209" s="235">
        <f t="shared" si="1306"/>
        <v>0</v>
      </c>
      <c r="DK209" s="236"/>
      <c r="DL209" s="236">
        <f t="shared" si="1307"/>
        <v>0</v>
      </c>
      <c r="DM209" s="235">
        <f t="shared" si="1308"/>
        <v>0</v>
      </c>
      <c r="DN209" s="235">
        <f t="shared" si="1309"/>
        <v>0</v>
      </c>
      <c r="DO209" s="236"/>
      <c r="DP209" s="236">
        <f t="shared" si="1453"/>
        <v>0</v>
      </c>
      <c r="DQ209" s="235">
        <f t="shared" si="1454"/>
        <v>0</v>
      </c>
      <c r="DR209" s="235">
        <f t="shared" si="1455"/>
        <v>0</v>
      </c>
      <c r="DS209" s="236"/>
      <c r="DT209" s="236">
        <f t="shared" si="1310"/>
        <v>0</v>
      </c>
      <c r="DU209" s="235">
        <f t="shared" si="1311"/>
        <v>0</v>
      </c>
      <c r="DV209" s="235">
        <f t="shared" si="1312"/>
        <v>0</v>
      </c>
      <c r="DW209" s="236"/>
      <c r="DX209" s="236">
        <f t="shared" si="1456"/>
        <v>0</v>
      </c>
      <c r="DY209" s="235">
        <f t="shared" si="1457"/>
        <v>0</v>
      </c>
      <c r="DZ209" s="235">
        <f t="shared" si="1458"/>
        <v>0</v>
      </c>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row>
    <row r="210" spans="1:212" s="5" customFormat="1" x14ac:dyDescent="0.2">
      <c r="A210" s="57"/>
      <c r="B210" s="57"/>
      <c r="C210" s="57" t="s">
        <v>9</v>
      </c>
      <c r="D210" s="57">
        <v>60</v>
      </c>
      <c r="E210" s="6"/>
      <c r="F210" s="64">
        <f t="shared" si="1249"/>
        <v>0</v>
      </c>
      <c r="G210" s="6"/>
      <c r="H210" s="64">
        <f t="shared" si="1250"/>
        <v>0</v>
      </c>
      <c r="I210" s="6"/>
      <c r="J210" s="64">
        <f t="shared" si="1251"/>
        <v>0</v>
      </c>
      <c r="K210" s="6"/>
      <c r="L210" s="64">
        <f t="shared" si="1459"/>
        <v>0</v>
      </c>
      <c r="M210" s="6"/>
      <c r="N210" s="64">
        <f t="shared" si="1460"/>
        <v>0</v>
      </c>
      <c r="O210" s="6"/>
      <c r="P210" s="64">
        <f t="shared" si="1461"/>
        <v>0</v>
      </c>
      <c r="Q210" s="6"/>
      <c r="R210" s="64">
        <f t="shared" si="1462"/>
        <v>0</v>
      </c>
      <c r="S210" s="6"/>
      <c r="T210" s="64">
        <f t="shared" si="1463"/>
        <v>0</v>
      </c>
      <c r="U210" s="6"/>
      <c r="V210" s="64">
        <f t="shared" si="1464"/>
        <v>0</v>
      </c>
      <c r="W210" s="6"/>
      <c r="X210" s="64">
        <f t="shared" si="1465"/>
        <v>0</v>
      </c>
      <c r="Y210" s="6"/>
      <c r="Z210" s="64">
        <f t="shared" si="1466"/>
        <v>0</v>
      </c>
      <c r="AA210" s="6"/>
      <c r="AB210" s="64">
        <f t="shared" si="1467"/>
        <v>0</v>
      </c>
      <c r="AC210" s="59"/>
      <c r="AD210" s="64">
        <f t="shared" si="1468"/>
        <v>0</v>
      </c>
      <c r="AE210" s="59"/>
      <c r="AF210" s="64">
        <f t="shared" si="1469"/>
        <v>0</v>
      </c>
      <c r="AG210" s="59"/>
      <c r="AH210" s="64">
        <f t="shared" si="1470"/>
        <v>0</v>
      </c>
      <c r="AI210" s="59"/>
      <c r="AJ210" s="64">
        <f t="shared" si="1471"/>
        <v>0</v>
      </c>
      <c r="AK210" s="59"/>
      <c r="AL210" s="64">
        <f t="shared" si="1472"/>
        <v>0</v>
      </c>
      <c r="AM210" s="59"/>
      <c r="AN210" s="64">
        <f t="shared" si="1473"/>
        <v>0</v>
      </c>
      <c r="AO210" s="59"/>
      <c r="AP210" s="64">
        <f t="shared" si="1474"/>
        <v>0</v>
      </c>
      <c r="AQ210" s="59"/>
      <c r="AR210" s="64">
        <f t="shared" si="1475"/>
        <v>0</v>
      </c>
      <c r="AS210" s="59"/>
      <c r="AT210" s="64">
        <f t="shared" si="1476"/>
        <v>0</v>
      </c>
      <c r="AU210" s="59"/>
      <c r="AV210" s="64">
        <f t="shared" si="1477"/>
        <v>0</v>
      </c>
      <c r="AW210" s="59"/>
      <c r="AX210" s="64">
        <f t="shared" si="1478"/>
        <v>0</v>
      </c>
      <c r="AY210" s="59"/>
      <c r="AZ210" s="64">
        <f t="shared" si="1479"/>
        <v>0</v>
      </c>
      <c r="BA210" s="59"/>
      <c r="BB210" s="64">
        <f t="shared" si="1273"/>
        <v>0</v>
      </c>
      <c r="BC210" s="59"/>
      <c r="BD210" s="64">
        <f t="shared" si="1274"/>
        <v>0</v>
      </c>
      <c r="BE210" s="59"/>
      <c r="BF210" s="64">
        <f t="shared" si="1275"/>
        <v>0</v>
      </c>
      <c r="BG210" s="59"/>
      <c r="BH210" s="64">
        <f t="shared" si="1276"/>
        <v>0</v>
      </c>
      <c r="BI210" s="59"/>
      <c r="BJ210" s="64">
        <f t="shared" si="1277"/>
        <v>0</v>
      </c>
      <c r="BK210" s="59"/>
      <c r="BL210" s="64">
        <f t="shared" si="1278"/>
        <v>0</v>
      </c>
      <c r="BM210" s="59"/>
      <c r="BN210" s="64">
        <f t="shared" si="1279"/>
        <v>0</v>
      </c>
      <c r="BO210" s="59"/>
      <c r="BP210" s="64">
        <f t="shared" si="1280"/>
        <v>0</v>
      </c>
      <c r="BQ210" s="59"/>
      <c r="BR210" s="64">
        <f t="shared" si="1281"/>
        <v>0</v>
      </c>
      <c r="BS210" s="59"/>
      <c r="BT210" s="64">
        <f t="shared" si="1282"/>
        <v>0</v>
      </c>
      <c r="BU210" s="59"/>
      <c r="BV210" s="64">
        <f t="shared" si="1283"/>
        <v>0</v>
      </c>
      <c r="BW210" s="59"/>
      <c r="BX210" s="64">
        <f t="shared" si="1284"/>
        <v>0</v>
      </c>
      <c r="BY210" s="59"/>
      <c r="BZ210" s="64">
        <f t="shared" si="1238"/>
        <v>0</v>
      </c>
      <c r="CA210" s="54"/>
      <c r="CB210" s="61">
        <f t="shared" si="1239"/>
        <v>0</v>
      </c>
      <c r="CC210" s="61">
        <f t="shared" si="1240"/>
        <v>0</v>
      </c>
      <c r="CD210" s="4"/>
      <c r="CE210" s="236"/>
      <c r="CF210" s="236">
        <f t="shared" si="1285"/>
        <v>0</v>
      </c>
      <c r="CG210" s="235">
        <f t="shared" si="1286"/>
        <v>0</v>
      </c>
      <c r="CH210" s="235">
        <f t="shared" si="1287"/>
        <v>0</v>
      </c>
      <c r="CI210" s="236"/>
      <c r="CJ210" s="236">
        <f t="shared" si="1288"/>
        <v>0</v>
      </c>
      <c r="CK210" s="235">
        <f t="shared" si="1289"/>
        <v>0</v>
      </c>
      <c r="CL210" s="235">
        <f t="shared" si="1290"/>
        <v>0</v>
      </c>
      <c r="CM210" s="236"/>
      <c r="CN210" s="236">
        <f t="shared" ref="CN210:CN217" si="1480">SUM(CM210*D211)</f>
        <v>0</v>
      </c>
      <c r="CO210" s="235">
        <f t="shared" si="1291"/>
        <v>0</v>
      </c>
      <c r="CP210" s="235">
        <f t="shared" si="1292"/>
        <v>0</v>
      </c>
      <c r="CQ210" s="236"/>
      <c r="CR210" s="236">
        <f t="shared" si="1293"/>
        <v>0</v>
      </c>
      <c r="CS210" s="235">
        <f t="shared" si="1294"/>
        <v>0</v>
      </c>
      <c r="CT210" s="235">
        <f t="shared" si="1295"/>
        <v>0</v>
      </c>
      <c r="CU210" s="236"/>
      <c r="CV210" s="236">
        <f t="shared" si="1296"/>
        <v>0</v>
      </c>
      <c r="CW210" s="235">
        <f t="shared" si="1452"/>
        <v>0</v>
      </c>
      <c r="CX210" s="235">
        <f t="shared" si="1297"/>
        <v>0</v>
      </c>
      <c r="CY210" s="236"/>
      <c r="CZ210" s="236">
        <f t="shared" si="1298"/>
        <v>0</v>
      </c>
      <c r="DA210" s="235">
        <f t="shared" si="1299"/>
        <v>0</v>
      </c>
      <c r="DB210" s="235">
        <f t="shared" si="1300"/>
        <v>0</v>
      </c>
      <c r="DC210" s="236"/>
      <c r="DD210" s="236">
        <f t="shared" si="1301"/>
        <v>0</v>
      </c>
      <c r="DE210" s="235">
        <f t="shared" si="1302"/>
        <v>0</v>
      </c>
      <c r="DF210" s="235">
        <f t="shared" si="1303"/>
        <v>0</v>
      </c>
      <c r="DG210" s="236"/>
      <c r="DH210" s="236">
        <f t="shared" si="1304"/>
        <v>0</v>
      </c>
      <c r="DI210" s="235">
        <f t="shared" si="1305"/>
        <v>0</v>
      </c>
      <c r="DJ210" s="235">
        <f t="shared" si="1306"/>
        <v>0</v>
      </c>
      <c r="DK210" s="236"/>
      <c r="DL210" s="236">
        <f t="shared" si="1307"/>
        <v>0</v>
      </c>
      <c r="DM210" s="235">
        <f t="shared" si="1308"/>
        <v>0</v>
      </c>
      <c r="DN210" s="235">
        <f t="shared" si="1309"/>
        <v>0</v>
      </c>
      <c r="DO210" s="236"/>
      <c r="DP210" s="236">
        <f t="shared" ref="DP210:DP217" si="1481">SUM(DO210*AB211)</f>
        <v>0</v>
      </c>
      <c r="DQ210" s="235">
        <f t="shared" si="1454"/>
        <v>0</v>
      </c>
      <c r="DR210" s="235">
        <f t="shared" si="1455"/>
        <v>0</v>
      </c>
      <c r="DS210" s="236"/>
      <c r="DT210" s="236">
        <f t="shared" si="1310"/>
        <v>0</v>
      </c>
      <c r="DU210" s="235">
        <f t="shared" si="1311"/>
        <v>0</v>
      </c>
      <c r="DV210" s="235">
        <f t="shared" si="1312"/>
        <v>0</v>
      </c>
      <c r="DW210" s="236"/>
      <c r="DX210" s="236">
        <f t="shared" ref="DX210:DX217" si="1482">SUM(DW210*AJ211)</f>
        <v>0</v>
      </c>
      <c r="DY210" s="235">
        <f t="shared" si="1457"/>
        <v>0</v>
      </c>
      <c r="DZ210" s="235">
        <f t="shared" si="1458"/>
        <v>0</v>
      </c>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row>
    <row r="211" spans="1:212" s="5" customFormat="1" x14ac:dyDescent="0.2">
      <c r="A211" s="57" t="s">
        <v>98</v>
      </c>
      <c r="B211" s="57" t="s">
        <v>99</v>
      </c>
      <c r="C211" s="57" t="s">
        <v>10</v>
      </c>
      <c r="D211" s="57">
        <v>35</v>
      </c>
      <c r="E211" s="6"/>
      <c r="F211" s="64">
        <f t="shared" si="1249"/>
        <v>0</v>
      </c>
      <c r="G211" s="6"/>
      <c r="H211" s="64">
        <f t="shared" si="1250"/>
        <v>0</v>
      </c>
      <c r="I211" s="6"/>
      <c r="J211" s="64">
        <f t="shared" si="1251"/>
        <v>0</v>
      </c>
      <c r="K211" s="208"/>
      <c r="L211" s="64">
        <f t="shared" si="1459"/>
        <v>0</v>
      </c>
      <c r="M211" s="6"/>
      <c r="N211" s="64">
        <f t="shared" si="1460"/>
        <v>0</v>
      </c>
      <c r="O211" s="6"/>
      <c r="P211" s="64">
        <f t="shared" si="1461"/>
        <v>0</v>
      </c>
      <c r="Q211" s="6"/>
      <c r="R211" s="64">
        <f t="shared" si="1462"/>
        <v>0</v>
      </c>
      <c r="S211" s="6"/>
      <c r="T211" s="64">
        <f t="shared" si="1463"/>
        <v>0</v>
      </c>
      <c r="U211" s="6"/>
      <c r="V211" s="64">
        <f t="shared" si="1464"/>
        <v>0</v>
      </c>
      <c r="W211" s="6"/>
      <c r="X211" s="64">
        <f t="shared" si="1465"/>
        <v>0</v>
      </c>
      <c r="Y211" s="6"/>
      <c r="Z211" s="64">
        <f t="shared" si="1466"/>
        <v>0</v>
      </c>
      <c r="AA211" s="6"/>
      <c r="AB211" s="64">
        <f t="shared" si="1467"/>
        <v>0</v>
      </c>
      <c r="AC211" s="59"/>
      <c r="AD211" s="64">
        <f t="shared" si="1468"/>
        <v>0</v>
      </c>
      <c r="AE211" s="59"/>
      <c r="AF211" s="64">
        <f t="shared" si="1469"/>
        <v>0</v>
      </c>
      <c r="AG211" s="59"/>
      <c r="AH211" s="64">
        <f t="shared" si="1470"/>
        <v>0</v>
      </c>
      <c r="AI211" s="59"/>
      <c r="AJ211" s="64">
        <f t="shared" si="1471"/>
        <v>0</v>
      </c>
      <c r="AK211" s="59"/>
      <c r="AL211" s="64">
        <f t="shared" si="1472"/>
        <v>0</v>
      </c>
      <c r="AM211" s="59"/>
      <c r="AN211" s="64">
        <f t="shared" si="1473"/>
        <v>0</v>
      </c>
      <c r="AO211" s="59"/>
      <c r="AP211" s="64">
        <f t="shared" si="1474"/>
        <v>0</v>
      </c>
      <c r="AQ211" s="59"/>
      <c r="AR211" s="64">
        <f t="shared" si="1475"/>
        <v>0</v>
      </c>
      <c r="AS211" s="59"/>
      <c r="AT211" s="64">
        <f t="shared" si="1476"/>
        <v>0</v>
      </c>
      <c r="AU211" s="59"/>
      <c r="AV211" s="64">
        <f t="shared" si="1477"/>
        <v>0</v>
      </c>
      <c r="AW211" s="59"/>
      <c r="AX211" s="64">
        <f t="shared" si="1478"/>
        <v>0</v>
      </c>
      <c r="AY211" s="59"/>
      <c r="AZ211" s="64">
        <f t="shared" si="1479"/>
        <v>0</v>
      </c>
      <c r="BA211" s="59"/>
      <c r="BB211" s="64">
        <f t="shared" si="1273"/>
        <v>0</v>
      </c>
      <c r="BC211" s="59"/>
      <c r="BD211" s="64">
        <f t="shared" si="1274"/>
        <v>0</v>
      </c>
      <c r="BE211" s="59"/>
      <c r="BF211" s="64">
        <f t="shared" si="1275"/>
        <v>0</v>
      </c>
      <c r="BG211" s="59"/>
      <c r="BH211" s="64">
        <f t="shared" si="1276"/>
        <v>0</v>
      </c>
      <c r="BI211" s="59"/>
      <c r="BJ211" s="64">
        <f t="shared" si="1277"/>
        <v>0</v>
      </c>
      <c r="BK211" s="59"/>
      <c r="BL211" s="64">
        <f t="shared" si="1278"/>
        <v>0</v>
      </c>
      <c r="BM211" s="59"/>
      <c r="BN211" s="64">
        <f t="shared" si="1279"/>
        <v>0</v>
      </c>
      <c r="BO211" s="59"/>
      <c r="BP211" s="64">
        <f t="shared" si="1280"/>
        <v>0</v>
      </c>
      <c r="BQ211" s="59"/>
      <c r="BR211" s="64">
        <f t="shared" si="1281"/>
        <v>0</v>
      </c>
      <c r="BS211" s="59"/>
      <c r="BT211" s="64">
        <f t="shared" si="1282"/>
        <v>0</v>
      </c>
      <c r="BU211" s="59"/>
      <c r="BV211" s="64">
        <f t="shared" si="1283"/>
        <v>0</v>
      </c>
      <c r="BW211" s="59"/>
      <c r="BX211" s="64">
        <f t="shared" si="1284"/>
        <v>0</v>
      </c>
      <c r="BY211" s="59"/>
      <c r="BZ211" s="64">
        <f t="shared" si="1238"/>
        <v>0</v>
      </c>
      <c r="CA211" s="54"/>
      <c r="CB211" s="61">
        <f t="shared" si="1239"/>
        <v>0</v>
      </c>
      <c r="CC211" s="61">
        <f t="shared" si="1240"/>
        <v>0</v>
      </c>
      <c r="CD211" s="4"/>
      <c r="CE211" s="236"/>
      <c r="CF211" s="236">
        <f t="shared" si="1285"/>
        <v>0</v>
      </c>
      <c r="CG211" s="235">
        <f t="shared" si="1286"/>
        <v>0</v>
      </c>
      <c r="CH211" s="235">
        <f t="shared" si="1287"/>
        <v>0</v>
      </c>
      <c r="CI211" s="236"/>
      <c r="CJ211" s="236">
        <f t="shared" si="1288"/>
        <v>0</v>
      </c>
      <c r="CK211" s="235">
        <f t="shared" si="1289"/>
        <v>0</v>
      </c>
      <c r="CL211" s="235">
        <f t="shared" si="1290"/>
        <v>0</v>
      </c>
      <c r="CM211" s="236"/>
      <c r="CN211" s="236">
        <f t="shared" si="1480"/>
        <v>0</v>
      </c>
      <c r="CO211" s="235">
        <f t="shared" si="1291"/>
        <v>0</v>
      </c>
      <c r="CP211" s="235">
        <f t="shared" si="1292"/>
        <v>0</v>
      </c>
      <c r="CQ211" s="236"/>
      <c r="CR211" s="236">
        <f t="shared" si="1293"/>
        <v>0</v>
      </c>
      <c r="CS211" s="235">
        <f t="shared" si="1294"/>
        <v>0</v>
      </c>
      <c r="CT211" s="235">
        <f t="shared" si="1295"/>
        <v>0</v>
      </c>
      <c r="CU211" s="236"/>
      <c r="CV211" s="236">
        <f t="shared" si="1296"/>
        <v>0</v>
      </c>
      <c r="CW211" s="235">
        <f t="shared" si="1452"/>
        <v>0</v>
      </c>
      <c r="CX211" s="235">
        <f t="shared" si="1297"/>
        <v>0</v>
      </c>
      <c r="CY211" s="236"/>
      <c r="CZ211" s="236">
        <f t="shared" si="1298"/>
        <v>0</v>
      </c>
      <c r="DA211" s="235">
        <f t="shared" si="1299"/>
        <v>0</v>
      </c>
      <c r="DB211" s="235">
        <f t="shared" si="1300"/>
        <v>0</v>
      </c>
      <c r="DC211" s="236"/>
      <c r="DD211" s="236">
        <f t="shared" si="1301"/>
        <v>0</v>
      </c>
      <c r="DE211" s="235">
        <f t="shared" si="1302"/>
        <v>0</v>
      </c>
      <c r="DF211" s="235">
        <f t="shared" si="1303"/>
        <v>0</v>
      </c>
      <c r="DG211" s="236"/>
      <c r="DH211" s="236">
        <f t="shared" si="1304"/>
        <v>0</v>
      </c>
      <c r="DI211" s="235">
        <f t="shared" si="1305"/>
        <v>0</v>
      </c>
      <c r="DJ211" s="235">
        <f t="shared" si="1306"/>
        <v>0</v>
      </c>
      <c r="DK211" s="236"/>
      <c r="DL211" s="236">
        <f t="shared" si="1307"/>
        <v>0</v>
      </c>
      <c r="DM211" s="235">
        <f t="shared" si="1308"/>
        <v>0</v>
      </c>
      <c r="DN211" s="235">
        <f t="shared" si="1309"/>
        <v>0</v>
      </c>
      <c r="DO211" s="236"/>
      <c r="DP211" s="236">
        <f t="shared" si="1481"/>
        <v>0</v>
      </c>
      <c r="DQ211" s="235">
        <f t="shared" si="1454"/>
        <v>0</v>
      </c>
      <c r="DR211" s="235">
        <f t="shared" si="1455"/>
        <v>0</v>
      </c>
      <c r="DS211" s="236"/>
      <c r="DT211" s="236">
        <f t="shared" si="1310"/>
        <v>0</v>
      </c>
      <c r="DU211" s="235">
        <f t="shared" si="1311"/>
        <v>0</v>
      </c>
      <c r="DV211" s="235">
        <f t="shared" si="1312"/>
        <v>0</v>
      </c>
      <c r="DW211" s="236"/>
      <c r="DX211" s="236">
        <f t="shared" si="1482"/>
        <v>0</v>
      </c>
      <c r="DY211" s="235">
        <f t="shared" si="1457"/>
        <v>0</v>
      </c>
      <c r="DZ211" s="235">
        <f t="shared" si="1458"/>
        <v>0</v>
      </c>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row>
    <row r="212" spans="1:212" s="5" customFormat="1" x14ac:dyDescent="0.2">
      <c r="A212" s="57" t="s">
        <v>127</v>
      </c>
      <c r="B212" s="57" t="s">
        <v>128</v>
      </c>
      <c r="C212" s="57" t="s">
        <v>10</v>
      </c>
      <c r="D212" s="57">
        <v>35</v>
      </c>
      <c r="E212" s="6"/>
      <c r="F212" s="64">
        <f t="shared" si="1249"/>
        <v>0</v>
      </c>
      <c r="G212" s="6"/>
      <c r="H212" s="64">
        <f t="shared" si="1250"/>
        <v>0</v>
      </c>
      <c r="I212" s="6"/>
      <c r="J212" s="64">
        <f t="shared" si="1251"/>
        <v>0</v>
      </c>
      <c r="K212" s="6"/>
      <c r="L212" s="64">
        <f t="shared" si="1459"/>
        <v>0</v>
      </c>
      <c r="M212" s="6"/>
      <c r="N212" s="64">
        <f t="shared" si="1460"/>
        <v>0</v>
      </c>
      <c r="O212" s="6"/>
      <c r="P212" s="64">
        <f t="shared" si="1461"/>
        <v>0</v>
      </c>
      <c r="Q212" s="6"/>
      <c r="R212" s="64">
        <f t="shared" si="1462"/>
        <v>0</v>
      </c>
      <c r="S212" s="6"/>
      <c r="T212" s="64">
        <f t="shared" si="1463"/>
        <v>0</v>
      </c>
      <c r="U212" s="6"/>
      <c r="V212" s="64">
        <f t="shared" si="1464"/>
        <v>0</v>
      </c>
      <c r="W212" s="6"/>
      <c r="X212" s="64">
        <f t="shared" si="1465"/>
        <v>0</v>
      </c>
      <c r="Y212" s="6"/>
      <c r="Z212" s="64">
        <f t="shared" si="1466"/>
        <v>0</v>
      </c>
      <c r="AA212" s="6"/>
      <c r="AB212" s="64">
        <f t="shared" si="1467"/>
        <v>0</v>
      </c>
      <c r="AC212" s="59"/>
      <c r="AD212" s="64">
        <f t="shared" si="1468"/>
        <v>0</v>
      </c>
      <c r="AE212" s="59"/>
      <c r="AF212" s="64">
        <f t="shared" si="1469"/>
        <v>0</v>
      </c>
      <c r="AG212" s="59"/>
      <c r="AH212" s="64">
        <f t="shared" si="1470"/>
        <v>0</v>
      </c>
      <c r="AI212" s="59"/>
      <c r="AJ212" s="64">
        <f t="shared" si="1471"/>
        <v>0</v>
      </c>
      <c r="AK212" s="59"/>
      <c r="AL212" s="64">
        <f t="shared" si="1472"/>
        <v>0</v>
      </c>
      <c r="AM212" s="59"/>
      <c r="AN212" s="64">
        <f t="shared" si="1473"/>
        <v>0</v>
      </c>
      <c r="AO212" s="59"/>
      <c r="AP212" s="64">
        <f t="shared" si="1474"/>
        <v>0</v>
      </c>
      <c r="AQ212" s="59"/>
      <c r="AR212" s="64">
        <f t="shared" si="1475"/>
        <v>0</v>
      </c>
      <c r="AS212" s="59"/>
      <c r="AT212" s="64">
        <f t="shared" si="1476"/>
        <v>0</v>
      </c>
      <c r="AU212" s="59"/>
      <c r="AV212" s="64">
        <f t="shared" si="1477"/>
        <v>0</v>
      </c>
      <c r="AW212" s="59"/>
      <c r="AX212" s="64">
        <f t="shared" si="1478"/>
        <v>0</v>
      </c>
      <c r="AY212" s="59"/>
      <c r="AZ212" s="64">
        <f t="shared" si="1479"/>
        <v>0</v>
      </c>
      <c r="BA212" s="59"/>
      <c r="BB212" s="64">
        <f t="shared" si="1273"/>
        <v>0</v>
      </c>
      <c r="BC212" s="59"/>
      <c r="BD212" s="64">
        <f t="shared" si="1274"/>
        <v>0</v>
      </c>
      <c r="BE212" s="59"/>
      <c r="BF212" s="64">
        <f t="shared" si="1275"/>
        <v>0</v>
      </c>
      <c r="BG212" s="59"/>
      <c r="BH212" s="64">
        <f t="shared" si="1276"/>
        <v>0</v>
      </c>
      <c r="BI212" s="59"/>
      <c r="BJ212" s="64">
        <f t="shared" si="1277"/>
        <v>0</v>
      </c>
      <c r="BK212" s="59"/>
      <c r="BL212" s="64">
        <f t="shared" si="1278"/>
        <v>0</v>
      </c>
      <c r="BM212" s="59"/>
      <c r="BN212" s="64">
        <f t="shared" si="1279"/>
        <v>0</v>
      </c>
      <c r="BO212" s="59"/>
      <c r="BP212" s="64">
        <f t="shared" si="1280"/>
        <v>0</v>
      </c>
      <c r="BQ212" s="59"/>
      <c r="BR212" s="64">
        <f t="shared" si="1281"/>
        <v>0</v>
      </c>
      <c r="BS212" s="59"/>
      <c r="BT212" s="64">
        <f t="shared" si="1282"/>
        <v>0</v>
      </c>
      <c r="BU212" s="59"/>
      <c r="BV212" s="64">
        <f t="shared" si="1283"/>
        <v>0</v>
      </c>
      <c r="BW212" s="59"/>
      <c r="BX212" s="64">
        <f t="shared" si="1284"/>
        <v>0</v>
      </c>
      <c r="BY212" s="59"/>
      <c r="BZ212" s="64">
        <f t="shared" si="1238"/>
        <v>0</v>
      </c>
      <c r="CA212" s="54"/>
      <c r="CB212" s="61">
        <f t="shared" si="1239"/>
        <v>0</v>
      </c>
      <c r="CC212" s="61">
        <f t="shared" si="1240"/>
        <v>0</v>
      </c>
      <c r="CD212" s="4"/>
      <c r="CE212" s="236"/>
      <c r="CF212" s="236">
        <f t="shared" si="1285"/>
        <v>0</v>
      </c>
      <c r="CG212" s="235">
        <f t="shared" si="1286"/>
        <v>0</v>
      </c>
      <c r="CH212" s="235">
        <f t="shared" si="1287"/>
        <v>0</v>
      </c>
      <c r="CI212" s="236"/>
      <c r="CJ212" s="236">
        <f t="shared" si="1288"/>
        <v>0</v>
      </c>
      <c r="CK212" s="235">
        <f t="shared" si="1289"/>
        <v>0</v>
      </c>
      <c r="CL212" s="235">
        <f t="shared" si="1290"/>
        <v>0</v>
      </c>
      <c r="CM212" s="236"/>
      <c r="CN212" s="236">
        <f t="shared" si="1480"/>
        <v>0</v>
      </c>
      <c r="CO212" s="235">
        <f t="shared" si="1291"/>
        <v>0</v>
      </c>
      <c r="CP212" s="235">
        <f t="shared" si="1292"/>
        <v>0</v>
      </c>
      <c r="CQ212" s="236"/>
      <c r="CR212" s="236">
        <f t="shared" si="1293"/>
        <v>0</v>
      </c>
      <c r="CS212" s="235">
        <f t="shared" si="1294"/>
        <v>0</v>
      </c>
      <c r="CT212" s="235">
        <f t="shared" si="1295"/>
        <v>0</v>
      </c>
      <c r="CU212" s="236"/>
      <c r="CV212" s="236">
        <f t="shared" si="1296"/>
        <v>0</v>
      </c>
      <c r="CW212" s="235">
        <f t="shared" si="1452"/>
        <v>0</v>
      </c>
      <c r="CX212" s="235">
        <f t="shared" si="1297"/>
        <v>0</v>
      </c>
      <c r="CY212" s="236"/>
      <c r="CZ212" s="236">
        <f t="shared" si="1298"/>
        <v>0</v>
      </c>
      <c r="DA212" s="235">
        <f t="shared" si="1299"/>
        <v>0</v>
      </c>
      <c r="DB212" s="235">
        <f t="shared" si="1300"/>
        <v>0</v>
      </c>
      <c r="DC212" s="236"/>
      <c r="DD212" s="236">
        <f t="shared" si="1301"/>
        <v>0</v>
      </c>
      <c r="DE212" s="235">
        <f t="shared" si="1302"/>
        <v>0</v>
      </c>
      <c r="DF212" s="235">
        <f t="shared" si="1303"/>
        <v>0</v>
      </c>
      <c r="DG212" s="236"/>
      <c r="DH212" s="236">
        <f t="shared" si="1304"/>
        <v>0</v>
      </c>
      <c r="DI212" s="235">
        <f t="shared" si="1305"/>
        <v>0</v>
      </c>
      <c r="DJ212" s="235">
        <f t="shared" si="1306"/>
        <v>0</v>
      </c>
      <c r="DK212" s="236"/>
      <c r="DL212" s="236">
        <f t="shared" si="1307"/>
        <v>0</v>
      </c>
      <c r="DM212" s="235">
        <f t="shared" si="1308"/>
        <v>0</v>
      </c>
      <c r="DN212" s="235">
        <f t="shared" si="1309"/>
        <v>0</v>
      </c>
      <c r="DO212" s="236"/>
      <c r="DP212" s="236">
        <f t="shared" si="1481"/>
        <v>0</v>
      </c>
      <c r="DQ212" s="235">
        <f t="shared" si="1454"/>
        <v>0</v>
      </c>
      <c r="DR212" s="235">
        <f t="shared" si="1455"/>
        <v>0</v>
      </c>
      <c r="DS212" s="236"/>
      <c r="DT212" s="236">
        <f t="shared" si="1310"/>
        <v>0</v>
      </c>
      <c r="DU212" s="235">
        <f t="shared" si="1311"/>
        <v>0</v>
      </c>
      <c r="DV212" s="235">
        <f t="shared" si="1312"/>
        <v>0</v>
      </c>
      <c r="DW212" s="236"/>
      <c r="DX212" s="236">
        <f t="shared" si="1482"/>
        <v>0</v>
      </c>
      <c r="DY212" s="235">
        <f t="shared" si="1457"/>
        <v>0</v>
      </c>
      <c r="DZ212" s="235">
        <f t="shared" si="1458"/>
        <v>0</v>
      </c>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row>
    <row r="213" spans="1:212" s="5" customFormat="1" x14ac:dyDescent="0.2">
      <c r="A213" s="57"/>
      <c r="B213" s="57"/>
      <c r="C213" s="57" t="s">
        <v>10</v>
      </c>
      <c r="D213" s="57">
        <v>35</v>
      </c>
      <c r="E213" s="6"/>
      <c r="F213" s="64">
        <f t="shared" si="1249"/>
        <v>0</v>
      </c>
      <c r="G213" s="6"/>
      <c r="H213" s="64">
        <f t="shared" si="1250"/>
        <v>0</v>
      </c>
      <c r="I213" s="6"/>
      <c r="J213" s="64">
        <f t="shared" si="1251"/>
        <v>0</v>
      </c>
      <c r="K213" s="6"/>
      <c r="L213" s="64">
        <f t="shared" si="1459"/>
        <v>0</v>
      </c>
      <c r="M213" s="6"/>
      <c r="N213" s="64">
        <f t="shared" si="1460"/>
        <v>0</v>
      </c>
      <c r="O213" s="6"/>
      <c r="P213" s="64">
        <f t="shared" si="1461"/>
        <v>0</v>
      </c>
      <c r="Q213" s="6"/>
      <c r="R213" s="64">
        <f t="shared" si="1462"/>
        <v>0</v>
      </c>
      <c r="S213" s="6"/>
      <c r="T213" s="64">
        <f t="shared" si="1463"/>
        <v>0</v>
      </c>
      <c r="U213" s="6"/>
      <c r="V213" s="64">
        <f t="shared" si="1464"/>
        <v>0</v>
      </c>
      <c r="W213" s="6"/>
      <c r="X213" s="64">
        <f t="shared" si="1465"/>
        <v>0</v>
      </c>
      <c r="Y213" s="6"/>
      <c r="Z213" s="64">
        <f t="shared" si="1466"/>
        <v>0</v>
      </c>
      <c r="AA213" s="6"/>
      <c r="AB213" s="64">
        <f t="shared" si="1467"/>
        <v>0</v>
      </c>
      <c r="AC213" s="59"/>
      <c r="AD213" s="64">
        <f t="shared" si="1468"/>
        <v>0</v>
      </c>
      <c r="AE213" s="59"/>
      <c r="AF213" s="64">
        <f t="shared" si="1469"/>
        <v>0</v>
      </c>
      <c r="AG213" s="59"/>
      <c r="AH213" s="64">
        <f t="shared" si="1470"/>
        <v>0</v>
      </c>
      <c r="AI213" s="59"/>
      <c r="AJ213" s="64">
        <f t="shared" si="1471"/>
        <v>0</v>
      </c>
      <c r="AK213" s="59"/>
      <c r="AL213" s="64">
        <f t="shared" si="1472"/>
        <v>0</v>
      </c>
      <c r="AM213" s="59"/>
      <c r="AN213" s="64">
        <f t="shared" si="1473"/>
        <v>0</v>
      </c>
      <c r="AO213" s="59"/>
      <c r="AP213" s="64">
        <f t="shared" si="1474"/>
        <v>0</v>
      </c>
      <c r="AQ213" s="59"/>
      <c r="AR213" s="64">
        <f t="shared" si="1475"/>
        <v>0</v>
      </c>
      <c r="AS213" s="59"/>
      <c r="AT213" s="64">
        <f t="shared" si="1476"/>
        <v>0</v>
      </c>
      <c r="AU213" s="59"/>
      <c r="AV213" s="64">
        <f t="shared" si="1477"/>
        <v>0</v>
      </c>
      <c r="AW213" s="59"/>
      <c r="AX213" s="64">
        <f t="shared" si="1478"/>
        <v>0</v>
      </c>
      <c r="AY213" s="59"/>
      <c r="AZ213" s="64">
        <f t="shared" si="1479"/>
        <v>0</v>
      </c>
      <c r="BA213" s="59"/>
      <c r="BB213" s="64">
        <f t="shared" si="1273"/>
        <v>0</v>
      </c>
      <c r="BC213" s="59"/>
      <c r="BD213" s="64">
        <f t="shared" si="1274"/>
        <v>0</v>
      </c>
      <c r="BE213" s="59"/>
      <c r="BF213" s="64">
        <f t="shared" si="1275"/>
        <v>0</v>
      </c>
      <c r="BG213" s="59"/>
      <c r="BH213" s="64">
        <f t="shared" si="1276"/>
        <v>0</v>
      </c>
      <c r="BI213" s="59"/>
      <c r="BJ213" s="64">
        <f t="shared" si="1277"/>
        <v>0</v>
      </c>
      <c r="BK213" s="59"/>
      <c r="BL213" s="64">
        <f t="shared" si="1278"/>
        <v>0</v>
      </c>
      <c r="BM213" s="59"/>
      <c r="BN213" s="64">
        <f t="shared" si="1279"/>
        <v>0</v>
      </c>
      <c r="BO213" s="59"/>
      <c r="BP213" s="64">
        <f t="shared" si="1280"/>
        <v>0</v>
      </c>
      <c r="BQ213" s="59"/>
      <c r="BR213" s="64">
        <f t="shared" si="1281"/>
        <v>0</v>
      </c>
      <c r="BS213" s="59"/>
      <c r="BT213" s="64">
        <f t="shared" si="1282"/>
        <v>0</v>
      </c>
      <c r="BU213" s="59"/>
      <c r="BV213" s="64">
        <f t="shared" si="1283"/>
        <v>0</v>
      </c>
      <c r="BW213" s="59"/>
      <c r="BX213" s="64">
        <f t="shared" si="1284"/>
        <v>0</v>
      </c>
      <c r="BY213" s="59"/>
      <c r="BZ213" s="64">
        <f t="shared" si="1238"/>
        <v>0</v>
      </c>
      <c r="CA213" s="54"/>
      <c r="CB213" s="61">
        <f t="shared" si="1239"/>
        <v>0</v>
      </c>
      <c r="CC213" s="61">
        <f t="shared" si="1240"/>
        <v>0</v>
      </c>
      <c r="CD213" s="4"/>
      <c r="CE213" s="236"/>
      <c r="CF213" s="236">
        <f t="shared" si="1285"/>
        <v>0</v>
      </c>
      <c r="CG213" s="235">
        <f t="shared" si="1286"/>
        <v>0</v>
      </c>
      <c r="CH213" s="235">
        <f t="shared" si="1287"/>
        <v>0</v>
      </c>
      <c r="CI213" s="236"/>
      <c r="CJ213" s="236">
        <f t="shared" si="1288"/>
        <v>0</v>
      </c>
      <c r="CK213" s="235">
        <f t="shared" si="1289"/>
        <v>0</v>
      </c>
      <c r="CL213" s="235">
        <f t="shared" si="1290"/>
        <v>0</v>
      </c>
      <c r="CM213" s="236"/>
      <c r="CN213" s="236">
        <f t="shared" si="1480"/>
        <v>0</v>
      </c>
      <c r="CO213" s="235">
        <f t="shared" si="1291"/>
        <v>0</v>
      </c>
      <c r="CP213" s="235">
        <f t="shared" si="1292"/>
        <v>0</v>
      </c>
      <c r="CQ213" s="236"/>
      <c r="CR213" s="236">
        <f t="shared" si="1293"/>
        <v>0</v>
      </c>
      <c r="CS213" s="235">
        <f t="shared" si="1294"/>
        <v>0</v>
      </c>
      <c r="CT213" s="235">
        <f t="shared" si="1295"/>
        <v>0</v>
      </c>
      <c r="CU213" s="236"/>
      <c r="CV213" s="236">
        <f t="shared" si="1296"/>
        <v>0</v>
      </c>
      <c r="CW213" s="235">
        <f t="shared" si="1452"/>
        <v>0</v>
      </c>
      <c r="CX213" s="235">
        <f t="shared" si="1297"/>
        <v>0</v>
      </c>
      <c r="CY213" s="236"/>
      <c r="CZ213" s="236">
        <f t="shared" si="1298"/>
        <v>0</v>
      </c>
      <c r="DA213" s="235">
        <f t="shared" si="1299"/>
        <v>0</v>
      </c>
      <c r="DB213" s="235">
        <f t="shared" si="1300"/>
        <v>0</v>
      </c>
      <c r="DC213" s="236"/>
      <c r="DD213" s="236">
        <f t="shared" si="1301"/>
        <v>0</v>
      </c>
      <c r="DE213" s="235">
        <f t="shared" si="1302"/>
        <v>0</v>
      </c>
      <c r="DF213" s="235">
        <f t="shared" si="1303"/>
        <v>0</v>
      </c>
      <c r="DG213" s="236"/>
      <c r="DH213" s="236">
        <f t="shared" si="1304"/>
        <v>0</v>
      </c>
      <c r="DI213" s="235">
        <f t="shared" si="1305"/>
        <v>0</v>
      </c>
      <c r="DJ213" s="235">
        <f t="shared" si="1306"/>
        <v>0</v>
      </c>
      <c r="DK213" s="236"/>
      <c r="DL213" s="236">
        <f t="shared" si="1307"/>
        <v>0</v>
      </c>
      <c r="DM213" s="235">
        <f t="shared" si="1308"/>
        <v>0</v>
      </c>
      <c r="DN213" s="235">
        <f t="shared" si="1309"/>
        <v>0</v>
      </c>
      <c r="DO213" s="236"/>
      <c r="DP213" s="236">
        <f t="shared" si="1481"/>
        <v>0</v>
      </c>
      <c r="DQ213" s="235">
        <f t="shared" si="1454"/>
        <v>0</v>
      </c>
      <c r="DR213" s="235">
        <f t="shared" si="1455"/>
        <v>0</v>
      </c>
      <c r="DS213" s="236"/>
      <c r="DT213" s="236">
        <f t="shared" si="1310"/>
        <v>0</v>
      </c>
      <c r="DU213" s="235">
        <f t="shared" si="1311"/>
        <v>0</v>
      </c>
      <c r="DV213" s="235">
        <f t="shared" si="1312"/>
        <v>0</v>
      </c>
      <c r="DW213" s="236"/>
      <c r="DX213" s="236">
        <f t="shared" si="1482"/>
        <v>0</v>
      </c>
      <c r="DY213" s="235">
        <f t="shared" si="1457"/>
        <v>0</v>
      </c>
      <c r="DZ213" s="235">
        <f t="shared" si="1458"/>
        <v>0</v>
      </c>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row>
    <row r="214" spans="1:212" s="5" customFormat="1" x14ac:dyDescent="0.2">
      <c r="A214" s="57" t="s">
        <v>177</v>
      </c>
      <c r="B214" s="57" t="s">
        <v>178</v>
      </c>
      <c r="C214" s="57" t="s">
        <v>10</v>
      </c>
      <c r="D214" s="57">
        <v>35</v>
      </c>
      <c r="E214" s="6"/>
      <c r="F214" s="64">
        <f>SUM(E214*$D214)</f>
        <v>0</v>
      </c>
      <c r="G214" s="6"/>
      <c r="H214" s="64">
        <f>SUM(G214*$D214)</f>
        <v>0</v>
      </c>
      <c r="I214" s="6"/>
      <c r="J214" s="64">
        <f>SUM(I214*$D214)</f>
        <v>0</v>
      </c>
      <c r="K214" s="6"/>
      <c r="L214" s="64">
        <f>SUM(K214*$D214)</f>
        <v>0</v>
      </c>
      <c r="M214" s="6"/>
      <c r="N214" s="64">
        <f>SUM(M214*$D214)</f>
        <v>0</v>
      </c>
      <c r="O214" s="6"/>
      <c r="P214" s="64">
        <f>SUM(O214*$D214)</f>
        <v>0</v>
      </c>
      <c r="Q214" s="6"/>
      <c r="R214" s="64">
        <f>SUM(Q214*$D214)</f>
        <v>0</v>
      </c>
      <c r="S214" s="6"/>
      <c r="T214" s="64">
        <f>SUM(S214*$D214)</f>
        <v>0</v>
      </c>
      <c r="U214" s="6"/>
      <c r="V214" s="64">
        <f>SUM(U214*$D214)</f>
        <v>0</v>
      </c>
      <c r="W214" s="6"/>
      <c r="X214" s="64">
        <f>SUM(W214*$D214)</f>
        <v>0</v>
      </c>
      <c r="Y214" s="6"/>
      <c r="Z214" s="64">
        <f>SUM(Y214*$D214)</f>
        <v>0</v>
      </c>
      <c r="AA214" s="6"/>
      <c r="AB214" s="64">
        <f>SUM(AA214*$D214)</f>
        <v>0</v>
      </c>
      <c r="AC214" s="59"/>
      <c r="AD214" s="64">
        <f>SUM(AC214*$D214)</f>
        <v>0</v>
      </c>
      <c r="AE214" s="59"/>
      <c r="AF214" s="64">
        <f>SUM(AE214*$D214)</f>
        <v>0</v>
      </c>
      <c r="AG214" s="59"/>
      <c r="AH214" s="64">
        <f>SUM(AG214*$D214)</f>
        <v>0</v>
      </c>
      <c r="AI214" s="59"/>
      <c r="AJ214" s="64">
        <f>SUM(AI214*$D214)</f>
        <v>0</v>
      </c>
      <c r="AK214" s="59"/>
      <c r="AL214" s="64">
        <f>SUM(AK214*$D214)</f>
        <v>0</v>
      </c>
      <c r="AM214" s="59"/>
      <c r="AN214" s="64">
        <f>SUM(AM214*$D214)</f>
        <v>0</v>
      </c>
      <c r="AO214" s="59"/>
      <c r="AP214" s="64">
        <f>SUM(AO214*$D214)</f>
        <v>0</v>
      </c>
      <c r="AQ214" s="59"/>
      <c r="AR214" s="64">
        <f>SUM(AQ214*$D214)</f>
        <v>0</v>
      </c>
      <c r="AS214" s="59"/>
      <c r="AT214" s="64">
        <f>SUM(AS214*$D214)</f>
        <v>0</v>
      </c>
      <c r="AU214" s="59"/>
      <c r="AV214" s="64">
        <f>SUM(AU214*$D214)</f>
        <v>0</v>
      </c>
      <c r="AW214" s="59"/>
      <c r="AX214" s="64">
        <f>SUM(AW214*$D214)</f>
        <v>0</v>
      </c>
      <c r="AY214" s="59"/>
      <c r="AZ214" s="64">
        <f>SUM(AY214*$D214)</f>
        <v>0</v>
      </c>
      <c r="BA214" s="59"/>
      <c r="BB214" s="64">
        <f>SUM(BA214*$D214)</f>
        <v>0</v>
      </c>
      <c r="BC214" s="59"/>
      <c r="BD214" s="64">
        <f>SUM(BC214*$D214)</f>
        <v>0</v>
      </c>
      <c r="BE214" s="59"/>
      <c r="BF214" s="64">
        <f>SUM(BE214*$D214)</f>
        <v>0</v>
      </c>
      <c r="BG214" s="59"/>
      <c r="BH214" s="64">
        <f>SUM(BG214*$D214)</f>
        <v>0</v>
      </c>
      <c r="BI214" s="59"/>
      <c r="BJ214" s="64">
        <f>SUM(BI214*$D214)</f>
        <v>0</v>
      </c>
      <c r="BK214" s="59"/>
      <c r="BL214" s="64">
        <f>SUM(BK214*$D214)</f>
        <v>0</v>
      </c>
      <c r="BM214" s="59"/>
      <c r="BN214" s="64">
        <f>SUM(BM214*$D214)</f>
        <v>0</v>
      </c>
      <c r="BO214" s="59"/>
      <c r="BP214" s="64">
        <f>SUM(BO214*$D214)</f>
        <v>0</v>
      </c>
      <c r="BQ214" s="59"/>
      <c r="BR214" s="64">
        <f>SUM(BQ214*$D214)</f>
        <v>0</v>
      </c>
      <c r="BS214" s="59"/>
      <c r="BT214" s="64">
        <f>SUM(BS214*$D214)</f>
        <v>0</v>
      </c>
      <c r="BU214" s="59"/>
      <c r="BV214" s="64">
        <f>SUM(BU214*$D214)</f>
        <v>0</v>
      </c>
      <c r="BW214" s="59"/>
      <c r="BX214" s="64">
        <f>SUM(BW214*$D214)</f>
        <v>0</v>
      </c>
      <c r="BY214" s="59"/>
      <c r="BZ214" s="64">
        <f>SUM(BY214*$D214)</f>
        <v>0</v>
      </c>
      <c r="CA214" s="54"/>
      <c r="CB214" s="61">
        <f>SUM(E214+G214+I214+K214+M214+O214+Q214+S214+U214+W214+Y214+AA214+AC214+AE214+AG214+AI214+AK214+AM214+AO214+AQ214+AS214+AU214+AW214+AY214+BA214+BC214+BE214+BG214+BI214+BK214+BM214+BO214+BQ214+BS214+BU214+BW214+BY214)</f>
        <v>0</v>
      </c>
      <c r="CC214" s="61">
        <f>ROUND(CB214*D214*2,1)/2</f>
        <v>0</v>
      </c>
      <c r="CD214" s="4"/>
      <c r="CE214" s="236"/>
      <c r="CF214" s="236">
        <f>SUM(CE214*D214)</f>
        <v>0</v>
      </c>
      <c r="CG214" s="235">
        <f>SUM(CE214+AG214)</f>
        <v>0</v>
      </c>
      <c r="CH214" s="235">
        <f>SUM(CG214*D214)</f>
        <v>0</v>
      </c>
      <c r="CI214" s="236"/>
      <c r="CJ214" s="236">
        <f t="shared" si="1288"/>
        <v>0</v>
      </c>
      <c r="CK214" s="235">
        <f t="shared" si="1289"/>
        <v>0</v>
      </c>
      <c r="CL214" s="235">
        <f t="shared" si="1290"/>
        <v>0</v>
      </c>
      <c r="CM214" s="236"/>
      <c r="CN214" s="236">
        <f t="shared" si="1480"/>
        <v>0</v>
      </c>
      <c r="CO214" s="235">
        <f t="shared" si="1291"/>
        <v>0</v>
      </c>
      <c r="CP214" s="235">
        <f t="shared" si="1292"/>
        <v>0</v>
      </c>
      <c r="CQ214" s="236"/>
      <c r="CR214" s="236">
        <f t="shared" si="1293"/>
        <v>0</v>
      </c>
      <c r="CS214" s="235">
        <f t="shared" si="1294"/>
        <v>0</v>
      </c>
      <c r="CT214" s="235">
        <f t="shared" si="1295"/>
        <v>0</v>
      </c>
      <c r="CU214" s="236"/>
      <c r="CV214" s="236">
        <f t="shared" si="1296"/>
        <v>0</v>
      </c>
      <c r="CW214" s="235">
        <f t="shared" si="1452"/>
        <v>0</v>
      </c>
      <c r="CX214" s="235">
        <f t="shared" si="1297"/>
        <v>0</v>
      </c>
      <c r="CY214" s="236"/>
      <c r="CZ214" s="236">
        <f t="shared" si="1298"/>
        <v>0</v>
      </c>
      <c r="DA214" s="235">
        <f t="shared" si="1299"/>
        <v>0</v>
      </c>
      <c r="DB214" s="235">
        <f t="shared" si="1300"/>
        <v>0</v>
      </c>
      <c r="DC214" s="236"/>
      <c r="DD214" s="236">
        <f t="shared" si="1301"/>
        <v>0</v>
      </c>
      <c r="DE214" s="235">
        <f t="shared" si="1302"/>
        <v>0</v>
      </c>
      <c r="DF214" s="235">
        <f t="shared" si="1303"/>
        <v>0</v>
      </c>
      <c r="DG214" s="236"/>
      <c r="DH214" s="236">
        <f t="shared" si="1304"/>
        <v>0</v>
      </c>
      <c r="DI214" s="235">
        <f t="shared" si="1305"/>
        <v>0</v>
      </c>
      <c r="DJ214" s="235">
        <f t="shared" si="1306"/>
        <v>0</v>
      </c>
      <c r="DK214" s="236"/>
      <c r="DL214" s="236">
        <f t="shared" si="1307"/>
        <v>0</v>
      </c>
      <c r="DM214" s="235">
        <f t="shared" si="1308"/>
        <v>0</v>
      </c>
      <c r="DN214" s="235">
        <f t="shared" si="1309"/>
        <v>0</v>
      </c>
      <c r="DO214" s="236"/>
      <c r="DP214" s="236">
        <f t="shared" si="1481"/>
        <v>0</v>
      </c>
      <c r="DQ214" s="235">
        <f t="shared" si="1454"/>
        <v>0</v>
      </c>
      <c r="DR214" s="235">
        <f t="shared" si="1455"/>
        <v>0</v>
      </c>
      <c r="DS214" s="236"/>
      <c r="DT214" s="236">
        <f t="shared" si="1310"/>
        <v>0</v>
      </c>
      <c r="DU214" s="235">
        <f t="shared" si="1311"/>
        <v>0</v>
      </c>
      <c r="DV214" s="235">
        <f t="shared" si="1312"/>
        <v>0</v>
      </c>
      <c r="DW214" s="236"/>
      <c r="DX214" s="236">
        <f t="shared" si="1482"/>
        <v>0</v>
      </c>
      <c r="DY214" s="235">
        <f t="shared" si="1457"/>
        <v>0</v>
      </c>
      <c r="DZ214" s="235">
        <f t="shared" si="1458"/>
        <v>0</v>
      </c>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row>
    <row r="215" spans="1:212" s="5" customFormat="1" x14ac:dyDescent="0.2">
      <c r="A215" s="57" t="s">
        <v>232</v>
      </c>
      <c r="B215" s="57" t="s">
        <v>233</v>
      </c>
      <c r="C215" s="57" t="s">
        <v>10</v>
      </c>
      <c r="D215" s="57">
        <v>35</v>
      </c>
      <c r="E215" s="6"/>
      <c r="F215" s="64">
        <f>SUM(E215*$D215)</f>
        <v>0</v>
      </c>
      <c r="G215" s="6"/>
      <c r="H215" s="64">
        <f>SUM(G215*$D215)</f>
        <v>0</v>
      </c>
      <c r="I215" s="6"/>
      <c r="J215" s="64">
        <f>SUM(I215*$D215)</f>
        <v>0</v>
      </c>
      <c r="K215" s="6"/>
      <c r="L215" s="64">
        <f>SUM(K215*$D215)</f>
        <v>0</v>
      </c>
      <c r="M215" s="6"/>
      <c r="N215" s="64">
        <f>SUM(M215*$D215)</f>
        <v>0</v>
      </c>
      <c r="O215" s="6"/>
      <c r="P215" s="64">
        <f>SUM(O215*$D215)</f>
        <v>0</v>
      </c>
      <c r="Q215" s="6"/>
      <c r="R215" s="64">
        <f>SUM(Q215*$D215)</f>
        <v>0</v>
      </c>
      <c r="S215" s="6"/>
      <c r="T215" s="64">
        <f>SUM(S215*$D215)</f>
        <v>0</v>
      </c>
      <c r="U215" s="6"/>
      <c r="V215" s="64">
        <f>SUM(U215*$D215)</f>
        <v>0</v>
      </c>
      <c r="W215" s="6"/>
      <c r="X215" s="64">
        <f>SUM(W215*$D215)</f>
        <v>0</v>
      </c>
      <c r="Y215" s="6"/>
      <c r="Z215" s="64">
        <f>SUM(Y215*$D215)</f>
        <v>0</v>
      </c>
      <c r="AA215" s="6"/>
      <c r="AB215" s="64">
        <f>SUM(AA215*$D215)</f>
        <v>0</v>
      </c>
      <c r="AC215" s="59"/>
      <c r="AD215" s="64">
        <f>SUM(AC215*$D215)</f>
        <v>0</v>
      </c>
      <c r="AE215" s="59"/>
      <c r="AF215" s="64">
        <f>SUM(AE215*$D215)</f>
        <v>0</v>
      </c>
      <c r="AG215" s="59"/>
      <c r="AH215" s="64">
        <f>SUM(AG215*$D215)</f>
        <v>0</v>
      </c>
      <c r="AI215" s="59"/>
      <c r="AJ215" s="64">
        <f>SUM(AI215*$D215)</f>
        <v>0</v>
      </c>
      <c r="AK215" s="59"/>
      <c r="AL215" s="64">
        <f>SUM(AK215*$D215)</f>
        <v>0</v>
      </c>
      <c r="AM215" s="59"/>
      <c r="AN215" s="64">
        <f>SUM(AM215*$D215)</f>
        <v>0</v>
      </c>
      <c r="AO215" s="59"/>
      <c r="AP215" s="64">
        <f>SUM(AO215*$D215)</f>
        <v>0</v>
      </c>
      <c r="AQ215" s="59"/>
      <c r="AR215" s="64">
        <f>SUM(AQ215*$D215)</f>
        <v>0</v>
      </c>
      <c r="AS215" s="59"/>
      <c r="AT215" s="64">
        <f>SUM(AS215*$D215)</f>
        <v>0</v>
      </c>
      <c r="AU215" s="59"/>
      <c r="AV215" s="64">
        <f>SUM(AU215*$D215)</f>
        <v>0</v>
      </c>
      <c r="AW215" s="59"/>
      <c r="AX215" s="64">
        <f>SUM(AW215*$D215)</f>
        <v>0</v>
      </c>
      <c r="AY215" s="59"/>
      <c r="AZ215" s="64">
        <f>SUM(AY215*$D215)</f>
        <v>0</v>
      </c>
      <c r="BA215" s="59"/>
      <c r="BB215" s="64">
        <f>SUM(BA215*$D215)</f>
        <v>0</v>
      </c>
      <c r="BC215" s="59"/>
      <c r="BD215" s="64">
        <f>SUM(BC215*$D215)</f>
        <v>0</v>
      </c>
      <c r="BE215" s="59"/>
      <c r="BF215" s="64">
        <f>SUM(BE215*$D215)</f>
        <v>0</v>
      </c>
      <c r="BG215" s="59"/>
      <c r="BH215" s="64">
        <f>SUM(BG215*$D215)</f>
        <v>0</v>
      </c>
      <c r="BI215" s="59"/>
      <c r="BJ215" s="64">
        <f>SUM(BI215*$D215)</f>
        <v>0</v>
      </c>
      <c r="BK215" s="59"/>
      <c r="BL215" s="64">
        <f>SUM(BK215*$D215)</f>
        <v>0</v>
      </c>
      <c r="BM215" s="59"/>
      <c r="BN215" s="64">
        <f>SUM(BM215*$D215)</f>
        <v>0</v>
      </c>
      <c r="BO215" s="59"/>
      <c r="BP215" s="64">
        <f>SUM(BO215*$D215)</f>
        <v>0</v>
      </c>
      <c r="BQ215" s="59"/>
      <c r="BR215" s="64">
        <f>SUM(BQ215*$D215)</f>
        <v>0</v>
      </c>
      <c r="BS215" s="59"/>
      <c r="BT215" s="64">
        <f>SUM(BS215*$D215)</f>
        <v>0</v>
      </c>
      <c r="BU215" s="59"/>
      <c r="BV215" s="64">
        <f>SUM(BU215*$D215)</f>
        <v>0</v>
      </c>
      <c r="BW215" s="59"/>
      <c r="BX215" s="64">
        <f>SUM(BW215*$D215)</f>
        <v>0</v>
      </c>
      <c r="BY215" s="59"/>
      <c r="BZ215" s="64">
        <f>SUM(BY215*$D215)</f>
        <v>0</v>
      </c>
      <c r="CA215" s="54"/>
      <c r="CB215" s="61">
        <f>SUM(E215+G215+I215+K215+M215+O215+Q215+S215+U215+W215+Y215+AA215+AC215+AE215+AG215+AI215+AK215+AM215+AO215+AQ215+AS215+AU215+AW215+AY215+BA215+BC215+BE215+BG215+BI215+BK215+BM215+BO215+BQ215+BS215+BU215+BW215+BY215)</f>
        <v>0</v>
      </c>
      <c r="CC215" s="61">
        <f>ROUND(CB215*D215*2,1)/2</f>
        <v>0</v>
      </c>
      <c r="CD215" s="4"/>
      <c r="CE215" s="236"/>
      <c r="CF215" s="236">
        <f>SUM(CE215*D215)</f>
        <v>0</v>
      </c>
      <c r="CG215" s="235">
        <f>SUM(CE215+AG215)</f>
        <v>0</v>
      </c>
      <c r="CH215" s="235">
        <f>SUM(CG215*D215)</f>
        <v>0</v>
      </c>
      <c r="CI215" s="236"/>
      <c r="CJ215" s="236">
        <f t="shared" si="1288"/>
        <v>0</v>
      </c>
      <c r="CK215" s="235">
        <f t="shared" si="1289"/>
        <v>0</v>
      </c>
      <c r="CL215" s="235">
        <f t="shared" si="1290"/>
        <v>0</v>
      </c>
      <c r="CM215" s="236"/>
      <c r="CN215" s="236">
        <f t="shared" si="1480"/>
        <v>0</v>
      </c>
      <c r="CO215" s="235">
        <f t="shared" si="1291"/>
        <v>0</v>
      </c>
      <c r="CP215" s="235">
        <f t="shared" si="1292"/>
        <v>0</v>
      </c>
      <c r="CQ215" s="236"/>
      <c r="CR215" s="236">
        <f t="shared" si="1293"/>
        <v>0</v>
      </c>
      <c r="CS215" s="235">
        <f t="shared" si="1294"/>
        <v>0</v>
      </c>
      <c r="CT215" s="235">
        <f t="shared" si="1295"/>
        <v>0</v>
      </c>
      <c r="CU215" s="236"/>
      <c r="CV215" s="236">
        <f t="shared" si="1296"/>
        <v>0</v>
      </c>
      <c r="CW215" s="235">
        <f t="shared" si="1452"/>
        <v>0</v>
      </c>
      <c r="CX215" s="235">
        <f t="shared" si="1297"/>
        <v>0</v>
      </c>
      <c r="CY215" s="236"/>
      <c r="CZ215" s="236">
        <f t="shared" si="1298"/>
        <v>0</v>
      </c>
      <c r="DA215" s="235">
        <f t="shared" si="1299"/>
        <v>0</v>
      </c>
      <c r="DB215" s="235">
        <f t="shared" si="1300"/>
        <v>0</v>
      </c>
      <c r="DC215" s="236"/>
      <c r="DD215" s="236">
        <f t="shared" si="1301"/>
        <v>0</v>
      </c>
      <c r="DE215" s="235">
        <f t="shared" si="1302"/>
        <v>0</v>
      </c>
      <c r="DF215" s="235">
        <f t="shared" si="1303"/>
        <v>0</v>
      </c>
      <c r="DG215" s="236"/>
      <c r="DH215" s="236">
        <f t="shared" si="1304"/>
        <v>0</v>
      </c>
      <c r="DI215" s="235">
        <f t="shared" si="1305"/>
        <v>0</v>
      </c>
      <c r="DJ215" s="235">
        <f t="shared" si="1306"/>
        <v>0</v>
      </c>
      <c r="DK215" s="236"/>
      <c r="DL215" s="236">
        <f t="shared" si="1307"/>
        <v>0</v>
      </c>
      <c r="DM215" s="235">
        <f t="shared" si="1308"/>
        <v>0</v>
      </c>
      <c r="DN215" s="235">
        <f t="shared" si="1309"/>
        <v>0</v>
      </c>
      <c r="DO215" s="236"/>
      <c r="DP215" s="236">
        <f t="shared" si="1481"/>
        <v>0</v>
      </c>
      <c r="DQ215" s="235">
        <f t="shared" si="1454"/>
        <v>0</v>
      </c>
      <c r="DR215" s="235">
        <f t="shared" si="1455"/>
        <v>0</v>
      </c>
      <c r="DS215" s="236"/>
      <c r="DT215" s="236">
        <f t="shared" si="1310"/>
        <v>0</v>
      </c>
      <c r="DU215" s="235">
        <f t="shared" si="1311"/>
        <v>0</v>
      </c>
      <c r="DV215" s="235">
        <f t="shared" si="1312"/>
        <v>0</v>
      </c>
      <c r="DW215" s="236"/>
      <c r="DX215" s="236">
        <f t="shared" si="1482"/>
        <v>0</v>
      </c>
      <c r="DY215" s="235">
        <f t="shared" si="1457"/>
        <v>0</v>
      </c>
      <c r="DZ215" s="235">
        <f t="shared" si="1458"/>
        <v>0</v>
      </c>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row>
    <row r="216" spans="1:212" s="5" customFormat="1" x14ac:dyDescent="0.2">
      <c r="A216" s="19"/>
      <c r="B216" s="19"/>
      <c r="C216" s="19"/>
      <c r="D216" s="19"/>
      <c r="E216" s="19"/>
      <c r="F216" s="19"/>
      <c r="G216" s="19"/>
      <c r="H216" s="19"/>
      <c r="I216" s="19"/>
      <c r="J216" s="19"/>
      <c r="K216" s="55"/>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55"/>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55"/>
      <c r="BH216" s="19"/>
      <c r="BI216" s="19"/>
      <c r="BJ216" s="19"/>
      <c r="BK216" s="19"/>
      <c r="BL216" s="19"/>
      <c r="BM216" s="19"/>
      <c r="BN216" s="19"/>
      <c r="BO216" s="19"/>
      <c r="BP216" s="19"/>
      <c r="BQ216" s="19"/>
      <c r="BR216" s="19"/>
      <c r="BS216" s="19"/>
      <c r="BT216" s="19"/>
      <c r="BU216" s="19"/>
      <c r="BV216" s="19"/>
      <c r="BW216" s="19"/>
      <c r="BX216" s="19"/>
      <c r="BY216" s="19"/>
      <c r="BZ216" s="19"/>
      <c r="CA216" s="19"/>
      <c r="CB216" s="17"/>
      <c r="CC216" s="17"/>
      <c r="CD216" s="4"/>
      <c r="CE216" s="236"/>
      <c r="CF216" s="236">
        <f t="shared" si="1285"/>
        <v>0</v>
      </c>
      <c r="CG216" s="235">
        <f t="shared" si="1286"/>
        <v>0</v>
      </c>
      <c r="CH216" s="235">
        <f t="shared" si="1287"/>
        <v>0</v>
      </c>
      <c r="CI216" s="236"/>
      <c r="CJ216" s="236">
        <f t="shared" si="1288"/>
        <v>0</v>
      </c>
      <c r="CK216" s="235">
        <f t="shared" si="1289"/>
        <v>0</v>
      </c>
      <c r="CL216" s="235">
        <f t="shared" si="1290"/>
        <v>0</v>
      </c>
      <c r="CM216" s="236"/>
      <c r="CN216" s="236">
        <f t="shared" si="1480"/>
        <v>0</v>
      </c>
      <c r="CO216" s="235">
        <f t="shared" si="1291"/>
        <v>0</v>
      </c>
      <c r="CP216" s="235">
        <f t="shared" si="1292"/>
        <v>0</v>
      </c>
      <c r="CQ216" s="236"/>
      <c r="CR216" s="236">
        <f t="shared" si="1293"/>
        <v>0</v>
      </c>
      <c r="CS216" s="235">
        <f t="shared" si="1294"/>
        <v>0</v>
      </c>
      <c r="CT216" s="235">
        <f t="shared" si="1295"/>
        <v>0</v>
      </c>
      <c r="CU216" s="236"/>
      <c r="CV216" s="236">
        <f t="shared" si="1296"/>
        <v>0</v>
      </c>
      <c r="CW216" s="235">
        <f t="shared" si="1452"/>
        <v>0</v>
      </c>
      <c r="CX216" s="235">
        <f t="shared" si="1297"/>
        <v>0</v>
      </c>
      <c r="CY216" s="236"/>
      <c r="CZ216" s="236">
        <f t="shared" si="1298"/>
        <v>0</v>
      </c>
      <c r="DA216" s="235">
        <f t="shared" si="1299"/>
        <v>0</v>
      </c>
      <c r="DB216" s="235">
        <f t="shared" si="1300"/>
        <v>0</v>
      </c>
      <c r="DC216" s="236"/>
      <c r="DD216" s="236">
        <f t="shared" si="1301"/>
        <v>0</v>
      </c>
      <c r="DE216" s="235">
        <f t="shared" si="1302"/>
        <v>0</v>
      </c>
      <c r="DF216" s="235">
        <f t="shared" si="1303"/>
        <v>0</v>
      </c>
      <c r="DG216" s="236"/>
      <c r="DH216" s="236">
        <f t="shared" si="1304"/>
        <v>0</v>
      </c>
      <c r="DI216" s="235">
        <f t="shared" si="1305"/>
        <v>0</v>
      </c>
      <c r="DJ216" s="235">
        <f t="shared" si="1306"/>
        <v>0</v>
      </c>
      <c r="DK216" s="236"/>
      <c r="DL216" s="236">
        <f t="shared" si="1307"/>
        <v>0</v>
      </c>
      <c r="DM216" s="235">
        <f t="shared" si="1308"/>
        <v>0</v>
      </c>
      <c r="DN216" s="235">
        <f t="shared" si="1309"/>
        <v>0</v>
      </c>
      <c r="DO216" s="236"/>
      <c r="DP216" s="236">
        <f t="shared" si="1481"/>
        <v>0</v>
      </c>
      <c r="DQ216" s="235">
        <f t="shared" si="1454"/>
        <v>0</v>
      </c>
      <c r="DR216" s="235">
        <f t="shared" si="1455"/>
        <v>0</v>
      </c>
      <c r="DS216" s="236"/>
      <c r="DT216" s="236">
        <f t="shared" si="1310"/>
        <v>0</v>
      </c>
      <c r="DU216" s="235">
        <f t="shared" si="1311"/>
        <v>0</v>
      </c>
      <c r="DV216" s="235">
        <f t="shared" si="1312"/>
        <v>0</v>
      </c>
      <c r="DW216" s="236"/>
      <c r="DX216" s="236">
        <f t="shared" si="1482"/>
        <v>0</v>
      </c>
      <c r="DY216" s="235">
        <f t="shared" si="1457"/>
        <v>0</v>
      </c>
      <c r="DZ216" s="235">
        <f t="shared" si="1458"/>
        <v>0</v>
      </c>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row>
    <row r="217" spans="1:212" s="5" customFormat="1"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56"/>
      <c r="AD217" s="19"/>
      <c r="AE217" s="56"/>
      <c r="AF217" s="19"/>
      <c r="AG217" s="56"/>
      <c r="AH217" s="19"/>
      <c r="AI217" s="56"/>
      <c r="AJ217" s="19"/>
      <c r="AK217" s="56"/>
      <c r="AL217" s="19"/>
      <c r="AM217" s="56"/>
      <c r="AN217" s="19"/>
      <c r="AO217" s="56"/>
      <c r="AP217" s="19"/>
      <c r="AQ217" s="56"/>
      <c r="AR217" s="19"/>
      <c r="AS217" s="56"/>
      <c r="AT217" s="19"/>
      <c r="AU217" s="56"/>
      <c r="AV217" s="19"/>
      <c r="AW217" s="56"/>
      <c r="AX217" s="19"/>
      <c r="AY217" s="56"/>
      <c r="AZ217" s="19"/>
      <c r="BA217" s="56"/>
      <c r="BB217" s="19"/>
      <c r="BC217" s="56"/>
      <c r="BD217" s="19"/>
      <c r="BE217" s="56"/>
      <c r="BF217" s="19"/>
      <c r="BG217" s="56"/>
      <c r="BH217" s="19"/>
      <c r="BI217" s="56"/>
      <c r="BJ217" s="19"/>
      <c r="BK217" s="56"/>
      <c r="BL217" s="19"/>
      <c r="BM217" s="56"/>
      <c r="BN217" s="19"/>
      <c r="BO217" s="56"/>
      <c r="BP217" s="19"/>
      <c r="BQ217" s="56"/>
      <c r="BR217" s="19"/>
      <c r="BS217" s="56"/>
      <c r="BT217" s="19"/>
      <c r="BU217" s="56"/>
      <c r="BV217" s="19"/>
      <c r="BW217" s="56"/>
      <c r="BX217" s="19"/>
      <c r="BY217" s="56"/>
      <c r="BZ217" s="19"/>
      <c r="CA217" s="19"/>
      <c r="CB217" s="17"/>
      <c r="CC217" s="17"/>
      <c r="CD217" s="63"/>
      <c r="CE217" s="234"/>
      <c r="CF217" s="236">
        <f t="shared" si="1285"/>
        <v>0</v>
      </c>
      <c r="CG217" s="235">
        <f t="shared" si="1286"/>
        <v>0</v>
      </c>
      <c r="CH217" s="235">
        <f t="shared" si="1287"/>
        <v>0</v>
      </c>
      <c r="CI217" s="234"/>
      <c r="CJ217" s="236">
        <f t="shared" si="1288"/>
        <v>0</v>
      </c>
      <c r="CK217" s="235">
        <f t="shared" si="1289"/>
        <v>0</v>
      </c>
      <c r="CL217" s="235">
        <f t="shared" si="1290"/>
        <v>0</v>
      </c>
      <c r="CM217" s="234"/>
      <c r="CN217" s="236">
        <f t="shared" si="1480"/>
        <v>0</v>
      </c>
      <c r="CO217" s="235">
        <f t="shared" si="1291"/>
        <v>0</v>
      </c>
      <c r="CP217" s="235">
        <f t="shared" si="1292"/>
        <v>0</v>
      </c>
      <c r="CQ217" s="234"/>
      <c r="CR217" s="236">
        <f t="shared" si="1293"/>
        <v>0</v>
      </c>
      <c r="CS217" s="235">
        <f t="shared" si="1294"/>
        <v>0</v>
      </c>
      <c r="CT217" s="235">
        <f t="shared" si="1295"/>
        <v>0</v>
      </c>
      <c r="CU217" s="234"/>
      <c r="CV217" s="236">
        <f t="shared" si="1296"/>
        <v>0</v>
      </c>
      <c r="CW217" s="235">
        <f t="shared" si="1452"/>
        <v>0</v>
      </c>
      <c r="CX217" s="235">
        <f t="shared" si="1297"/>
        <v>0</v>
      </c>
      <c r="CY217" s="234"/>
      <c r="CZ217" s="236">
        <f t="shared" si="1298"/>
        <v>0</v>
      </c>
      <c r="DA217" s="235">
        <f t="shared" si="1299"/>
        <v>0</v>
      </c>
      <c r="DB217" s="235">
        <f t="shared" si="1300"/>
        <v>0</v>
      </c>
      <c r="DC217" s="234"/>
      <c r="DD217" s="236">
        <f t="shared" si="1301"/>
        <v>0</v>
      </c>
      <c r="DE217" s="235">
        <f t="shared" si="1302"/>
        <v>0</v>
      </c>
      <c r="DF217" s="235">
        <f t="shared" si="1303"/>
        <v>0</v>
      </c>
      <c r="DG217" s="234"/>
      <c r="DH217" s="236">
        <f t="shared" si="1304"/>
        <v>0</v>
      </c>
      <c r="DI217" s="235">
        <f t="shared" si="1305"/>
        <v>0</v>
      </c>
      <c r="DJ217" s="235">
        <f t="shared" si="1306"/>
        <v>0</v>
      </c>
      <c r="DK217" s="234"/>
      <c r="DL217" s="236">
        <f t="shared" si="1307"/>
        <v>0</v>
      </c>
      <c r="DM217" s="235">
        <f t="shared" si="1308"/>
        <v>0</v>
      </c>
      <c r="DN217" s="235">
        <f t="shared" si="1309"/>
        <v>0</v>
      </c>
      <c r="DO217" s="234"/>
      <c r="DP217" s="236">
        <f t="shared" si="1481"/>
        <v>0</v>
      </c>
      <c r="DQ217" s="235">
        <f t="shared" si="1454"/>
        <v>0</v>
      </c>
      <c r="DR217" s="235">
        <f t="shared" si="1455"/>
        <v>0</v>
      </c>
      <c r="DS217" s="234"/>
      <c r="DT217" s="236">
        <f t="shared" si="1310"/>
        <v>0</v>
      </c>
      <c r="DU217" s="235">
        <f t="shared" si="1311"/>
        <v>0</v>
      </c>
      <c r="DV217" s="235">
        <f t="shared" si="1312"/>
        <v>0</v>
      </c>
      <c r="DW217" s="234"/>
      <c r="DX217" s="236">
        <f t="shared" si="1482"/>
        <v>0</v>
      </c>
      <c r="DY217" s="235">
        <f t="shared" si="1457"/>
        <v>0</v>
      </c>
      <c r="DZ217" s="235">
        <f t="shared" si="1458"/>
        <v>0</v>
      </c>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row>
    <row r="218" spans="1:212" s="14" customFormat="1" ht="24" x14ac:dyDescent="0.2">
      <c r="A218" s="65"/>
      <c r="B218" s="65" t="s">
        <v>59</v>
      </c>
      <c r="C218" s="65"/>
      <c r="D218" s="65"/>
      <c r="E218" s="65">
        <f t="shared" ref="E218:AJ218" si="1483">SUM(E178:E215)</f>
        <v>0</v>
      </c>
      <c r="F218" s="209">
        <f t="shared" si="1483"/>
        <v>0</v>
      </c>
      <c r="G218" s="65">
        <f t="shared" si="1483"/>
        <v>0</v>
      </c>
      <c r="H218" s="209">
        <f t="shared" si="1483"/>
        <v>0</v>
      </c>
      <c r="I218" s="65">
        <f t="shared" si="1483"/>
        <v>0</v>
      </c>
      <c r="J218" s="209">
        <f t="shared" si="1483"/>
        <v>0</v>
      </c>
      <c r="K218" s="65">
        <f t="shared" si="1483"/>
        <v>0</v>
      </c>
      <c r="L218" s="209">
        <f t="shared" si="1483"/>
        <v>0</v>
      </c>
      <c r="M218" s="65">
        <f t="shared" si="1483"/>
        <v>0</v>
      </c>
      <c r="N218" s="140">
        <f t="shared" si="1483"/>
        <v>0</v>
      </c>
      <c r="O218" s="65">
        <f t="shared" si="1483"/>
        <v>0</v>
      </c>
      <c r="P218" s="140">
        <f t="shared" si="1483"/>
        <v>0</v>
      </c>
      <c r="Q218" s="65">
        <f t="shared" si="1483"/>
        <v>0</v>
      </c>
      <c r="R218" s="140">
        <f t="shared" si="1483"/>
        <v>0</v>
      </c>
      <c r="S218" s="65">
        <f t="shared" si="1483"/>
        <v>0</v>
      </c>
      <c r="T218" s="140">
        <f t="shared" si="1483"/>
        <v>0</v>
      </c>
      <c r="U218" s="65">
        <f t="shared" si="1483"/>
        <v>0</v>
      </c>
      <c r="V218" s="140">
        <f t="shared" si="1483"/>
        <v>0</v>
      </c>
      <c r="W218" s="65">
        <f t="shared" si="1483"/>
        <v>0</v>
      </c>
      <c r="X218" s="140">
        <f t="shared" si="1483"/>
        <v>0</v>
      </c>
      <c r="Y218" s="65">
        <f t="shared" si="1483"/>
        <v>0</v>
      </c>
      <c r="Z218" s="140">
        <f t="shared" si="1483"/>
        <v>0</v>
      </c>
      <c r="AA218" s="65">
        <f t="shared" si="1483"/>
        <v>0</v>
      </c>
      <c r="AB218" s="65">
        <f t="shared" si="1483"/>
        <v>0</v>
      </c>
      <c r="AC218" s="65">
        <f t="shared" si="1483"/>
        <v>0</v>
      </c>
      <c r="AD218" s="65">
        <f t="shared" si="1483"/>
        <v>0</v>
      </c>
      <c r="AE218" s="65">
        <f t="shared" si="1483"/>
        <v>0</v>
      </c>
      <c r="AF218" s="65">
        <f t="shared" si="1483"/>
        <v>0</v>
      </c>
      <c r="AG218" s="65">
        <f t="shared" si="1483"/>
        <v>0</v>
      </c>
      <c r="AH218" s="65">
        <f t="shared" si="1483"/>
        <v>0</v>
      </c>
      <c r="AI218" s="140">
        <f t="shared" si="1483"/>
        <v>0</v>
      </c>
      <c r="AJ218" s="140">
        <f t="shared" si="1483"/>
        <v>0</v>
      </c>
      <c r="AK218" s="65">
        <f t="shared" ref="AK218:BP218" si="1484">SUM(AK178:AK215)</f>
        <v>40</v>
      </c>
      <c r="AL218" s="140">
        <f t="shared" si="1484"/>
        <v>4000</v>
      </c>
      <c r="AM218" s="65">
        <f t="shared" si="1484"/>
        <v>4</v>
      </c>
      <c r="AN218" s="140">
        <f t="shared" si="1484"/>
        <v>400</v>
      </c>
      <c r="AO218" s="65">
        <f t="shared" si="1484"/>
        <v>0</v>
      </c>
      <c r="AP218" s="65">
        <f t="shared" si="1484"/>
        <v>0</v>
      </c>
      <c r="AQ218" s="65">
        <f t="shared" si="1484"/>
        <v>0</v>
      </c>
      <c r="AR218" s="65">
        <f t="shared" si="1484"/>
        <v>0</v>
      </c>
      <c r="AS218" s="65">
        <f t="shared" si="1484"/>
        <v>2.5</v>
      </c>
      <c r="AT218" s="65">
        <f t="shared" si="1484"/>
        <v>250</v>
      </c>
      <c r="AU218" s="65">
        <f t="shared" si="1484"/>
        <v>1</v>
      </c>
      <c r="AV218" s="65">
        <f t="shared" si="1484"/>
        <v>100</v>
      </c>
      <c r="AW218" s="65">
        <f t="shared" si="1484"/>
        <v>9</v>
      </c>
      <c r="AX218" s="65">
        <f t="shared" si="1484"/>
        <v>900</v>
      </c>
      <c r="AY218" s="65">
        <f t="shared" si="1484"/>
        <v>6</v>
      </c>
      <c r="AZ218" s="65">
        <f t="shared" si="1484"/>
        <v>600</v>
      </c>
      <c r="BA218" s="65">
        <f t="shared" si="1484"/>
        <v>9.75</v>
      </c>
      <c r="BB218" s="140">
        <f t="shared" si="1484"/>
        <v>1024.5</v>
      </c>
      <c r="BC218" s="140">
        <f t="shared" si="1484"/>
        <v>0</v>
      </c>
      <c r="BD218" s="140">
        <f t="shared" si="1484"/>
        <v>0</v>
      </c>
      <c r="BE218" s="140">
        <f t="shared" si="1484"/>
        <v>0</v>
      </c>
      <c r="BF218" s="140">
        <f t="shared" si="1484"/>
        <v>0</v>
      </c>
      <c r="BG218" s="140">
        <f t="shared" si="1484"/>
        <v>0</v>
      </c>
      <c r="BH218" s="140">
        <f t="shared" si="1484"/>
        <v>0</v>
      </c>
      <c r="BI218" s="140">
        <f t="shared" si="1484"/>
        <v>0</v>
      </c>
      <c r="BJ218" s="140">
        <f t="shared" si="1484"/>
        <v>0</v>
      </c>
      <c r="BK218" s="140">
        <f t="shared" si="1484"/>
        <v>0</v>
      </c>
      <c r="BL218" s="140">
        <f t="shared" si="1484"/>
        <v>0</v>
      </c>
      <c r="BM218" s="140">
        <f t="shared" si="1484"/>
        <v>0</v>
      </c>
      <c r="BN218" s="140">
        <f t="shared" si="1484"/>
        <v>0</v>
      </c>
      <c r="BO218" s="140">
        <f t="shared" si="1484"/>
        <v>0</v>
      </c>
      <c r="BP218" s="140">
        <f t="shared" si="1484"/>
        <v>0</v>
      </c>
      <c r="BQ218" s="140">
        <f t="shared" ref="BQ218:BZ218" si="1485">SUM(BQ178:BQ215)</f>
        <v>0</v>
      </c>
      <c r="BR218" s="140">
        <f t="shared" si="1485"/>
        <v>0</v>
      </c>
      <c r="BS218" s="140">
        <f t="shared" si="1485"/>
        <v>0</v>
      </c>
      <c r="BT218" s="140">
        <f t="shared" si="1485"/>
        <v>0</v>
      </c>
      <c r="BU218" s="140">
        <f t="shared" si="1485"/>
        <v>0</v>
      </c>
      <c r="BV218" s="140">
        <f t="shared" si="1485"/>
        <v>0</v>
      </c>
      <c r="BW218" s="140">
        <f t="shared" si="1485"/>
        <v>0</v>
      </c>
      <c r="BX218" s="140">
        <f t="shared" si="1485"/>
        <v>0</v>
      </c>
      <c r="BY218" s="140">
        <f t="shared" si="1485"/>
        <v>0</v>
      </c>
      <c r="BZ218" s="65">
        <f t="shared" si="1485"/>
        <v>0</v>
      </c>
      <c r="CA218" s="65"/>
      <c r="CB218" s="66">
        <f>SUM(CB178:CB215)</f>
        <v>72.25</v>
      </c>
      <c r="CC218" s="66">
        <f>SUM(CC178:CC215)</f>
        <v>7274.5</v>
      </c>
      <c r="CD218" s="67" t="s">
        <v>59</v>
      </c>
      <c r="CE218" s="140">
        <f t="shared" ref="CE218:DR218" si="1486">SUM(CE178:CE217)</f>
        <v>48.5</v>
      </c>
      <c r="CF218" s="140">
        <f t="shared" si="1486"/>
        <v>5213.5</v>
      </c>
      <c r="CG218" s="140">
        <f t="shared" si="1486"/>
        <v>48.5</v>
      </c>
      <c r="CH218" s="140">
        <f t="shared" si="1486"/>
        <v>5213.5</v>
      </c>
      <c r="CI218" s="140">
        <f t="shared" si="1486"/>
        <v>11.25</v>
      </c>
      <c r="CJ218" s="140">
        <f t="shared" si="1486"/>
        <v>1233</v>
      </c>
      <c r="CK218" s="140">
        <f t="shared" si="1486"/>
        <v>11.25</v>
      </c>
      <c r="CL218" s="140">
        <f t="shared" si="1486"/>
        <v>1233</v>
      </c>
      <c r="CM218" s="140">
        <f t="shared" si="1486"/>
        <v>3</v>
      </c>
      <c r="CN218" s="140">
        <f t="shared" si="1486"/>
        <v>287.5</v>
      </c>
      <c r="CO218" s="140">
        <f t="shared" si="1486"/>
        <v>43</v>
      </c>
      <c r="CP218" s="140">
        <f t="shared" si="1486"/>
        <v>4287.5</v>
      </c>
      <c r="CQ218" s="140">
        <f t="shared" si="1486"/>
        <v>7</v>
      </c>
      <c r="CR218" s="140">
        <f t="shared" si="1486"/>
        <v>700</v>
      </c>
      <c r="CS218" s="140">
        <f t="shared" si="1486"/>
        <v>11</v>
      </c>
      <c r="CT218" s="140">
        <f t="shared" si="1486"/>
        <v>1100</v>
      </c>
      <c r="CU218" s="140">
        <f t="shared" si="1486"/>
        <v>27.75</v>
      </c>
      <c r="CV218" s="140">
        <f t="shared" si="1486"/>
        <v>2815.5</v>
      </c>
      <c r="CW218" s="140">
        <f t="shared" si="1486"/>
        <v>27.75</v>
      </c>
      <c r="CX218" s="140">
        <f t="shared" si="1486"/>
        <v>2815.5</v>
      </c>
      <c r="CY218" s="140">
        <f t="shared" si="1486"/>
        <v>13.75</v>
      </c>
      <c r="CZ218" s="140">
        <f t="shared" si="1486"/>
        <v>1406.5</v>
      </c>
      <c r="DA218" s="140">
        <f t="shared" si="1486"/>
        <v>13.75</v>
      </c>
      <c r="DB218" s="140">
        <f t="shared" si="1486"/>
        <v>1406.5</v>
      </c>
      <c r="DC218" s="140">
        <f t="shared" si="1486"/>
        <v>12.5</v>
      </c>
      <c r="DD218" s="140">
        <f t="shared" si="1486"/>
        <v>1250</v>
      </c>
      <c r="DE218" s="140">
        <f t="shared" si="1486"/>
        <v>15</v>
      </c>
      <c r="DF218" s="140">
        <f t="shared" si="1486"/>
        <v>1500</v>
      </c>
      <c r="DG218" s="140">
        <f t="shared" si="1486"/>
        <v>19</v>
      </c>
      <c r="DH218" s="140">
        <f t="shared" si="1486"/>
        <v>1900</v>
      </c>
      <c r="DI218" s="140">
        <f t="shared" si="1486"/>
        <v>20</v>
      </c>
      <c r="DJ218" s="140">
        <f t="shared" si="1486"/>
        <v>2000</v>
      </c>
      <c r="DK218" s="140">
        <f t="shared" si="1486"/>
        <v>28.25</v>
      </c>
      <c r="DL218" s="140">
        <f t="shared" si="1486"/>
        <v>2705</v>
      </c>
      <c r="DM218" s="140">
        <f t="shared" si="1486"/>
        <v>37.25</v>
      </c>
      <c r="DN218" s="140">
        <f t="shared" si="1486"/>
        <v>3605</v>
      </c>
      <c r="DO218" s="140">
        <f t="shared" si="1486"/>
        <v>0</v>
      </c>
      <c r="DP218" s="140">
        <f t="shared" si="1486"/>
        <v>0</v>
      </c>
      <c r="DQ218" s="140">
        <f t="shared" si="1486"/>
        <v>2.75</v>
      </c>
      <c r="DR218" s="140">
        <f t="shared" si="1486"/>
        <v>0</v>
      </c>
      <c r="DS218" s="140">
        <f t="shared" ref="DS218:DV218" si="1487">SUM(DS178:DS217)</f>
        <v>14.5</v>
      </c>
      <c r="DT218" s="140">
        <f t="shared" si="1487"/>
        <v>1684</v>
      </c>
      <c r="DU218" s="140">
        <f t="shared" si="1487"/>
        <v>24.25</v>
      </c>
      <c r="DV218" s="140">
        <f t="shared" si="1487"/>
        <v>2708.5</v>
      </c>
      <c r="DW218" s="140">
        <f t="shared" ref="DW218:DZ218" si="1488">SUM(DW178:DW217)</f>
        <v>0</v>
      </c>
      <c r="DX218" s="140">
        <f t="shared" si="1488"/>
        <v>0</v>
      </c>
      <c r="DY218" s="140">
        <f t="shared" si="1488"/>
        <v>0</v>
      </c>
      <c r="DZ218" s="140">
        <f t="shared" si="1488"/>
        <v>0</v>
      </c>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18"/>
      <c r="EW218" s="18"/>
      <c r="EX218" s="18"/>
      <c r="EY218" s="18"/>
      <c r="EZ218" s="18"/>
      <c r="FA218" s="18"/>
      <c r="FB218" s="18"/>
      <c r="FC218" s="18"/>
      <c r="FD218" s="18"/>
      <c r="FE218" s="18"/>
      <c r="FF218" s="18"/>
      <c r="FG218" s="18"/>
      <c r="FH218" s="18"/>
      <c r="FI218" s="18"/>
      <c r="FJ218" s="18"/>
      <c r="FK218" s="18"/>
      <c r="FL218" s="18"/>
      <c r="FM218" s="18"/>
      <c r="FN218" s="18"/>
      <c r="FO218" s="18"/>
      <c r="FP218" s="18"/>
      <c r="FQ218" s="18"/>
      <c r="FR218" s="18"/>
      <c r="FS218" s="18"/>
      <c r="FT218" s="18"/>
      <c r="FU218" s="18"/>
      <c r="FV218" s="18"/>
      <c r="FW218" s="18"/>
      <c r="FX218" s="18"/>
      <c r="FY218" s="18"/>
      <c r="FZ218" s="18"/>
      <c r="GA218" s="18"/>
      <c r="GB218" s="18"/>
      <c r="GC218" s="18"/>
      <c r="GD218" s="18"/>
      <c r="GE218" s="18"/>
      <c r="GF218" s="18"/>
      <c r="GG218" s="18"/>
      <c r="GH218" s="18"/>
      <c r="GI218" s="18"/>
      <c r="GJ218" s="18"/>
      <c r="GK218" s="18"/>
      <c r="GL218" s="18"/>
      <c r="GM218" s="18"/>
      <c r="GN218" s="18"/>
      <c r="GO218" s="18"/>
      <c r="GP218" s="18"/>
      <c r="GQ218" s="18"/>
      <c r="GR218" s="18"/>
      <c r="GS218" s="18"/>
      <c r="GT218" s="18"/>
      <c r="GU218" s="18"/>
      <c r="GV218" s="18"/>
      <c r="GW218" s="18"/>
      <c r="GX218" s="18"/>
      <c r="GY218" s="18"/>
      <c r="GZ218" s="18"/>
      <c r="HA218" s="18"/>
      <c r="HB218" s="18"/>
      <c r="HC218" s="18"/>
      <c r="HD218" s="18"/>
    </row>
    <row r="219" spans="1:212" x14ac:dyDescent="0.2">
      <c r="A219" s="65"/>
      <c r="B219" s="65" t="s">
        <v>60</v>
      </c>
      <c r="C219" s="65"/>
      <c r="D219" s="65"/>
      <c r="E219" s="718" t="e">
        <f>F218/E218</f>
        <v>#DIV/0!</v>
      </c>
      <c r="F219" s="718"/>
      <c r="G219" s="718" t="e">
        <f>H218/G218</f>
        <v>#DIV/0!</v>
      </c>
      <c r="H219" s="718"/>
      <c r="I219" s="718" t="e">
        <f>J218/I218</f>
        <v>#DIV/0!</v>
      </c>
      <c r="J219" s="718"/>
      <c r="K219" s="718" t="e">
        <f>L218/K218</f>
        <v>#DIV/0!</v>
      </c>
      <c r="L219" s="718"/>
      <c r="M219" s="718" t="e">
        <f>N218/M218</f>
        <v>#DIV/0!</v>
      </c>
      <c r="N219" s="718"/>
      <c r="O219" s="718" t="e">
        <f>P218/O218</f>
        <v>#DIV/0!</v>
      </c>
      <c r="P219" s="718"/>
      <c r="Q219" s="718" t="e">
        <f>R218/Q218</f>
        <v>#DIV/0!</v>
      </c>
      <c r="R219" s="718"/>
      <c r="S219" s="718" t="e">
        <f>T218/S218</f>
        <v>#DIV/0!</v>
      </c>
      <c r="T219" s="718"/>
      <c r="U219" s="718" t="e">
        <f>V218/U218</f>
        <v>#DIV/0!</v>
      </c>
      <c r="V219" s="718"/>
      <c r="W219" s="718" t="e">
        <f>X218/W218</f>
        <v>#DIV/0!</v>
      </c>
      <c r="X219" s="718"/>
      <c r="Y219" s="718" t="e">
        <f>Z218/Y218</f>
        <v>#DIV/0!</v>
      </c>
      <c r="Z219" s="718"/>
      <c r="AA219" s="718" t="e">
        <f>AB218/AA218</f>
        <v>#DIV/0!</v>
      </c>
      <c r="AB219" s="718"/>
      <c r="AC219" s="718" t="e">
        <f>AD218/AC218</f>
        <v>#DIV/0!</v>
      </c>
      <c r="AD219" s="718"/>
      <c r="AE219" s="718" t="e">
        <f>AF218/AE218</f>
        <v>#DIV/0!</v>
      </c>
      <c r="AF219" s="718"/>
      <c r="AG219" s="718" t="e">
        <f>AH218/AG218</f>
        <v>#DIV/0!</v>
      </c>
      <c r="AH219" s="718"/>
      <c r="AI219" s="718" t="e">
        <f>AJ218/AI218</f>
        <v>#DIV/0!</v>
      </c>
      <c r="AJ219" s="718"/>
      <c r="AK219" s="718">
        <f>AL218/AK218</f>
        <v>100</v>
      </c>
      <c r="AL219" s="718"/>
      <c r="AM219" s="718">
        <f>AN218/AM218</f>
        <v>100</v>
      </c>
      <c r="AN219" s="718"/>
      <c r="AO219" s="718" t="e">
        <f>AP218/AO218</f>
        <v>#DIV/0!</v>
      </c>
      <c r="AP219" s="718"/>
      <c r="AQ219" s="718" t="e">
        <f>AR218/AQ218</f>
        <v>#DIV/0!</v>
      </c>
      <c r="AR219" s="718"/>
      <c r="AS219" s="718">
        <f>AT218/AS218</f>
        <v>100</v>
      </c>
      <c r="AT219" s="718"/>
      <c r="AU219" s="718">
        <f>AV218/AU218</f>
        <v>100</v>
      </c>
      <c r="AV219" s="718"/>
      <c r="AW219" s="718">
        <f>AX218/AW218</f>
        <v>100</v>
      </c>
      <c r="AX219" s="718"/>
      <c r="AY219" s="718">
        <f>AZ218/AY218</f>
        <v>100</v>
      </c>
      <c r="AZ219" s="718"/>
      <c r="BA219" s="718">
        <f>BB218/BA218</f>
        <v>105.07692307692308</v>
      </c>
      <c r="BB219" s="718"/>
      <c r="BC219" s="718" t="e">
        <f>BD218/BC218</f>
        <v>#DIV/0!</v>
      </c>
      <c r="BD219" s="718"/>
      <c r="BE219" s="718" t="e">
        <f>BF218/BE218</f>
        <v>#DIV/0!</v>
      </c>
      <c r="BF219" s="718"/>
      <c r="BG219" s="718" t="e">
        <f>BH218/BG218</f>
        <v>#DIV/0!</v>
      </c>
      <c r="BH219" s="718"/>
      <c r="BI219" s="718" t="e">
        <f>BJ218/BI218</f>
        <v>#DIV/0!</v>
      </c>
      <c r="BJ219" s="718"/>
      <c r="BK219" s="718" t="e">
        <f>BL218/BK218</f>
        <v>#DIV/0!</v>
      </c>
      <c r="BL219" s="718"/>
      <c r="BM219" s="718" t="e">
        <f>BN218/BM218</f>
        <v>#DIV/0!</v>
      </c>
      <c r="BN219" s="718"/>
      <c r="BO219" s="718" t="e">
        <f>BP218/BO218</f>
        <v>#DIV/0!</v>
      </c>
      <c r="BP219" s="718"/>
      <c r="BQ219" s="718" t="e">
        <f>BR218/BQ218</f>
        <v>#DIV/0!</v>
      </c>
      <c r="BR219" s="718"/>
      <c r="BS219" s="718" t="e">
        <f>BT218/BS218</f>
        <v>#DIV/0!</v>
      </c>
      <c r="BT219" s="718"/>
      <c r="BU219" s="718" t="e">
        <f>BV218/BU218</f>
        <v>#DIV/0!</v>
      </c>
      <c r="BV219" s="718"/>
      <c r="BW219" s="718" t="e">
        <f>BX218/BW218</f>
        <v>#DIV/0!</v>
      </c>
      <c r="BX219" s="718"/>
      <c r="BY219" s="718" t="e">
        <f>BZ218/BY218</f>
        <v>#DIV/0!</v>
      </c>
      <c r="BZ219" s="718"/>
      <c r="CA219" s="70"/>
      <c r="CB219" s="726">
        <f>CC218/CB218</f>
        <v>100.68512110726644</v>
      </c>
      <c r="CC219" s="726"/>
      <c r="CD219" s="68" t="s">
        <v>61</v>
      </c>
      <c r="CE219" s="718"/>
      <c r="CF219" s="718"/>
      <c r="CG219" s="718"/>
      <c r="CH219" s="718"/>
      <c r="CI219" s="718"/>
      <c r="CJ219" s="718"/>
      <c r="CK219" s="718"/>
      <c r="CL219" s="718"/>
      <c r="CM219" s="718"/>
      <c r="CN219" s="718"/>
      <c r="CO219" s="718"/>
      <c r="CP219" s="718"/>
      <c r="CQ219" s="718"/>
      <c r="CR219" s="718"/>
      <c r="CS219" s="718"/>
      <c r="CT219" s="718"/>
      <c r="CU219" s="718"/>
      <c r="CV219" s="718"/>
      <c r="CW219" s="718"/>
      <c r="CX219" s="718"/>
      <c r="CY219" s="718"/>
      <c r="CZ219" s="718"/>
      <c r="DA219" s="718"/>
      <c r="DB219" s="718"/>
      <c r="DC219" s="718"/>
      <c r="DD219" s="718"/>
      <c r="DE219" s="718"/>
      <c r="DF219" s="718"/>
      <c r="DG219" s="718"/>
      <c r="DH219" s="718"/>
      <c r="DI219" s="718"/>
      <c r="DJ219" s="718"/>
      <c r="DK219" s="718"/>
      <c r="DL219" s="718"/>
      <c r="DM219" s="718"/>
      <c r="DN219" s="718"/>
      <c r="DO219" s="718"/>
      <c r="DP219" s="718"/>
      <c r="DQ219" s="718"/>
      <c r="DR219" s="718"/>
      <c r="DS219" s="718"/>
      <c r="DT219" s="718"/>
      <c r="DU219" s="718"/>
      <c r="DV219" s="718"/>
      <c r="DW219" s="718"/>
      <c r="DX219" s="718"/>
      <c r="DY219" s="718"/>
      <c r="DZ219" s="718"/>
      <c r="HA219" s="4"/>
      <c r="HB219" s="4"/>
      <c r="HC219" s="4"/>
      <c r="HD219" s="4"/>
    </row>
    <row r="220" spans="1:212" x14ac:dyDescent="0.2">
      <c r="HA220" s="4"/>
      <c r="HB220" s="4"/>
      <c r="HC220" s="4"/>
      <c r="HD220" s="4"/>
    </row>
    <row r="221" spans="1:212" x14ac:dyDescent="0.2">
      <c r="HA221" s="4"/>
      <c r="HB221" s="4"/>
      <c r="HC221" s="4"/>
      <c r="HD221" s="4"/>
    </row>
    <row r="222" spans="1:212" s="4" customFormat="1" ht="12.75" customHeight="1" x14ac:dyDescent="0.2">
      <c r="A222" s="49"/>
      <c r="B222" s="49"/>
      <c r="C222" s="50"/>
      <c r="D222" s="50"/>
      <c r="E222" s="729" t="str">
        <f>$E$3</f>
        <v>vor 2021</v>
      </c>
      <c r="F222" s="730"/>
      <c r="G222" s="730"/>
      <c r="H222" s="730"/>
      <c r="I222" s="730"/>
      <c r="J222" s="730"/>
      <c r="K222" s="730"/>
      <c r="L222" s="730"/>
      <c r="M222" s="730"/>
      <c r="N222" s="730"/>
      <c r="O222" s="730"/>
      <c r="P222" s="730"/>
      <c r="Q222" s="730"/>
      <c r="R222" s="730"/>
      <c r="S222" s="730"/>
      <c r="T222" s="730"/>
      <c r="U222" s="730"/>
      <c r="V222" s="730"/>
      <c r="W222" s="730"/>
      <c r="X222" s="730"/>
      <c r="Y222" s="730"/>
      <c r="Z222" s="730"/>
      <c r="AA222" s="730"/>
      <c r="AB222" s="731"/>
      <c r="AC222" s="719">
        <v>2021</v>
      </c>
      <c r="AD222" s="720"/>
      <c r="AE222" s="720"/>
      <c r="AF222" s="720"/>
      <c r="AG222" s="720"/>
      <c r="AH222" s="720"/>
      <c r="AI222" s="720"/>
      <c r="AJ222" s="720"/>
      <c r="AK222" s="720"/>
      <c r="AL222" s="720"/>
      <c r="AM222" s="720"/>
      <c r="AN222" s="720"/>
      <c r="AO222" s="720"/>
      <c r="AP222" s="720"/>
      <c r="AQ222" s="720"/>
      <c r="AR222" s="720"/>
      <c r="AS222" s="720"/>
      <c r="AT222" s="720"/>
      <c r="AU222" s="720"/>
      <c r="AV222" s="720"/>
      <c r="AW222" s="720"/>
      <c r="AX222" s="720"/>
      <c r="AY222" s="720"/>
      <c r="AZ222" s="721"/>
      <c r="BA222" s="719">
        <f>BA3</f>
        <v>2022</v>
      </c>
      <c r="BB222" s="720"/>
      <c r="BC222" s="720"/>
      <c r="BD222" s="720"/>
      <c r="BE222" s="720"/>
      <c r="BF222" s="720"/>
      <c r="BG222" s="720"/>
      <c r="BH222" s="720"/>
      <c r="BI222" s="720"/>
      <c r="BJ222" s="720"/>
      <c r="BK222" s="720"/>
      <c r="BL222" s="720"/>
      <c r="BM222" s="720"/>
      <c r="BN222" s="720"/>
      <c r="BO222" s="720"/>
      <c r="BP222" s="720"/>
      <c r="BQ222" s="720"/>
      <c r="BR222" s="720"/>
      <c r="BS222" s="720"/>
      <c r="BT222" s="720"/>
      <c r="BU222" s="720"/>
      <c r="BV222" s="720"/>
      <c r="BW222" s="720"/>
      <c r="BX222" s="721"/>
      <c r="BY222" s="62"/>
      <c r="BZ222" s="62"/>
      <c r="CA222" s="62"/>
      <c r="CB222" s="17"/>
      <c r="CC222" s="17"/>
    </row>
    <row r="223" spans="1:212" s="5" customFormat="1" ht="15.75" x14ac:dyDescent="0.25">
      <c r="A223" s="69"/>
      <c r="B223" s="69" t="str">
        <f>Stundenverteilung!O5</f>
        <v>AeBo - TU</v>
      </c>
      <c r="C223" s="735" t="str">
        <f>Stundenverteilung!O7</f>
        <v>TP2</v>
      </c>
      <c r="D223" s="736"/>
      <c r="E223" s="732"/>
      <c r="F223" s="733"/>
      <c r="G223" s="733"/>
      <c r="H223" s="733"/>
      <c r="I223" s="733"/>
      <c r="J223" s="733"/>
      <c r="K223" s="733"/>
      <c r="L223" s="733"/>
      <c r="M223" s="733"/>
      <c r="N223" s="733"/>
      <c r="O223" s="733"/>
      <c r="P223" s="733"/>
      <c r="Q223" s="733"/>
      <c r="R223" s="733"/>
      <c r="S223" s="733"/>
      <c r="T223" s="733"/>
      <c r="U223" s="733"/>
      <c r="V223" s="733"/>
      <c r="W223" s="733"/>
      <c r="X223" s="733"/>
      <c r="Y223" s="733"/>
      <c r="Z223" s="733"/>
      <c r="AA223" s="733"/>
      <c r="AB223" s="734"/>
      <c r="AC223" s="722"/>
      <c r="AD223" s="723"/>
      <c r="AE223" s="723"/>
      <c r="AF223" s="723"/>
      <c r="AG223" s="723"/>
      <c r="AH223" s="723"/>
      <c r="AI223" s="723"/>
      <c r="AJ223" s="723"/>
      <c r="AK223" s="723"/>
      <c r="AL223" s="723"/>
      <c r="AM223" s="723"/>
      <c r="AN223" s="723"/>
      <c r="AO223" s="723"/>
      <c r="AP223" s="723"/>
      <c r="AQ223" s="723"/>
      <c r="AR223" s="723"/>
      <c r="AS223" s="723"/>
      <c r="AT223" s="723"/>
      <c r="AU223" s="723"/>
      <c r="AV223" s="723"/>
      <c r="AW223" s="723"/>
      <c r="AX223" s="723"/>
      <c r="AY223" s="723"/>
      <c r="AZ223" s="724"/>
      <c r="BA223" s="722"/>
      <c r="BB223" s="723"/>
      <c r="BC223" s="723"/>
      <c r="BD223" s="723"/>
      <c r="BE223" s="723"/>
      <c r="BF223" s="723"/>
      <c r="BG223" s="723"/>
      <c r="BH223" s="723"/>
      <c r="BI223" s="723"/>
      <c r="BJ223" s="723"/>
      <c r="BK223" s="723"/>
      <c r="BL223" s="723"/>
      <c r="BM223" s="723"/>
      <c r="BN223" s="723"/>
      <c r="BO223" s="723"/>
      <c r="BP223" s="723"/>
      <c r="BQ223" s="723"/>
      <c r="BR223" s="723"/>
      <c r="BS223" s="723"/>
      <c r="BT223" s="723"/>
      <c r="BU223" s="723"/>
      <c r="BV223" s="723"/>
      <c r="BW223" s="723"/>
      <c r="BX223" s="724"/>
      <c r="BY223" s="62"/>
      <c r="BZ223" s="62"/>
      <c r="CA223" s="62"/>
      <c r="CB223" s="16"/>
      <c r="CC223" s="16"/>
      <c r="CD223" s="4"/>
      <c r="CE223" s="717">
        <f>CE176</f>
        <v>44256</v>
      </c>
      <c r="CF223" s="717"/>
      <c r="CG223" s="717"/>
      <c r="CH223" s="717"/>
      <c r="CI223" s="717">
        <f>CI176</f>
        <v>44287</v>
      </c>
      <c r="CJ223" s="717"/>
      <c r="CK223" s="717"/>
      <c r="CL223" s="717"/>
      <c r="CM223" s="717">
        <f>CM176</f>
        <v>44317</v>
      </c>
      <c r="CN223" s="717"/>
      <c r="CO223" s="717"/>
      <c r="CP223" s="717"/>
      <c r="CQ223" s="717">
        <f>CQ176</f>
        <v>44348</v>
      </c>
      <c r="CR223" s="717"/>
      <c r="CS223" s="717"/>
      <c r="CT223" s="717"/>
      <c r="CU223" s="717">
        <f>CU176</f>
        <v>44378</v>
      </c>
      <c r="CV223" s="717"/>
      <c r="CW223" s="717"/>
      <c r="CX223" s="717"/>
      <c r="CY223" s="717">
        <f>CY176</f>
        <v>44409</v>
      </c>
      <c r="CZ223" s="717"/>
      <c r="DA223" s="717"/>
      <c r="DB223" s="717"/>
      <c r="DC223" s="717">
        <f>DC176</f>
        <v>44440</v>
      </c>
      <c r="DD223" s="717"/>
      <c r="DE223" s="717"/>
      <c r="DF223" s="717"/>
      <c r="DG223" s="717">
        <f>DG176</f>
        <v>44470</v>
      </c>
      <c r="DH223" s="717"/>
      <c r="DI223" s="717"/>
      <c r="DJ223" s="717"/>
      <c r="DK223" s="717">
        <f>DK176</f>
        <v>44501</v>
      </c>
      <c r="DL223" s="717"/>
      <c r="DM223" s="717"/>
      <c r="DN223" s="717"/>
      <c r="DO223" s="717">
        <f>DO176</f>
        <v>44531</v>
      </c>
      <c r="DP223" s="717"/>
      <c r="DQ223" s="717"/>
      <c r="DR223" s="717"/>
      <c r="DS223" s="717">
        <f>DS176</f>
        <v>44562</v>
      </c>
      <c r="DT223" s="717"/>
      <c r="DU223" s="717"/>
      <c r="DV223" s="717"/>
      <c r="DW223" s="717" t="str">
        <f>DW176</f>
        <v>Leer</v>
      </c>
      <c r="DX223" s="717"/>
      <c r="DY223" s="717"/>
      <c r="DZ223" s="717"/>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row>
    <row r="224" spans="1:212" s="5" customFormat="1" ht="48" x14ac:dyDescent="0.2">
      <c r="A224" s="51" t="s">
        <v>0</v>
      </c>
      <c r="B224" s="51" t="s">
        <v>80</v>
      </c>
      <c r="C224" s="52" t="s">
        <v>1</v>
      </c>
      <c r="D224" s="52" t="s">
        <v>6</v>
      </c>
      <c r="E224" s="53" t="s">
        <v>13</v>
      </c>
      <c r="F224" s="53" t="s">
        <v>14</v>
      </c>
      <c r="G224" s="53" t="s">
        <v>15</v>
      </c>
      <c r="H224" s="53" t="s">
        <v>16</v>
      </c>
      <c r="I224" s="53" t="s">
        <v>17</v>
      </c>
      <c r="J224" s="53" t="s">
        <v>18</v>
      </c>
      <c r="K224" s="53" t="s">
        <v>19</v>
      </c>
      <c r="L224" s="53" t="s">
        <v>20</v>
      </c>
      <c r="M224" s="53" t="s">
        <v>21</v>
      </c>
      <c r="N224" s="53" t="s">
        <v>22</v>
      </c>
      <c r="O224" s="53" t="s">
        <v>23</v>
      </c>
      <c r="P224" s="53" t="s">
        <v>24</v>
      </c>
      <c r="Q224" s="53" t="s">
        <v>25</v>
      </c>
      <c r="R224" s="53" t="s">
        <v>26</v>
      </c>
      <c r="S224" s="53" t="s">
        <v>27</v>
      </c>
      <c r="T224" s="53" t="s">
        <v>28</v>
      </c>
      <c r="U224" s="53" t="s">
        <v>29</v>
      </c>
      <c r="V224" s="53" t="s">
        <v>30</v>
      </c>
      <c r="W224" s="53" t="s">
        <v>247</v>
      </c>
      <c r="X224" s="53" t="s">
        <v>32</v>
      </c>
      <c r="Y224" s="53" t="s">
        <v>248</v>
      </c>
      <c r="Z224" s="53" t="s">
        <v>36</v>
      </c>
      <c r="AA224" s="53" t="s">
        <v>249</v>
      </c>
      <c r="AB224" s="53" t="s">
        <v>35</v>
      </c>
      <c r="AC224" s="58" t="s">
        <v>13</v>
      </c>
      <c r="AD224" s="58" t="s">
        <v>14</v>
      </c>
      <c r="AE224" s="58" t="s">
        <v>15</v>
      </c>
      <c r="AF224" s="58" t="s">
        <v>16</v>
      </c>
      <c r="AG224" s="58" t="s">
        <v>17</v>
      </c>
      <c r="AH224" s="58" t="s">
        <v>18</v>
      </c>
      <c r="AI224" s="58" t="s">
        <v>19</v>
      </c>
      <c r="AJ224" s="58" t="s">
        <v>20</v>
      </c>
      <c r="AK224" s="58" t="s">
        <v>21</v>
      </c>
      <c r="AL224" s="58" t="s">
        <v>22</v>
      </c>
      <c r="AM224" s="58" t="s">
        <v>23</v>
      </c>
      <c r="AN224" s="58" t="s">
        <v>24</v>
      </c>
      <c r="AO224" s="58" t="s">
        <v>25</v>
      </c>
      <c r="AP224" s="58" t="s">
        <v>26</v>
      </c>
      <c r="AQ224" s="58" t="s">
        <v>27</v>
      </c>
      <c r="AR224" s="58" t="s">
        <v>28</v>
      </c>
      <c r="AS224" s="58" t="s">
        <v>29</v>
      </c>
      <c r="AT224" s="58" t="s">
        <v>30</v>
      </c>
      <c r="AU224" s="58" t="s">
        <v>31</v>
      </c>
      <c r="AV224" s="58" t="s">
        <v>32</v>
      </c>
      <c r="AW224" s="58" t="s">
        <v>33</v>
      </c>
      <c r="AX224" s="58" t="s">
        <v>36</v>
      </c>
      <c r="AY224" s="58" t="s">
        <v>34</v>
      </c>
      <c r="AZ224" s="58" t="s">
        <v>35</v>
      </c>
      <c r="BA224" s="58" t="s">
        <v>13</v>
      </c>
      <c r="BB224" s="58" t="s">
        <v>14</v>
      </c>
      <c r="BC224" s="58" t="s">
        <v>15</v>
      </c>
      <c r="BD224" s="58" t="s">
        <v>16</v>
      </c>
      <c r="BE224" s="58" t="s">
        <v>17</v>
      </c>
      <c r="BF224" s="58" t="s">
        <v>18</v>
      </c>
      <c r="BG224" s="58" t="s">
        <v>19</v>
      </c>
      <c r="BH224" s="58" t="s">
        <v>20</v>
      </c>
      <c r="BI224" s="58" t="s">
        <v>21</v>
      </c>
      <c r="BJ224" s="58" t="s">
        <v>22</v>
      </c>
      <c r="BK224" s="58" t="s">
        <v>23</v>
      </c>
      <c r="BL224" s="58" t="s">
        <v>24</v>
      </c>
      <c r="BM224" s="58" t="s">
        <v>25</v>
      </c>
      <c r="BN224" s="58" t="s">
        <v>26</v>
      </c>
      <c r="BO224" s="58" t="s">
        <v>27</v>
      </c>
      <c r="BP224" s="58" t="s">
        <v>28</v>
      </c>
      <c r="BQ224" s="58" t="s">
        <v>29</v>
      </c>
      <c r="BR224" s="58" t="s">
        <v>30</v>
      </c>
      <c r="BS224" s="58" t="s">
        <v>31</v>
      </c>
      <c r="BT224" s="58" t="s">
        <v>32</v>
      </c>
      <c r="BU224" s="58" t="s">
        <v>33</v>
      </c>
      <c r="BV224" s="58" t="s">
        <v>36</v>
      </c>
      <c r="BW224" s="58" t="s">
        <v>34</v>
      </c>
      <c r="BX224" s="58" t="s">
        <v>35</v>
      </c>
      <c r="BY224" s="222" t="str">
        <f>BY5</f>
        <v>Leer
Std.</v>
      </c>
      <c r="BZ224" s="58" t="str">
        <f>BZ5</f>
        <v>Leer
CHF</v>
      </c>
      <c r="CA224" s="58"/>
      <c r="CB224" s="60" t="s">
        <v>4</v>
      </c>
      <c r="CC224" s="60" t="s">
        <v>5</v>
      </c>
      <c r="CD224" s="4"/>
      <c r="CE224" s="237" t="s">
        <v>250</v>
      </c>
      <c r="CF224" s="237" t="s">
        <v>37</v>
      </c>
      <c r="CG224" s="238" t="s">
        <v>165</v>
      </c>
      <c r="CH224" s="238" t="s">
        <v>166</v>
      </c>
      <c r="CI224" s="237" t="s">
        <v>250</v>
      </c>
      <c r="CJ224" s="237" t="s">
        <v>37</v>
      </c>
      <c r="CK224" s="238" t="s">
        <v>165</v>
      </c>
      <c r="CL224" s="238" t="s">
        <v>166</v>
      </c>
      <c r="CM224" s="237" t="s">
        <v>250</v>
      </c>
      <c r="CN224" s="237" t="s">
        <v>37</v>
      </c>
      <c r="CO224" s="238" t="s">
        <v>165</v>
      </c>
      <c r="CP224" s="238" t="s">
        <v>166</v>
      </c>
      <c r="CQ224" s="237" t="s">
        <v>250</v>
      </c>
      <c r="CR224" s="237" t="s">
        <v>37</v>
      </c>
      <c r="CS224" s="238" t="s">
        <v>165</v>
      </c>
      <c r="CT224" s="238" t="s">
        <v>166</v>
      </c>
      <c r="CU224" s="237" t="s">
        <v>250</v>
      </c>
      <c r="CV224" s="237" t="s">
        <v>37</v>
      </c>
      <c r="CW224" s="238" t="s">
        <v>165</v>
      </c>
      <c r="CX224" s="238" t="s">
        <v>166</v>
      </c>
      <c r="CY224" s="237" t="s">
        <v>250</v>
      </c>
      <c r="CZ224" s="237" t="s">
        <v>37</v>
      </c>
      <c r="DA224" s="238" t="s">
        <v>165</v>
      </c>
      <c r="DB224" s="238" t="s">
        <v>166</v>
      </c>
      <c r="DC224" s="237" t="s">
        <v>250</v>
      </c>
      <c r="DD224" s="237" t="s">
        <v>37</v>
      </c>
      <c r="DE224" s="238" t="s">
        <v>165</v>
      </c>
      <c r="DF224" s="238" t="s">
        <v>166</v>
      </c>
      <c r="DG224" s="237" t="s">
        <v>250</v>
      </c>
      <c r="DH224" s="237" t="s">
        <v>37</v>
      </c>
      <c r="DI224" s="238" t="s">
        <v>165</v>
      </c>
      <c r="DJ224" s="238" t="s">
        <v>166</v>
      </c>
      <c r="DK224" s="237" t="s">
        <v>250</v>
      </c>
      <c r="DL224" s="237" t="s">
        <v>37</v>
      </c>
      <c r="DM224" s="238" t="s">
        <v>165</v>
      </c>
      <c r="DN224" s="238" t="s">
        <v>166</v>
      </c>
      <c r="DO224" s="237" t="s">
        <v>250</v>
      </c>
      <c r="DP224" s="237" t="s">
        <v>37</v>
      </c>
      <c r="DQ224" s="238" t="s">
        <v>165</v>
      </c>
      <c r="DR224" s="238" t="s">
        <v>166</v>
      </c>
      <c r="DS224" s="237" t="s">
        <v>250</v>
      </c>
      <c r="DT224" s="237" t="s">
        <v>37</v>
      </c>
      <c r="DU224" s="238" t="s">
        <v>165</v>
      </c>
      <c r="DV224" s="238" t="s">
        <v>166</v>
      </c>
      <c r="DW224" s="237" t="s">
        <v>250</v>
      </c>
      <c r="DX224" s="237" t="s">
        <v>37</v>
      </c>
      <c r="DY224" s="238" t="s">
        <v>165</v>
      </c>
      <c r="DZ224" s="238" t="s">
        <v>166</v>
      </c>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row>
    <row r="225" spans="1:212" s="5" customFormat="1" x14ac:dyDescent="0.2">
      <c r="A225" s="57" t="s">
        <v>169</v>
      </c>
      <c r="B225" s="57" t="s">
        <v>170</v>
      </c>
      <c r="C225" s="57" t="s">
        <v>2</v>
      </c>
      <c r="D225" s="57">
        <v>140</v>
      </c>
      <c r="E225" s="6"/>
      <c r="F225" s="64">
        <f>SUM(E225*$D225)</f>
        <v>0</v>
      </c>
      <c r="G225" s="6"/>
      <c r="H225" s="64">
        <f>SUM(G225*$D225)</f>
        <v>0</v>
      </c>
      <c r="I225" s="6"/>
      <c r="J225" s="64">
        <f>SUM(I225*$D225)</f>
        <v>0</v>
      </c>
      <c r="K225" s="6"/>
      <c r="L225" s="64">
        <f>SUM(K225*$D225)</f>
        <v>0</v>
      </c>
      <c r="M225" s="6"/>
      <c r="N225" s="64">
        <f>SUM(M225*$D225)</f>
        <v>0</v>
      </c>
      <c r="O225" s="6"/>
      <c r="P225" s="64">
        <f>SUM(O225*$D225)</f>
        <v>0</v>
      </c>
      <c r="Q225" s="6"/>
      <c r="R225" s="64">
        <f>SUM(Q225*$D225)</f>
        <v>0</v>
      </c>
      <c r="S225" s="6"/>
      <c r="T225" s="64">
        <f>SUM(S225*$D225)</f>
        <v>0</v>
      </c>
      <c r="U225" s="6"/>
      <c r="V225" s="64">
        <f>SUM(U225*$D225)</f>
        <v>0</v>
      </c>
      <c r="W225" s="6"/>
      <c r="X225" s="64">
        <f>SUM(W225*$D225)</f>
        <v>0</v>
      </c>
      <c r="Y225" s="6"/>
      <c r="Z225" s="64">
        <f>SUM(Y225*$D225)</f>
        <v>0</v>
      </c>
      <c r="AA225" s="6"/>
      <c r="AB225" s="64">
        <f>SUM(AA225*$D225)</f>
        <v>0</v>
      </c>
      <c r="AC225" s="59"/>
      <c r="AD225" s="64">
        <f>SUM(AC225*$D225)</f>
        <v>0</v>
      </c>
      <c r="AE225" s="59"/>
      <c r="AF225" s="64">
        <f>SUM(AE225*$D225)</f>
        <v>0</v>
      </c>
      <c r="AG225" s="59"/>
      <c r="AH225" s="64">
        <f>SUM(AG225*$D225)</f>
        <v>0</v>
      </c>
      <c r="AI225" s="59"/>
      <c r="AJ225" s="64">
        <f>SUM(AI225*$D225)</f>
        <v>0</v>
      </c>
      <c r="AK225" s="59"/>
      <c r="AL225" s="64">
        <f>SUM(AK225*$D225)</f>
        <v>0</v>
      </c>
      <c r="AM225" s="59"/>
      <c r="AN225" s="64">
        <f>SUM(AM225*$D225)</f>
        <v>0</v>
      </c>
      <c r="AO225" s="59"/>
      <c r="AP225" s="64">
        <f>SUM(AO225*$D225)</f>
        <v>0</v>
      </c>
      <c r="AQ225" s="59"/>
      <c r="AR225" s="64">
        <f>SUM(AQ225*$D225)</f>
        <v>0</v>
      </c>
      <c r="AS225" s="59"/>
      <c r="AT225" s="64">
        <f>SUM(AS225*$D225)</f>
        <v>0</v>
      </c>
      <c r="AU225" s="59"/>
      <c r="AV225" s="64">
        <f>SUM(AU225*$D225)</f>
        <v>0</v>
      </c>
      <c r="AW225" s="59"/>
      <c r="AX225" s="64">
        <f>SUM(AW225*$D225)</f>
        <v>0</v>
      </c>
      <c r="AY225" s="59"/>
      <c r="AZ225" s="64">
        <f>SUM(AY225*$D225)</f>
        <v>0</v>
      </c>
      <c r="BA225" s="59"/>
      <c r="BB225" s="64">
        <f>SUM(BA225*$D225)</f>
        <v>0</v>
      </c>
      <c r="BC225" s="59"/>
      <c r="BD225" s="64">
        <f>SUM(BC225*$D225)</f>
        <v>0</v>
      </c>
      <c r="BE225" s="59"/>
      <c r="BF225" s="64">
        <f>SUM(BE225*$D225)</f>
        <v>0</v>
      </c>
      <c r="BG225" s="59"/>
      <c r="BH225" s="64">
        <f>SUM(BG225*$D225)</f>
        <v>0</v>
      </c>
      <c r="BI225" s="59"/>
      <c r="BJ225" s="64">
        <f>SUM(BI225*$D225)</f>
        <v>0</v>
      </c>
      <c r="BK225" s="59"/>
      <c r="BL225" s="64">
        <f>SUM(BK225*$D225)</f>
        <v>0</v>
      </c>
      <c r="BM225" s="59"/>
      <c r="BN225" s="64">
        <f>SUM(BM225*$D225)</f>
        <v>0</v>
      </c>
      <c r="BO225" s="59"/>
      <c r="BP225" s="64">
        <f>SUM(BO225*$D225)</f>
        <v>0</v>
      </c>
      <c r="BQ225" s="59"/>
      <c r="BR225" s="64">
        <f>SUM(BQ225*$D225)</f>
        <v>0</v>
      </c>
      <c r="BS225" s="59"/>
      <c r="BT225" s="64">
        <f>SUM(BS225*$D225)</f>
        <v>0</v>
      </c>
      <c r="BU225" s="59"/>
      <c r="BV225" s="64">
        <f>SUM(BU225*$D225)</f>
        <v>0</v>
      </c>
      <c r="BW225" s="59"/>
      <c r="BX225" s="64">
        <f>SUM(BW225*$D225)</f>
        <v>0</v>
      </c>
      <c r="BY225" s="59"/>
      <c r="BZ225" s="64">
        <f t="shared" ref="BZ225:BZ255" si="1489">SUM(BY225*$D225)</f>
        <v>0</v>
      </c>
      <c r="CA225" s="54"/>
      <c r="CB225" s="61">
        <f t="shared" ref="CB225:CB255" si="1490">SUM(E225+G225+I225+K225+M225+O225+Q225+S225+U225+W225+Y225+AA225+AC225+AE225+AG225+AI225+AK225+AM225+AO225+AQ225+AS225+AU225+AW225+AY225+BA225+BC225+BE225+BG225+BI225+BK225+BM225+BO225+BQ225+BS225+BU225+BW225+BY225)</f>
        <v>0</v>
      </c>
      <c r="CC225" s="61">
        <f t="shared" ref="CC225:CC255" si="1491">ROUND(CB225*D225*2,1)/2</f>
        <v>0</v>
      </c>
      <c r="CD225" s="4"/>
      <c r="CE225" s="236"/>
      <c r="CF225" s="236">
        <f>SUM(CE225*D225)</f>
        <v>0</v>
      </c>
      <c r="CG225" s="235">
        <f>SUM(CE225+AG225)</f>
        <v>0</v>
      </c>
      <c r="CH225" s="235">
        <f>SUM(CG225*D225)</f>
        <v>0</v>
      </c>
      <c r="CI225" s="236"/>
      <c r="CJ225" s="236">
        <f>SUM(CI225*D225)</f>
        <v>0</v>
      </c>
      <c r="CK225" s="235">
        <f>SUM(CI225+AI225)</f>
        <v>0</v>
      </c>
      <c r="CL225" s="235">
        <f>SUM(CK225*D225)</f>
        <v>0</v>
      </c>
      <c r="CM225" s="236"/>
      <c r="CN225" s="236">
        <f t="shared" ref="CN225:CN254" si="1492">SUM(CM225*D225)</f>
        <v>0</v>
      </c>
      <c r="CO225" s="235">
        <f>SUM(CM225+AK225)</f>
        <v>0</v>
      </c>
      <c r="CP225" s="235">
        <f>SUM(CO225*D225)</f>
        <v>0</v>
      </c>
      <c r="CQ225" s="236"/>
      <c r="CR225" s="236">
        <f>SUM(CQ225*D225)</f>
        <v>0</v>
      </c>
      <c r="CS225" s="235">
        <f>SUM(CQ225+AM225)</f>
        <v>0</v>
      </c>
      <c r="CT225" s="235">
        <f>SUM(CS225*D225)</f>
        <v>0</v>
      </c>
      <c r="CU225" s="236"/>
      <c r="CV225" s="236">
        <f>SUM(CU225*D225)</f>
        <v>0</v>
      </c>
      <c r="CW225" s="235">
        <f>SUM(CU225+AO225)</f>
        <v>0</v>
      </c>
      <c r="CX225" s="235">
        <f>SUM(CW225*D225)</f>
        <v>0</v>
      </c>
      <c r="CY225" s="236"/>
      <c r="CZ225" s="236">
        <f>SUM(CY225*D225)</f>
        <v>0</v>
      </c>
      <c r="DA225" s="235">
        <f>SUM(CY225+AQ225)</f>
        <v>0</v>
      </c>
      <c r="DB225" s="235">
        <f>SUM(DA225*D225)</f>
        <v>0</v>
      </c>
      <c r="DC225" s="236"/>
      <c r="DD225" s="236">
        <f>SUM(DC225*D225)</f>
        <v>0</v>
      </c>
      <c r="DE225" s="235">
        <f>SUM(DC225+AS225)</f>
        <v>0</v>
      </c>
      <c r="DF225" s="235">
        <f>SUM(DE225*D225)</f>
        <v>0</v>
      </c>
      <c r="DG225" s="236"/>
      <c r="DH225" s="236">
        <f>DG225*D225</f>
        <v>0</v>
      </c>
      <c r="DI225" s="235">
        <f>SUM(DG225+AU225)</f>
        <v>0</v>
      </c>
      <c r="DJ225" s="235">
        <f>DI225*D225</f>
        <v>0</v>
      </c>
      <c r="DK225" s="236"/>
      <c r="DL225" s="236">
        <f t="shared" ref="DL225:DL254" si="1493">SUM(DK225*X225)</f>
        <v>0</v>
      </c>
      <c r="DM225" s="235">
        <f>DK225+AW225</f>
        <v>0</v>
      </c>
      <c r="DN225" s="235">
        <f>DM225*D225</f>
        <v>0</v>
      </c>
      <c r="DO225" s="236"/>
      <c r="DP225" s="236">
        <f t="shared" ref="DP225:DP254" si="1494">SUM(DO225*AB225)</f>
        <v>0</v>
      </c>
      <c r="DQ225" s="235">
        <f t="shared" ref="DQ225:DQ254" si="1495">SUM(DO225+BA225)</f>
        <v>0</v>
      </c>
      <c r="DR225" s="235">
        <f t="shared" ref="DR225:DR255" si="1496">SUM(DQ225*AB225)</f>
        <v>0</v>
      </c>
      <c r="DS225" s="236">
        <v>0.75</v>
      </c>
      <c r="DT225" s="236">
        <f>DS225*D225</f>
        <v>105</v>
      </c>
      <c r="DU225" s="235">
        <f>DS225+BA225</f>
        <v>0.75</v>
      </c>
      <c r="DV225" s="235">
        <f>DU225*D225</f>
        <v>105</v>
      </c>
      <c r="DW225" s="236"/>
      <c r="DX225" s="236">
        <f t="shared" ref="DX225:DX254" si="1497">SUM(DW225*AJ225)</f>
        <v>0</v>
      </c>
      <c r="DY225" s="235">
        <f t="shared" ref="DY225:DY254" si="1498">SUM(DW225+BI225)</f>
        <v>0</v>
      </c>
      <c r="DZ225" s="235">
        <f t="shared" ref="DZ225:DZ255" si="1499">SUM(DY225*AJ225)</f>
        <v>0</v>
      </c>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row>
    <row r="226" spans="1:212" s="5" customFormat="1" x14ac:dyDescent="0.2">
      <c r="A226" s="57" t="s">
        <v>87</v>
      </c>
      <c r="B226" s="57" t="s">
        <v>88</v>
      </c>
      <c r="C226" s="57" t="s">
        <v>2</v>
      </c>
      <c r="D226" s="57">
        <v>140</v>
      </c>
      <c r="E226" s="6"/>
      <c r="F226" s="64">
        <f t="shared" ref="F226:F255" si="1500">SUM(E226*$D226)</f>
        <v>0</v>
      </c>
      <c r="G226" s="6"/>
      <c r="H226" s="64">
        <f t="shared" ref="H226:H239" si="1501">SUM(G226*$D226)</f>
        <v>0</v>
      </c>
      <c r="I226" s="6"/>
      <c r="J226" s="64">
        <f t="shared" ref="J226" si="1502">SUM(I226*$D226)</f>
        <v>0</v>
      </c>
      <c r="K226" s="6"/>
      <c r="L226" s="64">
        <f t="shared" ref="L226:L239" si="1503">SUM(K226*$D226)</f>
        <v>0</v>
      </c>
      <c r="M226" s="6"/>
      <c r="N226" s="64">
        <f t="shared" ref="N226:N239" si="1504">SUM(M226*$D226)</f>
        <v>0</v>
      </c>
      <c r="O226" s="6"/>
      <c r="P226" s="64">
        <f t="shared" ref="P226:P239" si="1505">SUM(O226*$D226)</f>
        <v>0</v>
      </c>
      <c r="Q226" s="6"/>
      <c r="R226" s="64">
        <f t="shared" ref="R226:R239" si="1506">SUM(Q226*$D226)</f>
        <v>0</v>
      </c>
      <c r="S226" s="6"/>
      <c r="T226" s="64">
        <f t="shared" ref="T226:T239" si="1507">SUM(S226*$D226)</f>
        <v>0</v>
      </c>
      <c r="U226" s="6"/>
      <c r="V226" s="64">
        <f t="shared" ref="V226:V239" si="1508">SUM(U226*$D226)</f>
        <v>0</v>
      </c>
      <c r="W226" s="6"/>
      <c r="X226" s="64">
        <f t="shared" ref="X226:X239" si="1509">SUM(W226*$D226)</f>
        <v>0</v>
      </c>
      <c r="Y226" s="6"/>
      <c r="Z226" s="64">
        <f t="shared" ref="Z226:Z239" si="1510">SUM(Y226*$D226)</f>
        <v>0</v>
      </c>
      <c r="AA226" s="6"/>
      <c r="AB226" s="64">
        <f t="shared" ref="AB226:AB239" si="1511">SUM(AA226*$D226)</f>
        <v>0</v>
      </c>
      <c r="AC226" s="59"/>
      <c r="AD226" s="64">
        <f t="shared" ref="AD226:AD239" si="1512">SUM(AC226*$D226)</f>
        <v>0</v>
      </c>
      <c r="AE226" s="59"/>
      <c r="AF226" s="64">
        <f t="shared" ref="AF226:AF239" si="1513">SUM(AE226*$D226)</f>
        <v>0</v>
      </c>
      <c r="AG226" s="59"/>
      <c r="AH226" s="64">
        <f t="shared" ref="AH226:AH239" si="1514">SUM(AG226*$D226)</f>
        <v>0</v>
      </c>
      <c r="AI226" s="59"/>
      <c r="AJ226" s="64">
        <f t="shared" ref="AJ226:AJ239" si="1515">SUM(AI226*$D226)</f>
        <v>0</v>
      </c>
      <c r="AK226" s="59"/>
      <c r="AL226" s="64">
        <f t="shared" ref="AL226:AL239" si="1516">SUM(AK226*$D226)</f>
        <v>0</v>
      </c>
      <c r="AM226" s="59"/>
      <c r="AN226" s="64">
        <f t="shared" ref="AN226:AN239" si="1517">SUM(AM226*$D226)</f>
        <v>0</v>
      </c>
      <c r="AO226" s="59"/>
      <c r="AP226" s="64">
        <f t="shared" ref="AP226:AP239" si="1518">SUM(AO226*$D226)</f>
        <v>0</v>
      </c>
      <c r="AQ226" s="59"/>
      <c r="AR226" s="64">
        <f t="shared" ref="AR226:AR239" si="1519">SUM(AQ226*$D226)</f>
        <v>0</v>
      </c>
      <c r="AS226" s="59"/>
      <c r="AT226" s="64">
        <f t="shared" ref="AT226:AT239" si="1520">SUM(AS226*$D226)</f>
        <v>0</v>
      </c>
      <c r="AU226" s="59"/>
      <c r="AV226" s="64">
        <f t="shared" ref="AV226:AV239" si="1521">SUM(AU226*$D226)</f>
        <v>0</v>
      </c>
      <c r="AW226" s="59"/>
      <c r="AX226" s="64">
        <f t="shared" ref="AX226:AX239" si="1522">SUM(AW226*$D226)</f>
        <v>0</v>
      </c>
      <c r="AY226" s="59"/>
      <c r="AZ226" s="64">
        <f t="shared" ref="AZ226:AZ239" si="1523">SUM(AY226*$D226)</f>
        <v>0</v>
      </c>
      <c r="BA226" s="59"/>
      <c r="BB226" s="64">
        <f t="shared" ref="BB226:BB234" si="1524">SUM(BA226*$D226)</f>
        <v>0</v>
      </c>
      <c r="BC226" s="59"/>
      <c r="BD226" s="64">
        <f t="shared" ref="BD226:BD234" si="1525">SUM(BC226*$D226)</f>
        <v>0</v>
      </c>
      <c r="BE226" s="59"/>
      <c r="BF226" s="64">
        <f t="shared" ref="BF226:BF234" si="1526">SUM(BE226*$D226)</f>
        <v>0</v>
      </c>
      <c r="BG226" s="59"/>
      <c r="BH226" s="64">
        <f t="shared" ref="BH226:BH234" si="1527">SUM(BG226*$D226)</f>
        <v>0</v>
      </c>
      <c r="BI226" s="59"/>
      <c r="BJ226" s="64">
        <f t="shared" ref="BJ226:BJ234" si="1528">SUM(BI226*$D226)</f>
        <v>0</v>
      </c>
      <c r="BK226" s="59"/>
      <c r="BL226" s="64">
        <f t="shared" ref="BL226:BL234" si="1529">SUM(BK226*$D226)</f>
        <v>0</v>
      </c>
      <c r="BM226" s="59"/>
      <c r="BN226" s="64">
        <f t="shared" ref="BN226:BN234" si="1530">SUM(BM226*$D226)</f>
        <v>0</v>
      </c>
      <c r="BO226" s="59"/>
      <c r="BP226" s="64">
        <f t="shared" ref="BP226:BP234" si="1531">SUM(BO226*$D226)</f>
        <v>0</v>
      </c>
      <c r="BQ226" s="59"/>
      <c r="BR226" s="64">
        <f t="shared" ref="BR226:BR234" si="1532">SUM(BQ226*$D226)</f>
        <v>0</v>
      </c>
      <c r="BS226" s="59"/>
      <c r="BT226" s="64">
        <f t="shared" ref="BT226:BT234" si="1533">SUM(BS226*$D226)</f>
        <v>0</v>
      </c>
      <c r="BU226" s="59"/>
      <c r="BV226" s="64">
        <f t="shared" ref="BV226:BV234" si="1534">SUM(BU226*$D226)</f>
        <v>0</v>
      </c>
      <c r="BW226" s="59"/>
      <c r="BX226" s="64">
        <f t="shared" ref="BX226:BX234" si="1535">SUM(BW226*$D226)</f>
        <v>0</v>
      </c>
      <c r="BY226" s="59"/>
      <c r="BZ226" s="64">
        <f t="shared" si="1489"/>
        <v>0</v>
      </c>
      <c r="CA226" s="54"/>
      <c r="CB226" s="61">
        <f t="shared" si="1490"/>
        <v>0</v>
      </c>
      <c r="CC226" s="61">
        <f t="shared" si="1491"/>
        <v>0</v>
      </c>
      <c r="CD226" s="4"/>
      <c r="CE226" s="236"/>
      <c r="CF226" s="236">
        <f t="shared" ref="CF226:CF255" si="1536">SUM(CE226*D226)</f>
        <v>0</v>
      </c>
      <c r="CG226" s="235">
        <f t="shared" ref="CG226:CG255" si="1537">SUM(CE226+AG226)</f>
        <v>0</v>
      </c>
      <c r="CH226" s="235">
        <f t="shared" ref="CH226:CH255" si="1538">SUM(CG226*D226)</f>
        <v>0</v>
      </c>
      <c r="CI226" s="236"/>
      <c r="CJ226" s="236">
        <f t="shared" ref="CJ226:CJ255" si="1539">SUM(CI226*D226)</f>
        <v>0</v>
      </c>
      <c r="CK226" s="235">
        <f t="shared" ref="CK226:CK255" si="1540">SUM(CI226+AI226)</f>
        <v>0</v>
      </c>
      <c r="CL226" s="235">
        <f t="shared" ref="CL226:CL255" si="1541">SUM(CK226*D226)</f>
        <v>0</v>
      </c>
      <c r="CM226" s="236"/>
      <c r="CN226" s="236">
        <f t="shared" si="1492"/>
        <v>0</v>
      </c>
      <c r="CO226" s="235">
        <f t="shared" ref="CO226:CO255" si="1542">SUM(CM226+AK226)</f>
        <v>0</v>
      </c>
      <c r="CP226" s="235">
        <f t="shared" ref="CP226:CP255" si="1543">SUM(CO226*D226)</f>
        <v>0</v>
      </c>
      <c r="CQ226" s="236"/>
      <c r="CR226" s="236">
        <f t="shared" ref="CR226:CR255" si="1544">SUM(CQ226*D226)</f>
        <v>0</v>
      </c>
      <c r="CS226" s="235">
        <f t="shared" ref="CS226:CS255" si="1545">SUM(CQ226+AM226)</f>
        <v>0</v>
      </c>
      <c r="CT226" s="235">
        <f t="shared" ref="CT226:CT255" si="1546">SUM(CS226*D226)</f>
        <v>0</v>
      </c>
      <c r="CU226" s="236"/>
      <c r="CV226" s="236">
        <f t="shared" ref="CV226:CV255" si="1547">SUM(CU226*D226)</f>
        <v>0</v>
      </c>
      <c r="CW226" s="235">
        <f t="shared" ref="CW226:CW255" si="1548">SUM(CU226+AO226)</f>
        <v>0</v>
      </c>
      <c r="CX226" s="235">
        <f t="shared" ref="CX226:CX255" si="1549">SUM(CW226*D226)</f>
        <v>0</v>
      </c>
      <c r="CY226" s="236"/>
      <c r="CZ226" s="236">
        <f t="shared" ref="CZ226:CZ255" si="1550">SUM(CY226*D226)</f>
        <v>0</v>
      </c>
      <c r="DA226" s="235">
        <f t="shared" ref="DA226:DA255" si="1551">SUM(CY226+AQ226)</f>
        <v>0</v>
      </c>
      <c r="DB226" s="235">
        <f t="shared" ref="DB226:DB255" si="1552">SUM(DA226*D226)</f>
        <v>0</v>
      </c>
      <c r="DC226" s="236"/>
      <c r="DD226" s="236">
        <f t="shared" ref="DD226:DD255" si="1553">SUM(DC226*D226)</f>
        <v>0</v>
      </c>
      <c r="DE226" s="235">
        <f t="shared" ref="DE226:DE255" si="1554">SUM(DC226+AS226)</f>
        <v>0</v>
      </c>
      <c r="DF226" s="235">
        <f t="shared" ref="DF226:DF255" si="1555">SUM(DE226*D226)</f>
        <v>0</v>
      </c>
      <c r="DG226" s="236"/>
      <c r="DH226" s="236">
        <f t="shared" ref="DH226:DH255" si="1556">DG226*D226</f>
        <v>0</v>
      </c>
      <c r="DI226" s="235">
        <f t="shared" ref="DI226:DI255" si="1557">SUM(DG226+AU226)</f>
        <v>0</v>
      </c>
      <c r="DJ226" s="235">
        <f t="shared" ref="DJ226:DJ255" si="1558">DI226*D226</f>
        <v>0</v>
      </c>
      <c r="DK226" s="236"/>
      <c r="DL226" s="236">
        <f t="shared" si="1493"/>
        <v>0</v>
      </c>
      <c r="DM226" s="235">
        <f t="shared" ref="DM226:DM255" si="1559">DK226+AW226</f>
        <v>0</v>
      </c>
      <c r="DN226" s="235">
        <f t="shared" ref="DN226:DN255" si="1560">DM226*D226</f>
        <v>0</v>
      </c>
      <c r="DO226" s="236"/>
      <c r="DP226" s="236">
        <f t="shared" si="1494"/>
        <v>0</v>
      </c>
      <c r="DQ226" s="235">
        <f t="shared" si="1495"/>
        <v>0</v>
      </c>
      <c r="DR226" s="235">
        <f t="shared" si="1496"/>
        <v>0</v>
      </c>
      <c r="DS226" s="236"/>
      <c r="DT226" s="236">
        <f t="shared" ref="DT226:DT255" si="1561">DS226*D226</f>
        <v>0</v>
      </c>
      <c r="DU226" s="235">
        <f t="shared" ref="DU226:DU255" si="1562">DS226+BA226</f>
        <v>0</v>
      </c>
      <c r="DV226" s="235">
        <f t="shared" ref="DV226:DV255" si="1563">DU226*D226</f>
        <v>0</v>
      </c>
      <c r="DW226" s="236"/>
      <c r="DX226" s="236">
        <f t="shared" si="1497"/>
        <v>0</v>
      </c>
      <c r="DY226" s="235">
        <f t="shared" si="1498"/>
        <v>0</v>
      </c>
      <c r="DZ226" s="235">
        <f t="shared" si="1499"/>
        <v>0</v>
      </c>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row>
    <row r="227" spans="1:212" s="5" customFormat="1" x14ac:dyDescent="0.2">
      <c r="A227" s="57" t="s">
        <v>107</v>
      </c>
      <c r="B227" s="57" t="s">
        <v>108</v>
      </c>
      <c r="C227" s="57" t="s">
        <v>2</v>
      </c>
      <c r="D227" s="57">
        <v>140</v>
      </c>
      <c r="E227" s="6"/>
      <c r="F227" s="64">
        <f t="shared" si="1500"/>
        <v>0</v>
      </c>
      <c r="G227" s="6"/>
      <c r="H227" s="64">
        <f t="shared" si="1501"/>
        <v>0</v>
      </c>
      <c r="I227" s="6"/>
      <c r="J227" s="64">
        <f t="shared" ref="J227" si="1564">SUM(I227*$D227)</f>
        <v>0</v>
      </c>
      <c r="K227" s="6"/>
      <c r="L227" s="64">
        <f t="shared" si="1503"/>
        <v>0</v>
      </c>
      <c r="M227" s="6"/>
      <c r="N227" s="64">
        <f t="shared" si="1504"/>
        <v>0</v>
      </c>
      <c r="O227" s="6"/>
      <c r="P227" s="64">
        <f t="shared" si="1505"/>
        <v>0</v>
      </c>
      <c r="Q227" s="6"/>
      <c r="R227" s="64">
        <f t="shared" si="1506"/>
        <v>0</v>
      </c>
      <c r="S227" s="6"/>
      <c r="T227" s="64">
        <f t="shared" si="1507"/>
        <v>0</v>
      </c>
      <c r="U227" s="6"/>
      <c r="V227" s="64">
        <f t="shared" si="1508"/>
        <v>0</v>
      </c>
      <c r="W227" s="6"/>
      <c r="X227" s="64">
        <f t="shared" si="1509"/>
        <v>0</v>
      </c>
      <c r="Y227" s="6"/>
      <c r="Z227" s="64">
        <f t="shared" si="1510"/>
        <v>0</v>
      </c>
      <c r="AA227" s="6"/>
      <c r="AB227" s="64">
        <f t="shared" si="1511"/>
        <v>0</v>
      </c>
      <c r="AC227" s="59"/>
      <c r="AD227" s="64">
        <f t="shared" si="1512"/>
        <v>0</v>
      </c>
      <c r="AE227" s="59"/>
      <c r="AF227" s="64">
        <f t="shared" si="1513"/>
        <v>0</v>
      </c>
      <c r="AG227" s="59"/>
      <c r="AH227" s="64">
        <f t="shared" si="1514"/>
        <v>0</v>
      </c>
      <c r="AI227" s="59"/>
      <c r="AJ227" s="64">
        <f t="shared" si="1515"/>
        <v>0</v>
      </c>
      <c r="AK227" s="59"/>
      <c r="AL227" s="64">
        <f t="shared" si="1516"/>
        <v>0</v>
      </c>
      <c r="AM227" s="59"/>
      <c r="AN227" s="64">
        <f t="shared" si="1517"/>
        <v>0</v>
      </c>
      <c r="AO227" s="59"/>
      <c r="AP227" s="64">
        <f t="shared" si="1518"/>
        <v>0</v>
      </c>
      <c r="AQ227" s="59"/>
      <c r="AR227" s="64">
        <f t="shared" si="1519"/>
        <v>0</v>
      </c>
      <c r="AS227" s="59"/>
      <c r="AT227" s="64">
        <f t="shared" si="1520"/>
        <v>0</v>
      </c>
      <c r="AU227" s="59"/>
      <c r="AV227" s="64">
        <f t="shared" si="1521"/>
        <v>0</v>
      </c>
      <c r="AW227" s="59"/>
      <c r="AX227" s="64">
        <f t="shared" si="1522"/>
        <v>0</v>
      </c>
      <c r="AY227" s="59"/>
      <c r="AZ227" s="64">
        <f t="shared" si="1523"/>
        <v>0</v>
      </c>
      <c r="BA227" s="59"/>
      <c r="BB227" s="64">
        <f t="shared" si="1524"/>
        <v>0</v>
      </c>
      <c r="BC227" s="59"/>
      <c r="BD227" s="64">
        <f t="shared" si="1525"/>
        <v>0</v>
      </c>
      <c r="BE227" s="59"/>
      <c r="BF227" s="64">
        <f t="shared" si="1526"/>
        <v>0</v>
      </c>
      <c r="BG227" s="59"/>
      <c r="BH227" s="64">
        <f t="shared" si="1527"/>
        <v>0</v>
      </c>
      <c r="BI227" s="59"/>
      <c r="BJ227" s="64">
        <f t="shared" si="1528"/>
        <v>0</v>
      </c>
      <c r="BK227" s="59"/>
      <c r="BL227" s="64">
        <f t="shared" si="1529"/>
        <v>0</v>
      </c>
      <c r="BM227" s="59"/>
      <c r="BN227" s="64">
        <f t="shared" si="1530"/>
        <v>0</v>
      </c>
      <c r="BO227" s="59"/>
      <c r="BP227" s="64">
        <f t="shared" si="1531"/>
        <v>0</v>
      </c>
      <c r="BQ227" s="59"/>
      <c r="BR227" s="64">
        <f t="shared" si="1532"/>
        <v>0</v>
      </c>
      <c r="BS227" s="59"/>
      <c r="BT227" s="64">
        <f t="shared" si="1533"/>
        <v>0</v>
      </c>
      <c r="BU227" s="59"/>
      <c r="BV227" s="64">
        <f t="shared" si="1534"/>
        <v>0</v>
      </c>
      <c r="BW227" s="59"/>
      <c r="BX227" s="64">
        <f t="shared" si="1535"/>
        <v>0</v>
      </c>
      <c r="BY227" s="59"/>
      <c r="BZ227" s="64">
        <f t="shared" si="1489"/>
        <v>0</v>
      </c>
      <c r="CA227" s="54"/>
      <c r="CB227" s="61">
        <f t="shared" si="1490"/>
        <v>0</v>
      </c>
      <c r="CC227" s="61">
        <f t="shared" si="1491"/>
        <v>0</v>
      </c>
      <c r="CD227" s="4"/>
      <c r="CE227" s="236"/>
      <c r="CF227" s="236">
        <f t="shared" si="1536"/>
        <v>0</v>
      </c>
      <c r="CG227" s="235">
        <f t="shared" si="1537"/>
        <v>0</v>
      </c>
      <c r="CH227" s="235">
        <f t="shared" si="1538"/>
        <v>0</v>
      </c>
      <c r="CI227" s="236">
        <v>3.5</v>
      </c>
      <c r="CJ227" s="236">
        <f t="shared" si="1539"/>
        <v>490</v>
      </c>
      <c r="CK227" s="235">
        <f t="shared" si="1540"/>
        <v>3.5</v>
      </c>
      <c r="CL227" s="235">
        <f t="shared" si="1541"/>
        <v>490</v>
      </c>
      <c r="CM227" s="236"/>
      <c r="CN227" s="236">
        <f t="shared" si="1492"/>
        <v>0</v>
      </c>
      <c r="CO227" s="235">
        <f t="shared" si="1542"/>
        <v>0</v>
      </c>
      <c r="CP227" s="235">
        <f t="shared" si="1543"/>
        <v>0</v>
      </c>
      <c r="CQ227" s="236">
        <v>1</v>
      </c>
      <c r="CR227" s="236">
        <f t="shared" si="1544"/>
        <v>140</v>
      </c>
      <c r="CS227" s="235">
        <f t="shared" si="1545"/>
        <v>1</v>
      </c>
      <c r="CT227" s="235">
        <f t="shared" si="1546"/>
        <v>140</v>
      </c>
      <c r="CU227" s="236">
        <v>1.75</v>
      </c>
      <c r="CV227" s="236">
        <f t="shared" si="1547"/>
        <v>245</v>
      </c>
      <c r="CW227" s="235">
        <f t="shared" si="1548"/>
        <v>1.75</v>
      </c>
      <c r="CX227" s="235">
        <f t="shared" si="1549"/>
        <v>245</v>
      </c>
      <c r="CY227" s="236">
        <v>1.5</v>
      </c>
      <c r="CZ227" s="236">
        <f t="shared" si="1550"/>
        <v>210</v>
      </c>
      <c r="DA227" s="235"/>
      <c r="DB227" s="235">
        <f t="shared" si="1552"/>
        <v>0</v>
      </c>
      <c r="DC227" s="236">
        <v>1.5</v>
      </c>
      <c r="DD227" s="236">
        <f t="shared" si="1553"/>
        <v>210</v>
      </c>
      <c r="DE227" s="235">
        <f t="shared" si="1554"/>
        <v>1.5</v>
      </c>
      <c r="DF227" s="235">
        <f t="shared" si="1555"/>
        <v>210</v>
      </c>
      <c r="DG227" s="236">
        <v>3.5</v>
      </c>
      <c r="DH227" s="236">
        <f t="shared" si="1556"/>
        <v>490</v>
      </c>
      <c r="DI227" s="235">
        <f t="shared" si="1557"/>
        <v>3.5</v>
      </c>
      <c r="DJ227" s="235">
        <f t="shared" si="1558"/>
        <v>490</v>
      </c>
      <c r="DK227" s="236">
        <v>1.75</v>
      </c>
      <c r="DL227" s="236">
        <f>SUM(DK227*D227)</f>
        <v>245</v>
      </c>
      <c r="DM227" s="235">
        <f t="shared" si="1559"/>
        <v>1.75</v>
      </c>
      <c r="DN227" s="235">
        <f t="shared" si="1560"/>
        <v>245</v>
      </c>
      <c r="DO227" s="236"/>
      <c r="DP227" s="236">
        <f t="shared" si="1494"/>
        <v>0</v>
      </c>
      <c r="DQ227" s="235">
        <f t="shared" si="1495"/>
        <v>0</v>
      </c>
      <c r="DR227" s="235">
        <f t="shared" si="1496"/>
        <v>0</v>
      </c>
      <c r="DS227" s="236">
        <v>0.5</v>
      </c>
      <c r="DT227" s="236">
        <f t="shared" si="1561"/>
        <v>70</v>
      </c>
      <c r="DU227" s="235">
        <f t="shared" si="1562"/>
        <v>0.5</v>
      </c>
      <c r="DV227" s="235">
        <f t="shared" si="1563"/>
        <v>70</v>
      </c>
      <c r="DW227" s="236"/>
      <c r="DX227" s="236">
        <f t="shared" si="1497"/>
        <v>0</v>
      </c>
      <c r="DY227" s="235">
        <f t="shared" si="1498"/>
        <v>0</v>
      </c>
      <c r="DZ227" s="235">
        <f t="shared" si="1499"/>
        <v>0</v>
      </c>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row>
    <row r="228" spans="1:212" s="5" customFormat="1" x14ac:dyDescent="0.2">
      <c r="A228" s="57" t="s">
        <v>244</v>
      </c>
      <c r="B228" s="57" t="s">
        <v>245</v>
      </c>
      <c r="C228" s="57" t="s">
        <v>2</v>
      </c>
      <c r="D228" s="57">
        <v>140</v>
      </c>
      <c r="E228" s="6"/>
      <c r="F228" s="64">
        <f t="shared" si="1500"/>
        <v>0</v>
      </c>
      <c r="G228" s="6"/>
      <c r="H228" s="64">
        <f t="shared" si="1501"/>
        <v>0</v>
      </c>
      <c r="I228" s="6"/>
      <c r="J228" s="64">
        <f t="shared" ref="J228" si="1565">SUM(I228*$D228)</f>
        <v>0</v>
      </c>
      <c r="K228" s="6"/>
      <c r="L228" s="64">
        <f t="shared" si="1503"/>
        <v>0</v>
      </c>
      <c r="M228" s="6"/>
      <c r="N228" s="64">
        <f t="shared" si="1504"/>
        <v>0</v>
      </c>
      <c r="O228" s="6"/>
      <c r="P228" s="64">
        <f t="shared" si="1505"/>
        <v>0</v>
      </c>
      <c r="Q228" s="6"/>
      <c r="R228" s="64">
        <f t="shared" si="1506"/>
        <v>0</v>
      </c>
      <c r="S228" s="6"/>
      <c r="T228" s="64">
        <f t="shared" si="1507"/>
        <v>0</v>
      </c>
      <c r="U228" s="6"/>
      <c r="V228" s="64">
        <f t="shared" si="1508"/>
        <v>0</v>
      </c>
      <c r="W228" s="6"/>
      <c r="X228" s="64">
        <f t="shared" si="1509"/>
        <v>0</v>
      </c>
      <c r="Y228" s="6"/>
      <c r="Z228" s="64">
        <f t="shared" si="1510"/>
        <v>0</v>
      </c>
      <c r="AA228" s="6"/>
      <c r="AB228" s="64">
        <f t="shared" si="1511"/>
        <v>0</v>
      </c>
      <c r="AC228" s="59"/>
      <c r="AD228" s="64">
        <f t="shared" si="1512"/>
        <v>0</v>
      </c>
      <c r="AE228" s="59"/>
      <c r="AF228" s="64">
        <f t="shared" si="1513"/>
        <v>0</v>
      </c>
      <c r="AG228" s="59"/>
      <c r="AH228" s="64">
        <f t="shared" si="1514"/>
        <v>0</v>
      </c>
      <c r="AI228" s="59"/>
      <c r="AJ228" s="64">
        <f t="shared" si="1515"/>
        <v>0</v>
      </c>
      <c r="AK228" s="59"/>
      <c r="AL228" s="64">
        <f t="shared" si="1516"/>
        <v>0</v>
      </c>
      <c r="AM228" s="59"/>
      <c r="AN228" s="64">
        <f t="shared" si="1517"/>
        <v>0</v>
      </c>
      <c r="AO228" s="59"/>
      <c r="AP228" s="64">
        <f t="shared" si="1518"/>
        <v>0</v>
      </c>
      <c r="AQ228" s="59"/>
      <c r="AR228" s="64">
        <f t="shared" si="1519"/>
        <v>0</v>
      </c>
      <c r="AS228" s="59"/>
      <c r="AT228" s="64">
        <f t="shared" si="1520"/>
        <v>0</v>
      </c>
      <c r="AU228" s="59"/>
      <c r="AV228" s="64">
        <f t="shared" si="1521"/>
        <v>0</v>
      </c>
      <c r="AW228" s="59"/>
      <c r="AX228" s="64">
        <f t="shared" si="1522"/>
        <v>0</v>
      </c>
      <c r="AY228" s="59"/>
      <c r="AZ228" s="64">
        <f t="shared" si="1523"/>
        <v>0</v>
      </c>
      <c r="BA228" s="59"/>
      <c r="BB228" s="64">
        <f t="shared" si="1524"/>
        <v>0</v>
      </c>
      <c r="BC228" s="59"/>
      <c r="BD228" s="64">
        <f t="shared" si="1525"/>
        <v>0</v>
      </c>
      <c r="BE228" s="59"/>
      <c r="BF228" s="64">
        <f t="shared" si="1526"/>
        <v>0</v>
      </c>
      <c r="BG228" s="59"/>
      <c r="BH228" s="64">
        <f t="shared" si="1527"/>
        <v>0</v>
      </c>
      <c r="BI228" s="59"/>
      <c r="BJ228" s="64">
        <f t="shared" si="1528"/>
        <v>0</v>
      </c>
      <c r="BK228" s="59"/>
      <c r="BL228" s="64">
        <f t="shared" si="1529"/>
        <v>0</v>
      </c>
      <c r="BM228" s="59"/>
      <c r="BN228" s="64">
        <f t="shared" si="1530"/>
        <v>0</v>
      </c>
      <c r="BO228" s="59"/>
      <c r="BP228" s="64">
        <f t="shared" si="1531"/>
        <v>0</v>
      </c>
      <c r="BQ228" s="59"/>
      <c r="BR228" s="64">
        <f t="shared" si="1532"/>
        <v>0</v>
      </c>
      <c r="BS228" s="59"/>
      <c r="BT228" s="64">
        <f t="shared" si="1533"/>
        <v>0</v>
      </c>
      <c r="BU228" s="59"/>
      <c r="BV228" s="64">
        <f t="shared" si="1534"/>
        <v>0</v>
      </c>
      <c r="BW228" s="59"/>
      <c r="BX228" s="64">
        <f t="shared" si="1535"/>
        <v>0</v>
      </c>
      <c r="BY228" s="59"/>
      <c r="BZ228" s="64">
        <f t="shared" si="1489"/>
        <v>0</v>
      </c>
      <c r="CA228" s="54"/>
      <c r="CB228" s="61">
        <f t="shared" si="1490"/>
        <v>0</v>
      </c>
      <c r="CC228" s="61">
        <f t="shared" si="1491"/>
        <v>0</v>
      </c>
      <c r="CD228" s="4"/>
      <c r="CE228" s="236"/>
      <c r="CF228" s="236">
        <f t="shared" si="1536"/>
        <v>0</v>
      </c>
      <c r="CG228" s="235">
        <f t="shared" si="1537"/>
        <v>0</v>
      </c>
      <c r="CH228" s="235">
        <f t="shared" si="1538"/>
        <v>0</v>
      </c>
      <c r="CI228" s="236"/>
      <c r="CJ228" s="236">
        <f t="shared" si="1539"/>
        <v>0</v>
      </c>
      <c r="CK228" s="235">
        <f t="shared" si="1540"/>
        <v>0</v>
      </c>
      <c r="CL228" s="235">
        <f t="shared" si="1541"/>
        <v>0</v>
      </c>
      <c r="CM228" s="236"/>
      <c r="CN228" s="236">
        <f t="shared" si="1492"/>
        <v>0</v>
      </c>
      <c r="CO228" s="235">
        <f t="shared" si="1542"/>
        <v>0</v>
      </c>
      <c r="CP228" s="235">
        <f t="shared" si="1543"/>
        <v>0</v>
      </c>
      <c r="CQ228" s="236"/>
      <c r="CR228" s="236">
        <f t="shared" si="1544"/>
        <v>0</v>
      </c>
      <c r="CS228" s="235">
        <f t="shared" si="1545"/>
        <v>0</v>
      </c>
      <c r="CT228" s="235">
        <f t="shared" si="1546"/>
        <v>0</v>
      </c>
      <c r="CU228" s="236"/>
      <c r="CV228" s="236">
        <f t="shared" si="1547"/>
        <v>0</v>
      </c>
      <c r="CW228" s="235">
        <f t="shared" si="1548"/>
        <v>0</v>
      </c>
      <c r="CX228" s="235">
        <f t="shared" si="1549"/>
        <v>0</v>
      </c>
      <c r="CY228" s="236"/>
      <c r="CZ228" s="236">
        <f t="shared" si="1550"/>
        <v>0</v>
      </c>
      <c r="DA228" s="235"/>
      <c r="DB228" s="235">
        <f t="shared" si="1552"/>
        <v>0</v>
      </c>
      <c r="DC228" s="236"/>
      <c r="DD228" s="236">
        <f t="shared" si="1553"/>
        <v>0</v>
      </c>
      <c r="DE228" s="235">
        <f t="shared" si="1554"/>
        <v>0</v>
      </c>
      <c r="DF228" s="235">
        <f t="shared" si="1555"/>
        <v>0</v>
      </c>
      <c r="DG228" s="236"/>
      <c r="DH228" s="236">
        <f t="shared" si="1556"/>
        <v>0</v>
      </c>
      <c r="DI228" s="235">
        <f t="shared" si="1557"/>
        <v>0</v>
      </c>
      <c r="DJ228" s="235">
        <f t="shared" si="1558"/>
        <v>0</v>
      </c>
      <c r="DK228" s="236"/>
      <c r="DL228" s="236">
        <f t="shared" si="1493"/>
        <v>0</v>
      </c>
      <c r="DM228" s="235">
        <f t="shared" si="1559"/>
        <v>0</v>
      </c>
      <c r="DN228" s="235">
        <f t="shared" si="1560"/>
        <v>0</v>
      </c>
      <c r="DO228" s="236"/>
      <c r="DP228" s="236">
        <f t="shared" si="1494"/>
        <v>0</v>
      </c>
      <c r="DQ228" s="235">
        <f t="shared" si="1495"/>
        <v>0</v>
      </c>
      <c r="DR228" s="235">
        <f t="shared" si="1496"/>
        <v>0</v>
      </c>
      <c r="DS228" s="236"/>
      <c r="DT228" s="236">
        <f t="shared" si="1561"/>
        <v>0</v>
      </c>
      <c r="DU228" s="235">
        <f t="shared" si="1562"/>
        <v>0</v>
      </c>
      <c r="DV228" s="235">
        <f t="shared" si="1563"/>
        <v>0</v>
      </c>
      <c r="DW228" s="236"/>
      <c r="DX228" s="236">
        <f t="shared" si="1497"/>
        <v>0</v>
      </c>
      <c r="DY228" s="235">
        <f t="shared" si="1498"/>
        <v>0</v>
      </c>
      <c r="DZ228" s="235">
        <f t="shared" si="1499"/>
        <v>0</v>
      </c>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row>
    <row r="229" spans="1:212" s="5" customFormat="1" x14ac:dyDescent="0.2">
      <c r="A229" s="57"/>
      <c r="B229" s="57"/>
      <c r="C229" s="57" t="s">
        <v>2</v>
      </c>
      <c r="D229" s="57">
        <v>140</v>
      </c>
      <c r="E229" s="6"/>
      <c r="F229" s="64">
        <f t="shared" si="1500"/>
        <v>0</v>
      </c>
      <c r="G229" s="6"/>
      <c r="H229" s="64">
        <f t="shared" si="1501"/>
        <v>0</v>
      </c>
      <c r="I229" s="6"/>
      <c r="J229" s="64">
        <f t="shared" ref="J229" si="1566">SUM(I229*$D229)</f>
        <v>0</v>
      </c>
      <c r="K229" s="6"/>
      <c r="L229" s="64">
        <f t="shared" si="1503"/>
        <v>0</v>
      </c>
      <c r="M229" s="6"/>
      <c r="N229" s="64">
        <f t="shared" si="1504"/>
        <v>0</v>
      </c>
      <c r="O229" s="6"/>
      <c r="P229" s="64">
        <f t="shared" si="1505"/>
        <v>0</v>
      </c>
      <c r="Q229" s="6"/>
      <c r="R229" s="64">
        <f t="shared" si="1506"/>
        <v>0</v>
      </c>
      <c r="S229" s="6"/>
      <c r="T229" s="64">
        <f t="shared" si="1507"/>
        <v>0</v>
      </c>
      <c r="U229" s="6"/>
      <c r="V229" s="64">
        <f t="shared" si="1508"/>
        <v>0</v>
      </c>
      <c r="W229" s="6"/>
      <c r="X229" s="64">
        <f t="shared" si="1509"/>
        <v>0</v>
      </c>
      <c r="Y229" s="6"/>
      <c r="Z229" s="64">
        <f t="shared" si="1510"/>
        <v>0</v>
      </c>
      <c r="AA229" s="6"/>
      <c r="AB229" s="64">
        <f t="shared" si="1511"/>
        <v>0</v>
      </c>
      <c r="AC229" s="59"/>
      <c r="AD229" s="64">
        <f t="shared" si="1512"/>
        <v>0</v>
      </c>
      <c r="AE229" s="59"/>
      <c r="AF229" s="64">
        <f t="shared" si="1513"/>
        <v>0</v>
      </c>
      <c r="AG229" s="59"/>
      <c r="AH229" s="64">
        <f t="shared" si="1514"/>
        <v>0</v>
      </c>
      <c r="AI229" s="59"/>
      <c r="AJ229" s="64">
        <f t="shared" si="1515"/>
        <v>0</v>
      </c>
      <c r="AK229" s="59"/>
      <c r="AL229" s="64">
        <f t="shared" si="1516"/>
        <v>0</v>
      </c>
      <c r="AM229" s="59"/>
      <c r="AN229" s="64">
        <f t="shared" si="1517"/>
        <v>0</v>
      </c>
      <c r="AO229" s="59"/>
      <c r="AP229" s="64">
        <f t="shared" si="1518"/>
        <v>0</v>
      </c>
      <c r="AQ229" s="59"/>
      <c r="AR229" s="64">
        <f t="shared" si="1519"/>
        <v>0</v>
      </c>
      <c r="AS229" s="59"/>
      <c r="AT229" s="64">
        <f t="shared" si="1520"/>
        <v>0</v>
      </c>
      <c r="AU229" s="59"/>
      <c r="AV229" s="64">
        <f t="shared" si="1521"/>
        <v>0</v>
      </c>
      <c r="AW229" s="59"/>
      <c r="AX229" s="64">
        <f t="shared" si="1522"/>
        <v>0</v>
      </c>
      <c r="AY229" s="59"/>
      <c r="AZ229" s="64">
        <f t="shared" si="1523"/>
        <v>0</v>
      </c>
      <c r="BA229" s="59"/>
      <c r="BB229" s="64">
        <f t="shared" si="1524"/>
        <v>0</v>
      </c>
      <c r="BC229" s="59"/>
      <c r="BD229" s="64">
        <f t="shared" si="1525"/>
        <v>0</v>
      </c>
      <c r="BE229" s="59"/>
      <c r="BF229" s="64">
        <f t="shared" si="1526"/>
        <v>0</v>
      </c>
      <c r="BG229" s="59"/>
      <c r="BH229" s="64">
        <f t="shared" si="1527"/>
        <v>0</v>
      </c>
      <c r="BI229" s="59"/>
      <c r="BJ229" s="64">
        <f t="shared" si="1528"/>
        <v>0</v>
      </c>
      <c r="BK229" s="59"/>
      <c r="BL229" s="64">
        <f t="shared" si="1529"/>
        <v>0</v>
      </c>
      <c r="BM229" s="59"/>
      <c r="BN229" s="64">
        <f t="shared" si="1530"/>
        <v>0</v>
      </c>
      <c r="BO229" s="59"/>
      <c r="BP229" s="64">
        <f t="shared" si="1531"/>
        <v>0</v>
      </c>
      <c r="BQ229" s="59"/>
      <c r="BR229" s="64">
        <f t="shared" si="1532"/>
        <v>0</v>
      </c>
      <c r="BS229" s="59"/>
      <c r="BT229" s="64">
        <f t="shared" si="1533"/>
        <v>0</v>
      </c>
      <c r="BU229" s="59"/>
      <c r="BV229" s="64">
        <f t="shared" si="1534"/>
        <v>0</v>
      </c>
      <c r="BW229" s="59"/>
      <c r="BX229" s="64">
        <f t="shared" si="1535"/>
        <v>0</v>
      </c>
      <c r="BY229" s="59"/>
      <c r="BZ229" s="64">
        <f t="shared" si="1489"/>
        <v>0</v>
      </c>
      <c r="CA229" s="54"/>
      <c r="CB229" s="61">
        <f t="shared" si="1490"/>
        <v>0</v>
      </c>
      <c r="CC229" s="61">
        <f t="shared" si="1491"/>
        <v>0</v>
      </c>
      <c r="CD229" s="4"/>
      <c r="CE229" s="236"/>
      <c r="CF229" s="236">
        <f t="shared" si="1536"/>
        <v>0</v>
      </c>
      <c r="CG229" s="235">
        <f t="shared" si="1537"/>
        <v>0</v>
      </c>
      <c r="CH229" s="235">
        <f t="shared" si="1538"/>
        <v>0</v>
      </c>
      <c r="CI229" s="236"/>
      <c r="CJ229" s="236">
        <f t="shared" si="1539"/>
        <v>0</v>
      </c>
      <c r="CK229" s="235">
        <f t="shared" si="1540"/>
        <v>0</v>
      </c>
      <c r="CL229" s="235">
        <f t="shared" si="1541"/>
        <v>0</v>
      </c>
      <c r="CM229" s="236"/>
      <c r="CN229" s="236">
        <f t="shared" si="1492"/>
        <v>0</v>
      </c>
      <c r="CO229" s="235">
        <f t="shared" si="1542"/>
        <v>0</v>
      </c>
      <c r="CP229" s="235">
        <f t="shared" si="1543"/>
        <v>0</v>
      </c>
      <c r="CQ229" s="236"/>
      <c r="CR229" s="236">
        <f t="shared" si="1544"/>
        <v>0</v>
      </c>
      <c r="CS229" s="235">
        <f t="shared" si="1545"/>
        <v>0</v>
      </c>
      <c r="CT229" s="235">
        <f t="shared" si="1546"/>
        <v>0</v>
      </c>
      <c r="CU229" s="236"/>
      <c r="CV229" s="236">
        <f t="shared" si="1547"/>
        <v>0</v>
      </c>
      <c r="CW229" s="235">
        <f t="shared" si="1548"/>
        <v>0</v>
      </c>
      <c r="CX229" s="235">
        <f t="shared" si="1549"/>
        <v>0</v>
      </c>
      <c r="CY229" s="236"/>
      <c r="CZ229" s="236">
        <f t="shared" si="1550"/>
        <v>0</v>
      </c>
      <c r="DA229" s="235"/>
      <c r="DB229" s="235">
        <f t="shared" si="1552"/>
        <v>0</v>
      </c>
      <c r="DC229" s="236"/>
      <c r="DD229" s="236">
        <f t="shared" si="1553"/>
        <v>0</v>
      </c>
      <c r="DE229" s="235">
        <f t="shared" si="1554"/>
        <v>0</v>
      </c>
      <c r="DF229" s="235">
        <f t="shared" si="1555"/>
        <v>0</v>
      </c>
      <c r="DG229" s="236"/>
      <c r="DH229" s="236">
        <f t="shared" si="1556"/>
        <v>0</v>
      </c>
      <c r="DI229" s="235">
        <f t="shared" si="1557"/>
        <v>0</v>
      </c>
      <c r="DJ229" s="235">
        <f t="shared" si="1558"/>
        <v>0</v>
      </c>
      <c r="DK229" s="236"/>
      <c r="DL229" s="236">
        <f t="shared" si="1493"/>
        <v>0</v>
      </c>
      <c r="DM229" s="235">
        <f t="shared" si="1559"/>
        <v>0</v>
      </c>
      <c r="DN229" s="235">
        <f t="shared" si="1560"/>
        <v>0</v>
      </c>
      <c r="DO229" s="236"/>
      <c r="DP229" s="236">
        <f t="shared" si="1494"/>
        <v>0</v>
      </c>
      <c r="DQ229" s="235">
        <f t="shared" si="1495"/>
        <v>0</v>
      </c>
      <c r="DR229" s="235">
        <f t="shared" si="1496"/>
        <v>0</v>
      </c>
      <c r="DS229" s="236"/>
      <c r="DT229" s="236">
        <f t="shared" si="1561"/>
        <v>0</v>
      </c>
      <c r="DU229" s="235">
        <f t="shared" si="1562"/>
        <v>0</v>
      </c>
      <c r="DV229" s="235">
        <f t="shared" si="1563"/>
        <v>0</v>
      </c>
      <c r="DW229" s="236"/>
      <c r="DX229" s="236">
        <f t="shared" si="1497"/>
        <v>0</v>
      </c>
      <c r="DY229" s="235">
        <f t="shared" si="1498"/>
        <v>0</v>
      </c>
      <c r="DZ229" s="235">
        <f t="shared" si="1499"/>
        <v>0</v>
      </c>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row>
    <row r="230" spans="1:212" s="5" customFormat="1" x14ac:dyDescent="0.2">
      <c r="A230" s="57" t="s">
        <v>100</v>
      </c>
      <c r="B230" s="57" t="s">
        <v>101</v>
      </c>
      <c r="C230" s="57" t="s">
        <v>7</v>
      </c>
      <c r="D230" s="57">
        <v>118</v>
      </c>
      <c r="E230" s="6"/>
      <c r="F230" s="64">
        <f t="shared" si="1500"/>
        <v>0</v>
      </c>
      <c r="G230" s="6"/>
      <c r="H230" s="64">
        <f t="shared" si="1501"/>
        <v>0</v>
      </c>
      <c r="I230" s="6"/>
      <c r="J230" s="64">
        <f t="shared" ref="J230" si="1567">SUM(I230*$D230)</f>
        <v>0</v>
      </c>
      <c r="K230" s="6"/>
      <c r="L230" s="64">
        <f t="shared" si="1503"/>
        <v>0</v>
      </c>
      <c r="M230" s="6"/>
      <c r="N230" s="64">
        <f t="shared" si="1504"/>
        <v>0</v>
      </c>
      <c r="O230" s="6"/>
      <c r="P230" s="64">
        <f t="shared" si="1505"/>
        <v>0</v>
      </c>
      <c r="Q230" s="6"/>
      <c r="R230" s="64">
        <f t="shared" si="1506"/>
        <v>0</v>
      </c>
      <c r="S230" s="6"/>
      <c r="T230" s="64">
        <f t="shared" si="1507"/>
        <v>0</v>
      </c>
      <c r="U230" s="6"/>
      <c r="V230" s="64">
        <f t="shared" si="1508"/>
        <v>0</v>
      </c>
      <c r="W230" s="6"/>
      <c r="X230" s="64">
        <f t="shared" si="1509"/>
        <v>0</v>
      </c>
      <c r="Y230" s="6"/>
      <c r="Z230" s="64">
        <f t="shared" si="1510"/>
        <v>0</v>
      </c>
      <c r="AA230" s="6"/>
      <c r="AB230" s="64">
        <f t="shared" si="1511"/>
        <v>0</v>
      </c>
      <c r="AC230" s="59"/>
      <c r="AD230" s="64">
        <f t="shared" si="1512"/>
        <v>0</v>
      </c>
      <c r="AE230" s="59"/>
      <c r="AF230" s="64">
        <f t="shared" si="1513"/>
        <v>0</v>
      </c>
      <c r="AG230" s="59"/>
      <c r="AH230" s="64">
        <f t="shared" si="1514"/>
        <v>0</v>
      </c>
      <c r="AI230" s="59"/>
      <c r="AJ230" s="64">
        <f t="shared" si="1515"/>
        <v>0</v>
      </c>
      <c r="AK230" s="59"/>
      <c r="AL230" s="64">
        <f t="shared" si="1516"/>
        <v>0</v>
      </c>
      <c r="AM230" s="59"/>
      <c r="AN230" s="64">
        <f t="shared" si="1517"/>
        <v>0</v>
      </c>
      <c r="AO230" s="59"/>
      <c r="AP230" s="64">
        <f t="shared" si="1518"/>
        <v>0</v>
      </c>
      <c r="AQ230" s="59"/>
      <c r="AR230" s="64">
        <f t="shared" si="1519"/>
        <v>0</v>
      </c>
      <c r="AS230" s="59"/>
      <c r="AT230" s="64">
        <f t="shared" si="1520"/>
        <v>0</v>
      </c>
      <c r="AU230" s="59"/>
      <c r="AV230" s="64">
        <f t="shared" si="1521"/>
        <v>0</v>
      </c>
      <c r="AW230" s="59"/>
      <c r="AX230" s="64">
        <f t="shared" si="1522"/>
        <v>0</v>
      </c>
      <c r="AY230" s="59"/>
      <c r="AZ230" s="64">
        <f t="shared" si="1523"/>
        <v>0</v>
      </c>
      <c r="BA230" s="59"/>
      <c r="BB230" s="64">
        <f t="shared" si="1524"/>
        <v>0</v>
      </c>
      <c r="BC230" s="59"/>
      <c r="BD230" s="64">
        <f t="shared" si="1525"/>
        <v>0</v>
      </c>
      <c r="BE230" s="59"/>
      <c r="BF230" s="64">
        <f t="shared" si="1526"/>
        <v>0</v>
      </c>
      <c r="BG230" s="59"/>
      <c r="BH230" s="64">
        <f t="shared" si="1527"/>
        <v>0</v>
      </c>
      <c r="BI230" s="59"/>
      <c r="BJ230" s="64">
        <f t="shared" si="1528"/>
        <v>0</v>
      </c>
      <c r="BK230" s="59"/>
      <c r="BL230" s="64">
        <f t="shared" si="1529"/>
        <v>0</v>
      </c>
      <c r="BM230" s="59"/>
      <c r="BN230" s="64">
        <f t="shared" si="1530"/>
        <v>0</v>
      </c>
      <c r="BO230" s="59"/>
      <c r="BP230" s="64">
        <f t="shared" si="1531"/>
        <v>0</v>
      </c>
      <c r="BQ230" s="59"/>
      <c r="BR230" s="64">
        <f t="shared" si="1532"/>
        <v>0</v>
      </c>
      <c r="BS230" s="59"/>
      <c r="BT230" s="64">
        <f t="shared" si="1533"/>
        <v>0</v>
      </c>
      <c r="BU230" s="59"/>
      <c r="BV230" s="64">
        <f t="shared" si="1534"/>
        <v>0</v>
      </c>
      <c r="BW230" s="59"/>
      <c r="BX230" s="64">
        <f t="shared" si="1535"/>
        <v>0</v>
      </c>
      <c r="BY230" s="59"/>
      <c r="BZ230" s="64">
        <f t="shared" si="1489"/>
        <v>0</v>
      </c>
      <c r="CA230" s="54"/>
      <c r="CB230" s="61">
        <f t="shared" si="1490"/>
        <v>0</v>
      </c>
      <c r="CC230" s="61">
        <f t="shared" si="1491"/>
        <v>0</v>
      </c>
      <c r="CD230" s="4"/>
      <c r="CE230" s="236"/>
      <c r="CF230" s="236">
        <f t="shared" si="1536"/>
        <v>0</v>
      </c>
      <c r="CG230" s="235">
        <f t="shared" si="1537"/>
        <v>0</v>
      </c>
      <c r="CH230" s="235">
        <f t="shared" si="1538"/>
        <v>0</v>
      </c>
      <c r="CI230" s="236"/>
      <c r="CJ230" s="236">
        <f t="shared" si="1539"/>
        <v>0</v>
      </c>
      <c r="CK230" s="235">
        <f t="shared" si="1540"/>
        <v>0</v>
      </c>
      <c r="CL230" s="235">
        <f t="shared" si="1541"/>
        <v>0</v>
      </c>
      <c r="CM230" s="236"/>
      <c r="CN230" s="236">
        <f t="shared" si="1492"/>
        <v>0</v>
      </c>
      <c r="CO230" s="235">
        <f t="shared" si="1542"/>
        <v>0</v>
      </c>
      <c r="CP230" s="235">
        <f t="shared" si="1543"/>
        <v>0</v>
      </c>
      <c r="CQ230" s="236"/>
      <c r="CR230" s="236">
        <f t="shared" si="1544"/>
        <v>0</v>
      </c>
      <c r="CS230" s="235">
        <f t="shared" si="1545"/>
        <v>0</v>
      </c>
      <c r="CT230" s="235">
        <f t="shared" si="1546"/>
        <v>0</v>
      </c>
      <c r="CU230" s="236"/>
      <c r="CV230" s="236">
        <f t="shared" si="1547"/>
        <v>0</v>
      </c>
      <c r="CW230" s="235">
        <f t="shared" si="1548"/>
        <v>0</v>
      </c>
      <c r="CX230" s="235">
        <f t="shared" si="1549"/>
        <v>0</v>
      </c>
      <c r="CY230" s="236"/>
      <c r="CZ230" s="236">
        <f t="shared" si="1550"/>
        <v>0</v>
      </c>
      <c r="DA230" s="235"/>
      <c r="DB230" s="235">
        <f t="shared" si="1552"/>
        <v>0</v>
      </c>
      <c r="DC230" s="236"/>
      <c r="DD230" s="236">
        <f t="shared" si="1553"/>
        <v>0</v>
      </c>
      <c r="DE230" s="235">
        <f t="shared" si="1554"/>
        <v>0</v>
      </c>
      <c r="DF230" s="235">
        <f t="shared" si="1555"/>
        <v>0</v>
      </c>
      <c r="DG230" s="236"/>
      <c r="DH230" s="236">
        <f t="shared" si="1556"/>
        <v>0</v>
      </c>
      <c r="DI230" s="235">
        <f t="shared" si="1557"/>
        <v>0</v>
      </c>
      <c r="DJ230" s="235">
        <f t="shared" si="1558"/>
        <v>0</v>
      </c>
      <c r="DK230" s="236"/>
      <c r="DL230" s="236">
        <f t="shared" si="1493"/>
        <v>0</v>
      </c>
      <c r="DM230" s="235">
        <f t="shared" si="1559"/>
        <v>0</v>
      </c>
      <c r="DN230" s="235">
        <f t="shared" si="1560"/>
        <v>0</v>
      </c>
      <c r="DO230" s="236"/>
      <c r="DP230" s="236">
        <f t="shared" si="1494"/>
        <v>0</v>
      </c>
      <c r="DQ230" s="235">
        <f t="shared" si="1495"/>
        <v>0</v>
      </c>
      <c r="DR230" s="235">
        <f t="shared" si="1496"/>
        <v>0</v>
      </c>
      <c r="DS230" s="236"/>
      <c r="DT230" s="236">
        <f t="shared" si="1561"/>
        <v>0</v>
      </c>
      <c r="DU230" s="235">
        <f t="shared" si="1562"/>
        <v>0</v>
      </c>
      <c r="DV230" s="235">
        <f t="shared" si="1563"/>
        <v>0</v>
      </c>
      <c r="DW230" s="236"/>
      <c r="DX230" s="236">
        <f t="shared" si="1497"/>
        <v>0</v>
      </c>
      <c r="DY230" s="235">
        <f t="shared" si="1498"/>
        <v>0</v>
      </c>
      <c r="DZ230" s="235">
        <f t="shared" si="1499"/>
        <v>0</v>
      </c>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row>
    <row r="231" spans="1:212" s="5" customFormat="1" x14ac:dyDescent="0.2">
      <c r="A231" s="57" t="s">
        <v>119</v>
      </c>
      <c r="B231" s="57" t="s">
        <v>120</v>
      </c>
      <c r="C231" s="57" t="s">
        <v>7</v>
      </c>
      <c r="D231" s="57">
        <v>118</v>
      </c>
      <c r="E231" s="6"/>
      <c r="F231" s="64">
        <f t="shared" si="1500"/>
        <v>0</v>
      </c>
      <c r="G231" s="6"/>
      <c r="H231" s="64">
        <f t="shared" si="1501"/>
        <v>0</v>
      </c>
      <c r="I231" s="6"/>
      <c r="J231" s="64">
        <f t="shared" ref="J231" si="1568">SUM(I231*$D231)</f>
        <v>0</v>
      </c>
      <c r="K231" s="6"/>
      <c r="L231" s="64">
        <f t="shared" si="1503"/>
        <v>0</v>
      </c>
      <c r="M231" s="6"/>
      <c r="N231" s="64">
        <f t="shared" si="1504"/>
        <v>0</v>
      </c>
      <c r="O231" s="6"/>
      <c r="P231" s="64">
        <f t="shared" si="1505"/>
        <v>0</v>
      </c>
      <c r="Q231" s="6"/>
      <c r="R231" s="64">
        <f t="shared" si="1506"/>
        <v>0</v>
      </c>
      <c r="S231" s="6"/>
      <c r="T231" s="64">
        <f t="shared" si="1507"/>
        <v>0</v>
      </c>
      <c r="U231" s="6"/>
      <c r="V231" s="64">
        <f t="shared" si="1508"/>
        <v>0</v>
      </c>
      <c r="W231" s="6"/>
      <c r="X231" s="64">
        <f t="shared" si="1509"/>
        <v>0</v>
      </c>
      <c r="Y231" s="6"/>
      <c r="Z231" s="64">
        <f t="shared" si="1510"/>
        <v>0</v>
      </c>
      <c r="AA231" s="6"/>
      <c r="AB231" s="64">
        <f t="shared" si="1511"/>
        <v>0</v>
      </c>
      <c r="AC231" s="59"/>
      <c r="AD231" s="64">
        <f t="shared" si="1512"/>
        <v>0</v>
      </c>
      <c r="AE231" s="59"/>
      <c r="AF231" s="64">
        <f t="shared" si="1513"/>
        <v>0</v>
      </c>
      <c r="AG231" s="59"/>
      <c r="AH231" s="64">
        <f t="shared" si="1514"/>
        <v>0</v>
      </c>
      <c r="AI231" s="59"/>
      <c r="AJ231" s="64">
        <f t="shared" si="1515"/>
        <v>0</v>
      </c>
      <c r="AK231" s="59"/>
      <c r="AL231" s="64">
        <f t="shared" si="1516"/>
        <v>0</v>
      </c>
      <c r="AM231" s="59"/>
      <c r="AN231" s="64">
        <f t="shared" si="1517"/>
        <v>0</v>
      </c>
      <c r="AO231" s="59"/>
      <c r="AP231" s="64">
        <f t="shared" si="1518"/>
        <v>0</v>
      </c>
      <c r="AQ231" s="59"/>
      <c r="AR231" s="64">
        <f t="shared" si="1519"/>
        <v>0</v>
      </c>
      <c r="AS231" s="59"/>
      <c r="AT231" s="64">
        <f t="shared" si="1520"/>
        <v>0</v>
      </c>
      <c r="AU231" s="59"/>
      <c r="AV231" s="64">
        <f t="shared" si="1521"/>
        <v>0</v>
      </c>
      <c r="AW231" s="59"/>
      <c r="AX231" s="64">
        <f t="shared" si="1522"/>
        <v>0</v>
      </c>
      <c r="AY231" s="59"/>
      <c r="AZ231" s="64">
        <f t="shared" si="1523"/>
        <v>0</v>
      </c>
      <c r="BA231" s="59"/>
      <c r="BB231" s="64">
        <f t="shared" si="1524"/>
        <v>0</v>
      </c>
      <c r="BC231" s="59"/>
      <c r="BD231" s="64">
        <f t="shared" si="1525"/>
        <v>0</v>
      </c>
      <c r="BE231" s="59"/>
      <c r="BF231" s="64">
        <f t="shared" si="1526"/>
        <v>0</v>
      </c>
      <c r="BG231" s="59"/>
      <c r="BH231" s="64">
        <f t="shared" si="1527"/>
        <v>0</v>
      </c>
      <c r="BI231" s="59"/>
      <c r="BJ231" s="64">
        <f t="shared" si="1528"/>
        <v>0</v>
      </c>
      <c r="BK231" s="59"/>
      <c r="BL231" s="64">
        <f t="shared" si="1529"/>
        <v>0</v>
      </c>
      <c r="BM231" s="59"/>
      <c r="BN231" s="64">
        <f t="shared" si="1530"/>
        <v>0</v>
      </c>
      <c r="BO231" s="59"/>
      <c r="BP231" s="64">
        <f t="shared" si="1531"/>
        <v>0</v>
      </c>
      <c r="BQ231" s="59"/>
      <c r="BR231" s="64">
        <f t="shared" si="1532"/>
        <v>0</v>
      </c>
      <c r="BS231" s="59"/>
      <c r="BT231" s="64">
        <f t="shared" si="1533"/>
        <v>0</v>
      </c>
      <c r="BU231" s="59"/>
      <c r="BV231" s="64">
        <f t="shared" si="1534"/>
        <v>0</v>
      </c>
      <c r="BW231" s="59"/>
      <c r="BX231" s="64">
        <f t="shared" si="1535"/>
        <v>0</v>
      </c>
      <c r="BY231" s="59"/>
      <c r="BZ231" s="64">
        <f t="shared" si="1489"/>
        <v>0</v>
      </c>
      <c r="CA231" s="54"/>
      <c r="CB231" s="61">
        <f t="shared" si="1490"/>
        <v>0</v>
      </c>
      <c r="CC231" s="61">
        <f t="shared" si="1491"/>
        <v>0</v>
      </c>
      <c r="CD231" s="4"/>
      <c r="CE231" s="236"/>
      <c r="CF231" s="236">
        <f t="shared" si="1536"/>
        <v>0</v>
      </c>
      <c r="CG231" s="235">
        <f t="shared" si="1537"/>
        <v>0</v>
      </c>
      <c r="CH231" s="235">
        <f t="shared" si="1538"/>
        <v>0</v>
      </c>
      <c r="CI231" s="236"/>
      <c r="CJ231" s="236">
        <f t="shared" si="1539"/>
        <v>0</v>
      </c>
      <c r="CK231" s="235">
        <f t="shared" si="1540"/>
        <v>0</v>
      </c>
      <c r="CL231" s="235">
        <f t="shared" si="1541"/>
        <v>0</v>
      </c>
      <c r="CM231" s="236"/>
      <c r="CN231" s="236">
        <f t="shared" si="1492"/>
        <v>0</v>
      </c>
      <c r="CO231" s="235">
        <f t="shared" si="1542"/>
        <v>0</v>
      </c>
      <c r="CP231" s="235">
        <f t="shared" si="1543"/>
        <v>0</v>
      </c>
      <c r="CQ231" s="236"/>
      <c r="CR231" s="236">
        <f t="shared" si="1544"/>
        <v>0</v>
      </c>
      <c r="CS231" s="235">
        <f t="shared" si="1545"/>
        <v>0</v>
      </c>
      <c r="CT231" s="235">
        <f t="shared" si="1546"/>
        <v>0</v>
      </c>
      <c r="CU231" s="236"/>
      <c r="CV231" s="236">
        <f t="shared" si="1547"/>
        <v>0</v>
      </c>
      <c r="CW231" s="235">
        <f t="shared" si="1548"/>
        <v>0</v>
      </c>
      <c r="CX231" s="235">
        <f t="shared" si="1549"/>
        <v>0</v>
      </c>
      <c r="CY231" s="236"/>
      <c r="CZ231" s="236">
        <f t="shared" si="1550"/>
        <v>0</v>
      </c>
      <c r="DA231" s="235"/>
      <c r="DB231" s="235">
        <f t="shared" si="1552"/>
        <v>0</v>
      </c>
      <c r="DC231" s="236"/>
      <c r="DD231" s="236">
        <f t="shared" si="1553"/>
        <v>0</v>
      </c>
      <c r="DE231" s="235">
        <f t="shared" si="1554"/>
        <v>0</v>
      </c>
      <c r="DF231" s="235">
        <f t="shared" si="1555"/>
        <v>0</v>
      </c>
      <c r="DG231" s="236"/>
      <c r="DH231" s="236">
        <f t="shared" si="1556"/>
        <v>0</v>
      </c>
      <c r="DI231" s="235">
        <f t="shared" si="1557"/>
        <v>0</v>
      </c>
      <c r="DJ231" s="235">
        <f t="shared" si="1558"/>
        <v>0</v>
      </c>
      <c r="DK231" s="236"/>
      <c r="DL231" s="236">
        <f t="shared" si="1493"/>
        <v>0</v>
      </c>
      <c r="DM231" s="235">
        <f t="shared" si="1559"/>
        <v>0</v>
      </c>
      <c r="DN231" s="235">
        <f t="shared" si="1560"/>
        <v>0</v>
      </c>
      <c r="DO231" s="236"/>
      <c r="DP231" s="236">
        <f t="shared" si="1494"/>
        <v>0</v>
      </c>
      <c r="DQ231" s="235">
        <f t="shared" si="1495"/>
        <v>0</v>
      </c>
      <c r="DR231" s="235">
        <f t="shared" si="1496"/>
        <v>0</v>
      </c>
      <c r="DS231" s="236"/>
      <c r="DT231" s="236">
        <f t="shared" si="1561"/>
        <v>0</v>
      </c>
      <c r="DU231" s="235">
        <f t="shared" si="1562"/>
        <v>0</v>
      </c>
      <c r="DV231" s="235">
        <f t="shared" si="1563"/>
        <v>0</v>
      </c>
      <c r="DW231" s="236"/>
      <c r="DX231" s="236">
        <f t="shared" si="1497"/>
        <v>0</v>
      </c>
      <c r="DY231" s="235">
        <f t="shared" si="1498"/>
        <v>0</v>
      </c>
      <c r="DZ231" s="235">
        <f t="shared" si="1499"/>
        <v>0</v>
      </c>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row>
    <row r="232" spans="1:212" s="5" customFormat="1" x14ac:dyDescent="0.2">
      <c r="A232" s="57" t="s">
        <v>201</v>
      </c>
      <c r="B232" s="57" t="s">
        <v>186</v>
      </c>
      <c r="C232" s="57" t="s">
        <v>7</v>
      </c>
      <c r="D232" s="57">
        <v>118</v>
      </c>
      <c r="E232" s="6"/>
      <c r="F232" s="64">
        <f t="shared" si="1500"/>
        <v>0</v>
      </c>
      <c r="G232" s="6"/>
      <c r="H232" s="64">
        <f t="shared" si="1501"/>
        <v>0</v>
      </c>
      <c r="I232" s="6"/>
      <c r="J232" s="64">
        <f t="shared" ref="J232" si="1569">SUM(I232*$D232)</f>
        <v>0</v>
      </c>
      <c r="K232" s="6"/>
      <c r="L232" s="64">
        <f t="shared" si="1503"/>
        <v>0</v>
      </c>
      <c r="M232" s="6"/>
      <c r="N232" s="64">
        <f t="shared" si="1504"/>
        <v>0</v>
      </c>
      <c r="O232" s="6"/>
      <c r="P232" s="64">
        <f t="shared" si="1505"/>
        <v>0</v>
      </c>
      <c r="Q232" s="6"/>
      <c r="R232" s="64">
        <f t="shared" si="1506"/>
        <v>0</v>
      </c>
      <c r="S232" s="6"/>
      <c r="T232" s="64">
        <f t="shared" si="1507"/>
        <v>0</v>
      </c>
      <c r="U232" s="6"/>
      <c r="V232" s="64">
        <f t="shared" si="1508"/>
        <v>0</v>
      </c>
      <c r="W232" s="6"/>
      <c r="X232" s="64">
        <f t="shared" si="1509"/>
        <v>0</v>
      </c>
      <c r="Y232" s="6"/>
      <c r="Z232" s="64">
        <f t="shared" si="1510"/>
        <v>0</v>
      </c>
      <c r="AA232" s="6"/>
      <c r="AB232" s="64">
        <f t="shared" si="1511"/>
        <v>0</v>
      </c>
      <c r="AC232" s="59"/>
      <c r="AD232" s="64">
        <f t="shared" si="1512"/>
        <v>0</v>
      </c>
      <c r="AE232" s="59"/>
      <c r="AF232" s="64">
        <f t="shared" si="1513"/>
        <v>0</v>
      </c>
      <c r="AG232" s="59"/>
      <c r="AH232" s="64">
        <f t="shared" si="1514"/>
        <v>0</v>
      </c>
      <c r="AI232" s="59"/>
      <c r="AJ232" s="64">
        <f t="shared" si="1515"/>
        <v>0</v>
      </c>
      <c r="AK232" s="59">
        <v>17</v>
      </c>
      <c r="AL232" s="64">
        <f t="shared" si="1516"/>
        <v>2006</v>
      </c>
      <c r="AM232" s="59">
        <v>24.5</v>
      </c>
      <c r="AN232" s="64">
        <f t="shared" si="1517"/>
        <v>2891</v>
      </c>
      <c r="AO232" s="59">
        <v>12.5</v>
      </c>
      <c r="AP232" s="64">
        <f t="shared" si="1518"/>
        <v>1475</v>
      </c>
      <c r="AQ232" s="59"/>
      <c r="AR232" s="64">
        <f t="shared" si="1519"/>
        <v>0</v>
      </c>
      <c r="AS232" s="59"/>
      <c r="AT232" s="64">
        <f t="shared" si="1520"/>
        <v>0</v>
      </c>
      <c r="AU232" s="59"/>
      <c r="AV232" s="64">
        <f t="shared" si="1521"/>
        <v>0</v>
      </c>
      <c r="AW232" s="59"/>
      <c r="AX232" s="64">
        <f t="shared" si="1522"/>
        <v>0</v>
      </c>
      <c r="AY232" s="59"/>
      <c r="AZ232" s="64">
        <f t="shared" si="1523"/>
        <v>0</v>
      </c>
      <c r="BA232" s="59"/>
      <c r="BB232" s="64">
        <f t="shared" si="1524"/>
        <v>0</v>
      </c>
      <c r="BC232" s="59"/>
      <c r="BD232" s="64">
        <f t="shared" si="1525"/>
        <v>0</v>
      </c>
      <c r="BE232" s="59"/>
      <c r="BF232" s="64">
        <f t="shared" si="1526"/>
        <v>0</v>
      </c>
      <c r="BG232" s="59"/>
      <c r="BH232" s="64">
        <f t="shared" si="1527"/>
        <v>0</v>
      </c>
      <c r="BI232" s="59"/>
      <c r="BJ232" s="64">
        <f t="shared" si="1528"/>
        <v>0</v>
      </c>
      <c r="BK232" s="59"/>
      <c r="BL232" s="64">
        <f t="shared" si="1529"/>
        <v>0</v>
      </c>
      <c r="BM232" s="59"/>
      <c r="BN232" s="64">
        <f t="shared" si="1530"/>
        <v>0</v>
      </c>
      <c r="BO232" s="59"/>
      <c r="BP232" s="64">
        <f t="shared" si="1531"/>
        <v>0</v>
      </c>
      <c r="BQ232" s="59"/>
      <c r="BR232" s="64">
        <f t="shared" si="1532"/>
        <v>0</v>
      </c>
      <c r="BS232" s="59"/>
      <c r="BT232" s="64">
        <f t="shared" si="1533"/>
        <v>0</v>
      </c>
      <c r="BU232" s="59"/>
      <c r="BV232" s="64">
        <f t="shared" si="1534"/>
        <v>0</v>
      </c>
      <c r="BW232" s="59"/>
      <c r="BX232" s="64">
        <f t="shared" si="1535"/>
        <v>0</v>
      </c>
      <c r="BY232" s="59"/>
      <c r="BZ232" s="64">
        <f t="shared" si="1489"/>
        <v>0</v>
      </c>
      <c r="CA232" s="54"/>
      <c r="CB232" s="61">
        <f t="shared" si="1490"/>
        <v>54</v>
      </c>
      <c r="CC232" s="61">
        <f t="shared" si="1491"/>
        <v>6372</v>
      </c>
      <c r="CD232" s="4"/>
      <c r="CE232" s="236"/>
      <c r="CF232" s="236">
        <f t="shared" si="1536"/>
        <v>0</v>
      </c>
      <c r="CG232" s="235">
        <f t="shared" si="1537"/>
        <v>0</v>
      </c>
      <c r="CH232" s="235">
        <f t="shared" si="1538"/>
        <v>0</v>
      </c>
      <c r="CI232" s="236"/>
      <c r="CJ232" s="236">
        <f t="shared" si="1539"/>
        <v>0</v>
      </c>
      <c r="CK232" s="235">
        <f t="shared" si="1540"/>
        <v>0</v>
      </c>
      <c r="CL232" s="235">
        <f t="shared" si="1541"/>
        <v>0</v>
      </c>
      <c r="CM232" s="236"/>
      <c r="CN232" s="236">
        <f t="shared" si="1492"/>
        <v>0</v>
      </c>
      <c r="CO232" s="235">
        <f t="shared" si="1542"/>
        <v>17</v>
      </c>
      <c r="CP232" s="235">
        <f t="shared" si="1543"/>
        <v>2006</v>
      </c>
      <c r="CQ232" s="236"/>
      <c r="CR232" s="236">
        <f t="shared" si="1544"/>
        <v>0</v>
      </c>
      <c r="CS232" s="235">
        <f t="shared" si="1545"/>
        <v>24.5</v>
      </c>
      <c r="CT232" s="235">
        <f t="shared" si="1546"/>
        <v>2891</v>
      </c>
      <c r="CU232" s="236"/>
      <c r="CV232" s="236">
        <f t="shared" si="1547"/>
        <v>0</v>
      </c>
      <c r="CW232" s="235">
        <f t="shared" si="1548"/>
        <v>12.5</v>
      </c>
      <c r="CX232" s="235">
        <f t="shared" si="1549"/>
        <v>1475</v>
      </c>
      <c r="CY232" s="236"/>
      <c r="CZ232" s="236">
        <f t="shared" si="1550"/>
        <v>0</v>
      </c>
      <c r="DA232" s="235"/>
      <c r="DB232" s="235">
        <f t="shared" si="1552"/>
        <v>0</v>
      </c>
      <c r="DC232" s="236"/>
      <c r="DD232" s="236">
        <f t="shared" si="1553"/>
        <v>0</v>
      </c>
      <c r="DE232" s="235">
        <f t="shared" si="1554"/>
        <v>0</v>
      </c>
      <c r="DF232" s="235">
        <f t="shared" si="1555"/>
        <v>0</v>
      </c>
      <c r="DG232" s="236"/>
      <c r="DH232" s="236">
        <f t="shared" si="1556"/>
        <v>0</v>
      </c>
      <c r="DI232" s="235">
        <f t="shared" si="1557"/>
        <v>0</v>
      </c>
      <c r="DJ232" s="235">
        <f t="shared" si="1558"/>
        <v>0</v>
      </c>
      <c r="DK232" s="236"/>
      <c r="DL232" s="236">
        <f t="shared" si="1493"/>
        <v>0</v>
      </c>
      <c r="DM232" s="235">
        <f t="shared" si="1559"/>
        <v>0</v>
      </c>
      <c r="DN232" s="235">
        <f t="shared" si="1560"/>
        <v>0</v>
      </c>
      <c r="DO232" s="236"/>
      <c r="DP232" s="236">
        <f t="shared" si="1494"/>
        <v>0</v>
      </c>
      <c r="DQ232" s="235">
        <f t="shared" si="1495"/>
        <v>0</v>
      </c>
      <c r="DR232" s="235">
        <f t="shared" si="1496"/>
        <v>0</v>
      </c>
      <c r="DS232" s="236"/>
      <c r="DT232" s="236">
        <f t="shared" si="1561"/>
        <v>0</v>
      </c>
      <c r="DU232" s="235">
        <f t="shared" si="1562"/>
        <v>0</v>
      </c>
      <c r="DV232" s="235">
        <f t="shared" si="1563"/>
        <v>0</v>
      </c>
      <c r="DW232" s="236"/>
      <c r="DX232" s="236">
        <f t="shared" si="1497"/>
        <v>0</v>
      </c>
      <c r="DY232" s="235">
        <f t="shared" si="1498"/>
        <v>0</v>
      </c>
      <c r="DZ232" s="235">
        <f t="shared" si="1499"/>
        <v>0</v>
      </c>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row>
    <row r="233" spans="1:212" s="5" customFormat="1" x14ac:dyDescent="0.2">
      <c r="A233" s="57"/>
      <c r="B233" s="57"/>
      <c r="C233" s="57" t="s">
        <v>7</v>
      </c>
      <c r="D233" s="57">
        <v>118</v>
      </c>
      <c r="E233" s="6"/>
      <c r="F233" s="64">
        <f t="shared" si="1500"/>
        <v>0</v>
      </c>
      <c r="G233" s="6"/>
      <c r="H233" s="64">
        <f t="shared" si="1501"/>
        <v>0</v>
      </c>
      <c r="I233" s="6"/>
      <c r="J233" s="64">
        <f t="shared" ref="J233" si="1570">SUM(I233*$D233)</f>
        <v>0</v>
      </c>
      <c r="K233" s="6"/>
      <c r="L233" s="64">
        <f t="shared" si="1503"/>
        <v>0</v>
      </c>
      <c r="M233" s="6"/>
      <c r="N233" s="64">
        <f t="shared" si="1504"/>
        <v>0</v>
      </c>
      <c r="O233" s="6"/>
      <c r="P233" s="64">
        <f t="shared" si="1505"/>
        <v>0</v>
      </c>
      <c r="Q233" s="6"/>
      <c r="R233" s="64">
        <f t="shared" si="1506"/>
        <v>0</v>
      </c>
      <c r="S233" s="6"/>
      <c r="T233" s="64">
        <f t="shared" si="1507"/>
        <v>0</v>
      </c>
      <c r="U233" s="6"/>
      <c r="V233" s="64">
        <f t="shared" si="1508"/>
        <v>0</v>
      </c>
      <c r="W233" s="6"/>
      <c r="X233" s="64">
        <f t="shared" si="1509"/>
        <v>0</v>
      </c>
      <c r="Y233" s="6"/>
      <c r="Z233" s="64">
        <f t="shared" si="1510"/>
        <v>0</v>
      </c>
      <c r="AA233" s="6"/>
      <c r="AB233" s="64">
        <f t="shared" si="1511"/>
        <v>0</v>
      </c>
      <c r="AC233" s="59"/>
      <c r="AD233" s="64">
        <f t="shared" si="1512"/>
        <v>0</v>
      </c>
      <c r="AE233" s="59"/>
      <c r="AF233" s="64">
        <f t="shared" si="1513"/>
        <v>0</v>
      </c>
      <c r="AG233" s="59"/>
      <c r="AH233" s="64">
        <f t="shared" si="1514"/>
        <v>0</v>
      </c>
      <c r="AI233" s="59"/>
      <c r="AJ233" s="64">
        <f t="shared" si="1515"/>
        <v>0</v>
      </c>
      <c r="AK233" s="59"/>
      <c r="AL233" s="64">
        <f t="shared" si="1516"/>
        <v>0</v>
      </c>
      <c r="AM233" s="59"/>
      <c r="AN233" s="64">
        <f t="shared" si="1517"/>
        <v>0</v>
      </c>
      <c r="AO233" s="59"/>
      <c r="AP233" s="64">
        <f t="shared" si="1518"/>
        <v>0</v>
      </c>
      <c r="AQ233" s="59"/>
      <c r="AR233" s="64">
        <f t="shared" si="1519"/>
        <v>0</v>
      </c>
      <c r="AS233" s="59"/>
      <c r="AT233" s="64">
        <f t="shared" si="1520"/>
        <v>0</v>
      </c>
      <c r="AU233" s="59"/>
      <c r="AV233" s="64">
        <f t="shared" si="1521"/>
        <v>0</v>
      </c>
      <c r="AW233" s="59"/>
      <c r="AX233" s="64">
        <f t="shared" si="1522"/>
        <v>0</v>
      </c>
      <c r="AY233" s="59"/>
      <c r="AZ233" s="64">
        <f t="shared" si="1523"/>
        <v>0</v>
      </c>
      <c r="BA233" s="59"/>
      <c r="BB233" s="64">
        <f t="shared" si="1524"/>
        <v>0</v>
      </c>
      <c r="BC233" s="59"/>
      <c r="BD233" s="64">
        <f t="shared" si="1525"/>
        <v>0</v>
      </c>
      <c r="BE233" s="59"/>
      <c r="BF233" s="64">
        <f t="shared" si="1526"/>
        <v>0</v>
      </c>
      <c r="BG233" s="59"/>
      <c r="BH233" s="64">
        <f t="shared" si="1527"/>
        <v>0</v>
      </c>
      <c r="BI233" s="59"/>
      <c r="BJ233" s="64">
        <f t="shared" si="1528"/>
        <v>0</v>
      </c>
      <c r="BK233" s="59"/>
      <c r="BL233" s="64">
        <f t="shared" si="1529"/>
        <v>0</v>
      </c>
      <c r="BM233" s="59"/>
      <c r="BN233" s="64">
        <f t="shared" si="1530"/>
        <v>0</v>
      </c>
      <c r="BO233" s="59"/>
      <c r="BP233" s="64">
        <f t="shared" si="1531"/>
        <v>0</v>
      </c>
      <c r="BQ233" s="59"/>
      <c r="BR233" s="64">
        <f t="shared" si="1532"/>
        <v>0</v>
      </c>
      <c r="BS233" s="59"/>
      <c r="BT233" s="64">
        <f t="shared" si="1533"/>
        <v>0</v>
      </c>
      <c r="BU233" s="59"/>
      <c r="BV233" s="64">
        <f t="shared" si="1534"/>
        <v>0</v>
      </c>
      <c r="BW233" s="59"/>
      <c r="BX233" s="64">
        <f t="shared" si="1535"/>
        <v>0</v>
      </c>
      <c r="BY233" s="59"/>
      <c r="BZ233" s="64">
        <f t="shared" si="1489"/>
        <v>0</v>
      </c>
      <c r="CA233" s="54"/>
      <c r="CB233" s="61">
        <f t="shared" si="1490"/>
        <v>0</v>
      </c>
      <c r="CC233" s="61">
        <f t="shared" si="1491"/>
        <v>0</v>
      </c>
      <c r="CD233" s="4"/>
      <c r="CE233" s="236"/>
      <c r="CF233" s="236">
        <f t="shared" si="1536"/>
        <v>0</v>
      </c>
      <c r="CG233" s="235">
        <f t="shared" si="1537"/>
        <v>0</v>
      </c>
      <c r="CH233" s="235">
        <f t="shared" si="1538"/>
        <v>0</v>
      </c>
      <c r="CI233" s="236"/>
      <c r="CJ233" s="236">
        <f t="shared" si="1539"/>
        <v>0</v>
      </c>
      <c r="CK233" s="235">
        <f t="shared" si="1540"/>
        <v>0</v>
      </c>
      <c r="CL233" s="235">
        <f t="shared" si="1541"/>
        <v>0</v>
      </c>
      <c r="CM233" s="236"/>
      <c r="CN233" s="236">
        <f t="shared" si="1492"/>
        <v>0</v>
      </c>
      <c r="CO233" s="235">
        <f t="shared" si="1542"/>
        <v>0</v>
      </c>
      <c r="CP233" s="235">
        <f t="shared" si="1543"/>
        <v>0</v>
      </c>
      <c r="CQ233" s="236"/>
      <c r="CR233" s="236">
        <f t="shared" si="1544"/>
        <v>0</v>
      </c>
      <c r="CS233" s="235">
        <f t="shared" si="1545"/>
        <v>0</v>
      </c>
      <c r="CT233" s="235">
        <f t="shared" si="1546"/>
        <v>0</v>
      </c>
      <c r="CU233" s="236"/>
      <c r="CV233" s="236">
        <f t="shared" si="1547"/>
        <v>0</v>
      </c>
      <c r="CW233" s="235">
        <f t="shared" si="1548"/>
        <v>0</v>
      </c>
      <c r="CX233" s="235">
        <f t="shared" si="1549"/>
        <v>0</v>
      </c>
      <c r="CY233" s="236"/>
      <c r="CZ233" s="236">
        <f t="shared" si="1550"/>
        <v>0</v>
      </c>
      <c r="DA233" s="235"/>
      <c r="DB233" s="235">
        <f t="shared" si="1552"/>
        <v>0</v>
      </c>
      <c r="DC233" s="236"/>
      <c r="DD233" s="236">
        <f t="shared" si="1553"/>
        <v>0</v>
      </c>
      <c r="DE233" s="235">
        <f t="shared" si="1554"/>
        <v>0</v>
      </c>
      <c r="DF233" s="235">
        <f t="shared" si="1555"/>
        <v>0</v>
      </c>
      <c r="DG233" s="236"/>
      <c r="DH233" s="236">
        <f t="shared" si="1556"/>
        <v>0</v>
      </c>
      <c r="DI233" s="235">
        <f t="shared" si="1557"/>
        <v>0</v>
      </c>
      <c r="DJ233" s="235">
        <f t="shared" si="1558"/>
        <v>0</v>
      </c>
      <c r="DK233" s="236"/>
      <c r="DL233" s="236">
        <f t="shared" si="1493"/>
        <v>0</v>
      </c>
      <c r="DM233" s="235">
        <f t="shared" si="1559"/>
        <v>0</v>
      </c>
      <c r="DN233" s="235">
        <f t="shared" si="1560"/>
        <v>0</v>
      </c>
      <c r="DO233" s="236"/>
      <c r="DP233" s="236">
        <f t="shared" si="1494"/>
        <v>0</v>
      </c>
      <c r="DQ233" s="235">
        <f t="shared" si="1495"/>
        <v>0</v>
      </c>
      <c r="DR233" s="235">
        <f t="shared" si="1496"/>
        <v>0</v>
      </c>
      <c r="DS233" s="236"/>
      <c r="DT233" s="236">
        <f t="shared" si="1561"/>
        <v>0</v>
      </c>
      <c r="DU233" s="235">
        <f t="shared" si="1562"/>
        <v>0</v>
      </c>
      <c r="DV233" s="235">
        <f t="shared" si="1563"/>
        <v>0</v>
      </c>
      <c r="DW233" s="236"/>
      <c r="DX233" s="236">
        <f t="shared" si="1497"/>
        <v>0</v>
      </c>
      <c r="DY233" s="235">
        <f t="shared" si="1498"/>
        <v>0</v>
      </c>
      <c r="DZ233" s="235">
        <f t="shared" si="1499"/>
        <v>0</v>
      </c>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row>
    <row r="234" spans="1:212" s="5" customFormat="1" x14ac:dyDescent="0.2">
      <c r="A234" s="57" t="s">
        <v>89</v>
      </c>
      <c r="B234" s="57" t="s">
        <v>90</v>
      </c>
      <c r="C234" s="57" t="s">
        <v>3</v>
      </c>
      <c r="D234" s="57">
        <v>100</v>
      </c>
      <c r="E234" s="6"/>
      <c r="F234" s="64">
        <f t="shared" si="1500"/>
        <v>0</v>
      </c>
      <c r="G234" s="6"/>
      <c r="H234" s="64">
        <f t="shared" si="1501"/>
        <v>0</v>
      </c>
      <c r="I234" s="6"/>
      <c r="J234" s="64">
        <f t="shared" ref="J234" si="1571">SUM(I234*$D234)</f>
        <v>0</v>
      </c>
      <c r="K234" s="6"/>
      <c r="L234" s="64">
        <f t="shared" si="1503"/>
        <v>0</v>
      </c>
      <c r="M234" s="6"/>
      <c r="N234" s="64">
        <f t="shared" si="1504"/>
        <v>0</v>
      </c>
      <c r="O234" s="6"/>
      <c r="P234" s="64">
        <f t="shared" si="1505"/>
        <v>0</v>
      </c>
      <c r="Q234" s="6"/>
      <c r="R234" s="64">
        <f t="shared" si="1506"/>
        <v>0</v>
      </c>
      <c r="S234" s="6"/>
      <c r="T234" s="64">
        <f t="shared" si="1507"/>
        <v>0</v>
      </c>
      <c r="U234" s="6"/>
      <c r="V234" s="64">
        <f t="shared" si="1508"/>
        <v>0</v>
      </c>
      <c r="W234" s="6"/>
      <c r="X234" s="64">
        <f t="shared" si="1509"/>
        <v>0</v>
      </c>
      <c r="Y234" s="6"/>
      <c r="Z234" s="64">
        <f t="shared" si="1510"/>
        <v>0</v>
      </c>
      <c r="AA234" s="6"/>
      <c r="AB234" s="64">
        <f t="shared" si="1511"/>
        <v>0</v>
      </c>
      <c r="AC234" s="59"/>
      <c r="AD234" s="64">
        <f t="shared" si="1512"/>
        <v>0</v>
      </c>
      <c r="AE234" s="59"/>
      <c r="AF234" s="64">
        <f t="shared" si="1513"/>
        <v>0</v>
      </c>
      <c r="AG234" s="59"/>
      <c r="AH234" s="64">
        <f t="shared" si="1514"/>
        <v>0</v>
      </c>
      <c r="AI234" s="59"/>
      <c r="AJ234" s="64">
        <f t="shared" si="1515"/>
        <v>0</v>
      </c>
      <c r="AK234" s="59"/>
      <c r="AL234" s="64">
        <f t="shared" si="1516"/>
        <v>0</v>
      </c>
      <c r="AM234" s="59"/>
      <c r="AN234" s="64">
        <f t="shared" si="1517"/>
        <v>0</v>
      </c>
      <c r="AO234" s="59"/>
      <c r="AP234" s="64">
        <f t="shared" si="1518"/>
        <v>0</v>
      </c>
      <c r="AQ234" s="59"/>
      <c r="AR234" s="64">
        <f t="shared" si="1519"/>
        <v>0</v>
      </c>
      <c r="AS234" s="59"/>
      <c r="AT234" s="64">
        <f t="shared" si="1520"/>
        <v>0</v>
      </c>
      <c r="AU234" s="59"/>
      <c r="AV234" s="64">
        <f t="shared" si="1521"/>
        <v>0</v>
      </c>
      <c r="AW234" s="59"/>
      <c r="AX234" s="64">
        <f t="shared" si="1522"/>
        <v>0</v>
      </c>
      <c r="AY234" s="59"/>
      <c r="AZ234" s="64">
        <f t="shared" si="1523"/>
        <v>0</v>
      </c>
      <c r="BA234" s="59"/>
      <c r="BB234" s="64">
        <f t="shared" si="1524"/>
        <v>0</v>
      </c>
      <c r="BC234" s="59"/>
      <c r="BD234" s="64">
        <f t="shared" si="1525"/>
        <v>0</v>
      </c>
      <c r="BE234" s="59"/>
      <c r="BF234" s="64">
        <f t="shared" si="1526"/>
        <v>0</v>
      </c>
      <c r="BG234" s="59"/>
      <c r="BH234" s="64">
        <f t="shared" si="1527"/>
        <v>0</v>
      </c>
      <c r="BI234" s="59"/>
      <c r="BJ234" s="64">
        <f t="shared" si="1528"/>
        <v>0</v>
      </c>
      <c r="BK234" s="59"/>
      <c r="BL234" s="64">
        <f t="shared" si="1529"/>
        <v>0</v>
      </c>
      <c r="BM234" s="59"/>
      <c r="BN234" s="64">
        <f t="shared" si="1530"/>
        <v>0</v>
      </c>
      <c r="BO234" s="59"/>
      <c r="BP234" s="64">
        <f t="shared" si="1531"/>
        <v>0</v>
      </c>
      <c r="BQ234" s="59"/>
      <c r="BR234" s="64">
        <f t="shared" si="1532"/>
        <v>0</v>
      </c>
      <c r="BS234" s="59"/>
      <c r="BT234" s="64">
        <f t="shared" si="1533"/>
        <v>0</v>
      </c>
      <c r="BU234" s="59"/>
      <c r="BV234" s="64">
        <f t="shared" si="1534"/>
        <v>0</v>
      </c>
      <c r="BW234" s="59"/>
      <c r="BX234" s="64">
        <f t="shared" si="1535"/>
        <v>0</v>
      </c>
      <c r="BY234" s="59"/>
      <c r="BZ234" s="64">
        <f t="shared" si="1489"/>
        <v>0</v>
      </c>
      <c r="CA234" s="54"/>
      <c r="CB234" s="61">
        <f t="shared" si="1490"/>
        <v>0</v>
      </c>
      <c r="CC234" s="61">
        <f t="shared" si="1491"/>
        <v>0</v>
      </c>
      <c r="CD234" s="4"/>
      <c r="CE234" s="236"/>
      <c r="CF234" s="236">
        <f t="shared" si="1536"/>
        <v>0</v>
      </c>
      <c r="CG234" s="235">
        <f t="shared" si="1537"/>
        <v>0</v>
      </c>
      <c r="CH234" s="235">
        <f t="shared" si="1538"/>
        <v>0</v>
      </c>
      <c r="CI234" s="236"/>
      <c r="CJ234" s="236">
        <f t="shared" si="1539"/>
        <v>0</v>
      </c>
      <c r="CK234" s="235">
        <f t="shared" si="1540"/>
        <v>0</v>
      </c>
      <c r="CL234" s="235">
        <f t="shared" si="1541"/>
        <v>0</v>
      </c>
      <c r="CM234" s="236"/>
      <c r="CN234" s="236">
        <f t="shared" si="1492"/>
        <v>0</v>
      </c>
      <c r="CO234" s="235">
        <f t="shared" si="1542"/>
        <v>0</v>
      </c>
      <c r="CP234" s="235">
        <f t="shared" si="1543"/>
        <v>0</v>
      </c>
      <c r="CQ234" s="236"/>
      <c r="CR234" s="236">
        <f t="shared" si="1544"/>
        <v>0</v>
      </c>
      <c r="CS234" s="235">
        <f t="shared" si="1545"/>
        <v>0</v>
      </c>
      <c r="CT234" s="235">
        <f t="shared" si="1546"/>
        <v>0</v>
      </c>
      <c r="CU234" s="236">
        <v>0.75</v>
      </c>
      <c r="CV234" s="236">
        <f t="shared" si="1547"/>
        <v>75</v>
      </c>
      <c r="CW234" s="235">
        <f t="shared" si="1548"/>
        <v>0.75</v>
      </c>
      <c r="CX234" s="235">
        <f t="shared" si="1549"/>
        <v>75</v>
      </c>
      <c r="CY234" s="236">
        <v>0.5</v>
      </c>
      <c r="CZ234" s="236">
        <f t="shared" si="1550"/>
        <v>50</v>
      </c>
      <c r="DA234" s="235"/>
      <c r="DB234" s="235">
        <f t="shared" si="1552"/>
        <v>0</v>
      </c>
      <c r="DC234" s="236">
        <v>0.25</v>
      </c>
      <c r="DD234" s="236">
        <f t="shared" si="1553"/>
        <v>25</v>
      </c>
      <c r="DE234" s="235">
        <f t="shared" si="1554"/>
        <v>0.25</v>
      </c>
      <c r="DF234" s="235">
        <f t="shared" si="1555"/>
        <v>25</v>
      </c>
      <c r="DG234" s="236"/>
      <c r="DH234" s="236">
        <f t="shared" si="1556"/>
        <v>0</v>
      </c>
      <c r="DI234" s="235">
        <f t="shared" si="1557"/>
        <v>0</v>
      </c>
      <c r="DJ234" s="235">
        <f t="shared" si="1558"/>
        <v>0</v>
      </c>
      <c r="DK234" s="236"/>
      <c r="DL234" s="236">
        <f t="shared" si="1493"/>
        <v>0</v>
      </c>
      <c r="DM234" s="235">
        <f t="shared" si="1559"/>
        <v>0</v>
      </c>
      <c r="DN234" s="235">
        <f t="shared" si="1560"/>
        <v>0</v>
      </c>
      <c r="DO234" s="236"/>
      <c r="DP234" s="236">
        <f t="shared" si="1494"/>
        <v>0</v>
      </c>
      <c r="DQ234" s="235">
        <f t="shared" si="1495"/>
        <v>0</v>
      </c>
      <c r="DR234" s="235">
        <f t="shared" si="1496"/>
        <v>0</v>
      </c>
      <c r="DS234" s="236"/>
      <c r="DT234" s="236">
        <f t="shared" si="1561"/>
        <v>0</v>
      </c>
      <c r="DU234" s="235">
        <f t="shared" si="1562"/>
        <v>0</v>
      </c>
      <c r="DV234" s="235">
        <f t="shared" si="1563"/>
        <v>0</v>
      </c>
      <c r="DW234" s="236"/>
      <c r="DX234" s="236">
        <f t="shared" si="1497"/>
        <v>0</v>
      </c>
      <c r="DY234" s="235">
        <f t="shared" si="1498"/>
        <v>0</v>
      </c>
      <c r="DZ234" s="235">
        <f t="shared" si="1499"/>
        <v>0</v>
      </c>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row>
    <row r="235" spans="1:212" s="5" customFormat="1" x14ac:dyDescent="0.2">
      <c r="A235" s="57" t="s">
        <v>243</v>
      </c>
      <c r="B235" s="57" t="s">
        <v>84</v>
      </c>
      <c r="C235" s="57" t="s">
        <v>3</v>
      </c>
      <c r="D235" s="57">
        <v>100</v>
      </c>
      <c r="E235" s="6"/>
      <c r="F235" s="64">
        <f>SUM(E235*$D235)</f>
        <v>0</v>
      </c>
      <c r="G235" s="6"/>
      <c r="H235" s="64">
        <f>SUM(G235*$D235)</f>
        <v>0</v>
      </c>
      <c r="I235" s="6"/>
      <c r="J235" s="64">
        <f>SUM(I235*$D235)</f>
        <v>0</v>
      </c>
      <c r="K235" s="6"/>
      <c r="L235" s="64">
        <f>SUM(K235*$D235)</f>
        <v>0</v>
      </c>
      <c r="M235" s="6"/>
      <c r="N235" s="64">
        <f>SUM(M235*$D235)</f>
        <v>0</v>
      </c>
      <c r="O235" s="6"/>
      <c r="P235" s="64">
        <f>SUM(O235*$D235)</f>
        <v>0</v>
      </c>
      <c r="Q235" s="6"/>
      <c r="R235" s="64">
        <f>SUM(Q235*$D235)</f>
        <v>0</v>
      </c>
      <c r="S235" s="6"/>
      <c r="T235" s="64">
        <f>SUM(S235*$D235)</f>
        <v>0</v>
      </c>
      <c r="U235" s="6"/>
      <c r="V235" s="64">
        <f>SUM(U235*$D235)</f>
        <v>0</v>
      </c>
      <c r="W235" s="6"/>
      <c r="X235" s="64">
        <f>SUM(W235*$D235)</f>
        <v>0</v>
      </c>
      <c r="Y235" s="6"/>
      <c r="Z235" s="64">
        <f>SUM(Y235*$D235)</f>
        <v>0</v>
      </c>
      <c r="AA235" s="6"/>
      <c r="AB235" s="64">
        <f>SUM(AA235*$D235)</f>
        <v>0</v>
      </c>
      <c r="AC235" s="59"/>
      <c r="AD235" s="64">
        <f>SUM(AC235*$D235)</f>
        <v>0</v>
      </c>
      <c r="AE235" s="59"/>
      <c r="AF235" s="64">
        <f>SUM(AE235*$D235)</f>
        <v>0</v>
      </c>
      <c r="AG235" s="59"/>
      <c r="AH235" s="64">
        <f>SUM(AG235*$D235)</f>
        <v>0</v>
      </c>
      <c r="AI235" s="59"/>
      <c r="AJ235" s="64">
        <f>SUM(AI235*$D235)</f>
        <v>0</v>
      </c>
      <c r="AK235" s="59">
        <v>6.75</v>
      </c>
      <c r="AL235" s="64">
        <f>SUM(AK235*$D235)</f>
        <v>675</v>
      </c>
      <c r="AM235" s="59">
        <v>1</v>
      </c>
      <c r="AN235" s="64">
        <f>SUM(AM235*$D235)</f>
        <v>100</v>
      </c>
      <c r="AO235" s="59">
        <v>9</v>
      </c>
      <c r="AP235" s="64">
        <f>SUM(AO235*$D235)</f>
        <v>900</v>
      </c>
      <c r="AQ235" s="59"/>
      <c r="AR235" s="64">
        <f>SUM(AQ235*$D235)</f>
        <v>0</v>
      </c>
      <c r="AS235" s="59">
        <v>0.5</v>
      </c>
      <c r="AT235" s="64">
        <f>SUM(AS235*$D235)</f>
        <v>50</v>
      </c>
      <c r="AU235" s="59"/>
      <c r="AV235" s="64">
        <f>SUM(AU235*$D235)</f>
        <v>0</v>
      </c>
      <c r="AW235" s="59"/>
      <c r="AX235" s="64">
        <f>SUM(AW235*$D235)</f>
        <v>0</v>
      </c>
      <c r="AY235" s="59"/>
      <c r="AZ235" s="64">
        <f>SUM(AY235*$D235)</f>
        <v>0</v>
      </c>
      <c r="BA235" s="59"/>
      <c r="BB235" s="64">
        <f>SUM(BA235*$D235)</f>
        <v>0</v>
      </c>
      <c r="BC235" s="59"/>
      <c r="BD235" s="64">
        <f>SUM(BC235*$D235)</f>
        <v>0</v>
      </c>
      <c r="BE235" s="59"/>
      <c r="BF235" s="64">
        <f>SUM(BE235*$D235)</f>
        <v>0</v>
      </c>
      <c r="BG235" s="59"/>
      <c r="BH235" s="64">
        <f>SUM(BG235*$D235)</f>
        <v>0</v>
      </c>
      <c r="BI235" s="59"/>
      <c r="BJ235" s="64">
        <f>SUM(BI235*$D235)</f>
        <v>0</v>
      </c>
      <c r="BK235" s="59"/>
      <c r="BL235" s="64">
        <f>SUM(BK235*$D235)</f>
        <v>0</v>
      </c>
      <c r="BM235" s="59"/>
      <c r="BN235" s="64">
        <f>SUM(BM235*$D235)</f>
        <v>0</v>
      </c>
      <c r="BO235" s="59"/>
      <c r="BP235" s="64">
        <f>SUM(BO235*$D235)</f>
        <v>0</v>
      </c>
      <c r="BQ235" s="59"/>
      <c r="BR235" s="64">
        <f>SUM(BQ235*$D235)</f>
        <v>0</v>
      </c>
      <c r="BS235" s="59"/>
      <c r="BT235" s="64">
        <f>SUM(BS235*$D235)</f>
        <v>0</v>
      </c>
      <c r="BU235" s="59"/>
      <c r="BV235" s="64">
        <f>SUM(BU235*$D235)</f>
        <v>0</v>
      </c>
      <c r="BW235" s="59"/>
      <c r="BX235" s="64">
        <f>SUM(BW235*$D235)</f>
        <v>0</v>
      </c>
      <c r="BY235" s="59"/>
      <c r="BZ235" s="64">
        <f t="shared" si="1489"/>
        <v>0</v>
      </c>
      <c r="CA235" s="54"/>
      <c r="CB235" s="61">
        <f t="shared" si="1490"/>
        <v>17.25</v>
      </c>
      <c r="CC235" s="61">
        <f t="shared" si="1491"/>
        <v>1725</v>
      </c>
      <c r="CD235" s="4"/>
      <c r="CE235" s="236"/>
      <c r="CF235" s="236">
        <f t="shared" si="1536"/>
        <v>0</v>
      </c>
      <c r="CG235" s="235">
        <f t="shared" si="1537"/>
        <v>0</v>
      </c>
      <c r="CH235" s="235">
        <f t="shared" si="1538"/>
        <v>0</v>
      </c>
      <c r="CI235" s="236"/>
      <c r="CJ235" s="236">
        <f t="shared" si="1539"/>
        <v>0</v>
      </c>
      <c r="CK235" s="235">
        <f t="shared" si="1540"/>
        <v>0</v>
      </c>
      <c r="CL235" s="235">
        <f t="shared" si="1541"/>
        <v>0</v>
      </c>
      <c r="CM235" s="236"/>
      <c r="CN235" s="236">
        <f t="shared" si="1492"/>
        <v>0</v>
      </c>
      <c r="CO235" s="235">
        <f t="shared" si="1542"/>
        <v>6.75</v>
      </c>
      <c r="CP235" s="235">
        <f t="shared" si="1543"/>
        <v>675</v>
      </c>
      <c r="CQ235" s="236"/>
      <c r="CR235" s="236">
        <f t="shared" si="1544"/>
        <v>0</v>
      </c>
      <c r="CS235" s="235">
        <f t="shared" si="1545"/>
        <v>1</v>
      </c>
      <c r="CT235" s="235">
        <f t="shared" si="1546"/>
        <v>100</v>
      </c>
      <c r="CU235" s="236"/>
      <c r="CV235" s="236">
        <f t="shared" si="1547"/>
        <v>0</v>
      </c>
      <c r="CW235" s="235">
        <f t="shared" si="1548"/>
        <v>9</v>
      </c>
      <c r="CX235" s="235">
        <f t="shared" si="1549"/>
        <v>900</v>
      </c>
      <c r="CY235" s="236"/>
      <c r="CZ235" s="236">
        <f t="shared" si="1550"/>
        <v>0</v>
      </c>
      <c r="DA235" s="235"/>
      <c r="DB235" s="235">
        <f t="shared" si="1552"/>
        <v>0</v>
      </c>
      <c r="DC235" s="236"/>
      <c r="DD235" s="236">
        <f t="shared" si="1553"/>
        <v>0</v>
      </c>
      <c r="DE235" s="235">
        <f t="shared" si="1554"/>
        <v>0.5</v>
      </c>
      <c r="DF235" s="235">
        <f t="shared" si="1555"/>
        <v>50</v>
      </c>
      <c r="DG235" s="236"/>
      <c r="DH235" s="236">
        <f t="shared" si="1556"/>
        <v>0</v>
      </c>
      <c r="DI235" s="235">
        <f t="shared" si="1557"/>
        <v>0</v>
      </c>
      <c r="DJ235" s="235">
        <f t="shared" si="1558"/>
        <v>0</v>
      </c>
      <c r="DK235" s="236"/>
      <c r="DL235" s="236">
        <f t="shared" si="1493"/>
        <v>0</v>
      </c>
      <c r="DM235" s="235">
        <f t="shared" si="1559"/>
        <v>0</v>
      </c>
      <c r="DN235" s="235">
        <f t="shared" si="1560"/>
        <v>0</v>
      </c>
      <c r="DO235" s="236"/>
      <c r="DP235" s="236">
        <f t="shared" si="1494"/>
        <v>0</v>
      </c>
      <c r="DQ235" s="235">
        <f t="shared" si="1495"/>
        <v>0</v>
      </c>
      <c r="DR235" s="235">
        <f t="shared" si="1496"/>
        <v>0</v>
      </c>
      <c r="DS235" s="236"/>
      <c r="DT235" s="236">
        <f t="shared" si="1561"/>
        <v>0</v>
      </c>
      <c r="DU235" s="235">
        <f t="shared" si="1562"/>
        <v>0</v>
      </c>
      <c r="DV235" s="235">
        <f t="shared" si="1563"/>
        <v>0</v>
      </c>
      <c r="DW235" s="236"/>
      <c r="DX235" s="236">
        <f t="shared" si="1497"/>
        <v>0</v>
      </c>
      <c r="DY235" s="235">
        <f t="shared" si="1498"/>
        <v>0</v>
      </c>
      <c r="DZ235" s="235">
        <f t="shared" si="1499"/>
        <v>0</v>
      </c>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row>
    <row r="236" spans="1:212" s="5" customFormat="1" x14ac:dyDescent="0.2">
      <c r="A236" s="57" t="s">
        <v>102</v>
      </c>
      <c r="B236" s="57" t="s">
        <v>103</v>
      </c>
      <c r="C236" s="57" t="s">
        <v>3</v>
      </c>
      <c r="D236" s="57">
        <v>100</v>
      </c>
      <c r="E236" s="6"/>
      <c r="F236" s="64">
        <f t="shared" ref="F236" si="1572">SUM(E236*$D236)</f>
        <v>0</v>
      </c>
      <c r="G236" s="6"/>
      <c r="H236" s="64">
        <f t="shared" ref="H236" si="1573">SUM(G236*$D236)</f>
        <v>0</v>
      </c>
      <c r="I236" s="6"/>
      <c r="J236" s="64">
        <f t="shared" ref="J236" si="1574">SUM(I236*$D236)</f>
        <v>0</v>
      </c>
      <c r="K236" s="6"/>
      <c r="L236" s="64">
        <f t="shared" ref="L236" si="1575">SUM(K236*$D236)</f>
        <v>0</v>
      </c>
      <c r="M236" s="6"/>
      <c r="N236" s="64">
        <f t="shared" ref="N236" si="1576">SUM(M236*$D236)</f>
        <v>0</v>
      </c>
      <c r="O236" s="6"/>
      <c r="P236" s="64">
        <f t="shared" ref="P236" si="1577">SUM(O236*$D236)</f>
        <v>0</v>
      </c>
      <c r="Q236" s="6"/>
      <c r="R236" s="64">
        <f t="shared" ref="R236" si="1578">SUM(Q236*$D236)</f>
        <v>0</v>
      </c>
      <c r="S236" s="6"/>
      <c r="T236" s="64">
        <f t="shared" ref="T236" si="1579">SUM(S236*$D236)</f>
        <v>0</v>
      </c>
      <c r="U236" s="6"/>
      <c r="V236" s="64">
        <f t="shared" ref="V236" si="1580">SUM(U236*$D236)</f>
        <v>0</v>
      </c>
      <c r="W236" s="6"/>
      <c r="X236" s="64">
        <f t="shared" ref="X236" si="1581">SUM(W236*$D236)</f>
        <v>0</v>
      </c>
      <c r="Y236" s="6"/>
      <c r="Z236" s="64">
        <f t="shared" ref="Z236" si="1582">SUM(Y236*$D236)</f>
        <v>0</v>
      </c>
      <c r="AA236" s="6"/>
      <c r="AB236" s="64">
        <f t="shared" ref="AB236" si="1583">SUM(AA236*$D236)</f>
        <v>0</v>
      </c>
      <c r="AC236" s="59"/>
      <c r="AD236" s="64">
        <f t="shared" ref="AD236" si="1584">SUM(AC236*$D236)</f>
        <v>0</v>
      </c>
      <c r="AE236" s="59"/>
      <c r="AF236" s="64">
        <f t="shared" ref="AF236" si="1585">SUM(AE236*$D236)</f>
        <v>0</v>
      </c>
      <c r="AG236" s="59"/>
      <c r="AH236" s="64">
        <f t="shared" ref="AH236" si="1586">SUM(AG236*$D236)</f>
        <v>0</v>
      </c>
      <c r="AI236" s="59"/>
      <c r="AJ236" s="64">
        <f t="shared" ref="AJ236" si="1587">SUM(AI236*$D236)</f>
        <v>0</v>
      </c>
      <c r="AK236" s="59"/>
      <c r="AL236" s="64">
        <f t="shared" ref="AL236" si="1588">SUM(AK236*$D236)</f>
        <v>0</v>
      </c>
      <c r="AM236" s="59"/>
      <c r="AN236" s="64">
        <f t="shared" ref="AN236" si="1589">SUM(AM236*$D236)</f>
        <v>0</v>
      </c>
      <c r="AO236" s="59"/>
      <c r="AP236" s="64">
        <f t="shared" ref="AP236" si="1590">SUM(AO236*$D236)</f>
        <v>0</v>
      </c>
      <c r="AQ236" s="59"/>
      <c r="AR236" s="64">
        <f t="shared" ref="AR236" si="1591">SUM(AQ236*$D236)</f>
        <v>0</v>
      </c>
      <c r="AS236" s="59"/>
      <c r="AT236" s="64">
        <f t="shared" ref="AT236" si="1592">SUM(AS236*$D236)</f>
        <v>0</v>
      </c>
      <c r="AU236" s="59"/>
      <c r="AV236" s="64">
        <f t="shared" ref="AV236" si="1593">SUM(AU236*$D236)</f>
        <v>0</v>
      </c>
      <c r="AW236" s="59"/>
      <c r="AX236" s="64">
        <f t="shared" ref="AX236" si="1594">SUM(AW236*$D236)</f>
        <v>0</v>
      </c>
      <c r="AY236" s="59"/>
      <c r="AZ236" s="64">
        <f t="shared" ref="AZ236" si="1595">SUM(AY236*$D236)</f>
        <v>0</v>
      </c>
      <c r="BA236" s="59"/>
      <c r="BB236" s="64">
        <f t="shared" ref="BB236:BB239" si="1596">SUM(BA236*$D236)</f>
        <v>0</v>
      </c>
      <c r="BC236" s="59"/>
      <c r="BD236" s="64">
        <f t="shared" ref="BD236:BD239" si="1597">SUM(BC236*$D236)</f>
        <v>0</v>
      </c>
      <c r="BE236" s="59"/>
      <c r="BF236" s="64">
        <f t="shared" ref="BF236:BF239" si="1598">SUM(BE236*$D236)</f>
        <v>0</v>
      </c>
      <c r="BG236" s="59"/>
      <c r="BH236" s="64">
        <f t="shared" ref="BH236:BH239" si="1599">SUM(BG236*$D236)</f>
        <v>0</v>
      </c>
      <c r="BI236" s="59"/>
      <c r="BJ236" s="64">
        <f t="shared" ref="BJ236:BJ239" si="1600">SUM(BI236*$D236)</f>
        <v>0</v>
      </c>
      <c r="BK236" s="59"/>
      <c r="BL236" s="64">
        <f t="shared" ref="BL236:BL239" si="1601">SUM(BK236*$D236)</f>
        <v>0</v>
      </c>
      <c r="BM236" s="59"/>
      <c r="BN236" s="64">
        <f t="shared" ref="BN236:BN239" si="1602">SUM(BM236*$D236)</f>
        <v>0</v>
      </c>
      <c r="BO236" s="59"/>
      <c r="BP236" s="64">
        <f t="shared" ref="BP236:BP239" si="1603">SUM(BO236*$D236)</f>
        <v>0</v>
      </c>
      <c r="BQ236" s="59"/>
      <c r="BR236" s="64">
        <f t="shared" ref="BR236:BR239" si="1604">SUM(BQ236*$D236)</f>
        <v>0</v>
      </c>
      <c r="BS236" s="59"/>
      <c r="BT236" s="64">
        <f t="shared" ref="BT236:BT239" si="1605">SUM(BS236*$D236)</f>
        <v>0</v>
      </c>
      <c r="BU236" s="59"/>
      <c r="BV236" s="64">
        <f t="shared" ref="BV236:BV239" si="1606">SUM(BU236*$D236)</f>
        <v>0</v>
      </c>
      <c r="BW236" s="59"/>
      <c r="BX236" s="64">
        <f t="shared" ref="BX236:BX239" si="1607">SUM(BW236*$D236)</f>
        <v>0</v>
      </c>
      <c r="BY236" s="59"/>
      <c r="BZ236" s="64">
        <f t="shared" si="1489"/>
        <v>0</v>
      </c>
      <c r="CA236" s="54"/>
      <c r="CB236" s="61">
        <f t="shared" si="1490"/>
        <v>0</v>
      </c>
      <c r="CC236" s="61">
        <f t="shared" si="1491"/>
        <v>0</v>
      </c>
      <c r="CD236" s="4"/>
      <c r="CE236" s="236"/>
      <c r="CF236" s="236">
        <f t="shared" si="1536"/>
        <v>0</v>
      </c>
      <c r="CG236" s="235">
        <f t="shared" si="1537"/>
        <v>0</v>
      </c>
      <c r="CH236" s="235">
        <f t="shared" si="1538"/>
        <v>0</v>
      </c>
      <c r="CI236" s="236"/>
      <c r="CJ236" s="236">
        <f t="shared" si="1539"/>
        <v>0</v>
      </c>
      <c r="CK236" s="235">
        <f t="shared" si="1540"/>
        <v>0</v>
      </c>
      <c r="CL236" s="235">
        <f t="shared" si="1541"/>
        <v>0</v>
      </c>
      <c r="CM236" s="236"/>
      <c r="CN236" s="236">
        <f t="shared" si="1492"/>
        <v>0</v>
      </c>
      <c r="CO236" s="235">
        <f t="shared" si="1542"/>
        <v>0</v>
      </c>
      <c r="CP236" s="235">
        <f t="shared" si="1543"/>
        <v>0</v>
      </c>
      <c r="CQ236" s="236"/>
      <c r="CR236" s="236">
        <f t="shared" si="1544"/>
        <v>0</v>
      </c>
      <c r="CS236" s="235">
        <f t="shared" si="1545"/>
        <v>0</v>
      </c>
      <c r="CT236" s="235">
        <f t="shared" si="1546"/>
        <v>0</v>
      </c>
      <c r="CU236" s="236"/>
      <c r="CV236" s="236">
        <f t="shared" si="1547"/>
        <v>0</v>
      </c>
      <c r="CW236" s="235">
        <f t="shared" si="1548"/>
        <v>0</v>
      </c>
      <c r="CX236" s="235">
        <f t="shared" si="1549"/>
        <v>0</v>
      </c>
      <c r="CY236" s="236"/>
      <c r="CZ236" s="236">
        <f t="shared" si="1550"/>
        <v>0</v>
      </c>
      <c r="DA236" s="235"/>
      <c r="DB236" s="235">
        <f t="shared" si="1552"/>
        <v>0</v>
      </c>
      <c r="DC236" s="236"/>
      <c r="DD236" s="236">
        <f t="shared" si="1553"/>
        <v>0</v>
      </c>
      <c r="DE236" s="235">
        <f t="shared" si="1554"/>
        <v>0</v>
      </c>
      <c r="DF236" s="235">
        <f t="shared" si="1555"/>
        <v>0</v>
      </c>
      <c r="DG236" s="236"/>
      <c r="DH236" s="236">
        <f t="shared" si="1556"/>
        <v>0</v>
      </c>
      <c r="DI236" s="235">
        <f t="shared" si="1557"/>
        <v>0</v>
      </c>
      <c r="DJ236" s="235">
        <f t="shared" si="1558"/>
        <v>0</v>
      </c>
      <c r="DK236" s="236"/>
      <c r="DL236" s="236">
        <f t="shared" si="1493"/>
        <v>0</v>
      </c>
      <c r="DM236" s="235">
        <f t="shared" si="1559"/>
        <v>0</v>
      </c>
      <c r="DN236" s="235">
        <f t="shared" si="1560"/>
        <v>0</v>
      </c>
      <c r="DO236" s="236"/>
      <c r="DP236" s="236">
        <f t="shared" si="1494"/>
        <v>0</v>
      </c>
      <c r="DQ236" s="235">
        <f t="shared" si="1495"/>
        <v>0</v>
      </c>
      <c r="DR236" s="235">
        <f t="shared" si="1496"/>
        <v>0</v>
      </c>
      <c r="DS236" s="236"/>
      <c r="DT236" s="236">
        <f t="shared" si="1561"/>
        <v>0</v>
      </c>
      <c r="DU236" s="235">
        <f t="shared" si="1562"/>
        <v>0</v>
      </c>
      <c r="DV236" s="235">
        <f t="shared" si="1563"/>
        <v>0</v>
      </c>
      <c r="DW236" s="236"/>
      <c r="DX236" s="236">
        <f t="shared" si="1497"/>
        <v>0</v>
      </c>
      <c r="DY236" s="235">
        <f t="shared" si="1498"/>
        <v>0</v>
      </c>
      <c r="DZ236" s="235">
        <f t="shared" si="1499"/>
        <v>0</v>
      </c>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row>
    <row r="237" spans="1:212" s="5" customFormat="1" x14ac:dyDescent="0.2">
      <c r="A237" s="57" t="s">
        <v>171</v>
      </c>
      <c r="B237" s="57" t="s">
        <v>101</v>
      </c>
      <c r="C237" s="57" t="s">
        <v>3</v>
      </c>
      <c r="D237" s="57">
        <v>100</v>
      </c>
      <c r="E237" s="6"/>
      <c r="F237" s="64">
        <f t="shared" si="1500"/>
        <v>0</v>
      </c>
      <c r="G237" s="6"/>
      <c r="H237" s="64">
        <f t="shared" si="1501"/>
        <v>0</v>
      </c>
      <c r="I237" s="6"/>
      <c r="J237" s="64">
        <f t="shared" ref="J237" si="1608">SUM(I237*$D237)</f>
        <v>0</v>
      </c>
      <c r="K237" s="6"/>
      <c r="L237" s="64">
        <f t="shared" si="1503"/>
        <v>0</v>
      </c>
      <c r="M237" s="6"/>
      <c r="N237" s="64">
        <f t="shared" si="1504"/>
        <v>0</v>
      </c>
      <c r="O237" s="6"/>
      <c r="P237" s="64">
        <f t="shared" si="1505"/>
        <v>0</v>
      </c>
      <c r="Q237" s="6"/>
      <c r="R237" s="64">
        <f t="shared" si="1506"/>
        <v>0</v>
      </c>
      <c r="S237" s="6"/>
      <c r="T237" s="64">
        <f t="shared" si="1507"/>
        <v>0</v>
      </c>
      <c r="U237" s="6"/>
      <c r="V237" s="64">
        <f t="shared" si="1508"/>
        <v>0</v>
      </c>
      <c r="W237" s="6"/>
      <c r="X237" s="64">
        <f t="shared" si="1509"/>
        <v>0</v>
      </c>
      <c r="Y237" s="6"/>
      <c r="Z237" s="64">
        <f t="shared" si="1510"/>
        <v>0</v>
      </c>
      <c r="AA237" s="6"/>
      <c r="AB237" s="64">
        <f t="shared" si="1511"/>
        <v>0</v>
      </c>
      <c r="AC237" s="59"/>
      <c r="AD237" s="64">
        <f t="shared" si="1512"/>
        <v>0</v>
      </c>
      <c r="AE237" s="59"/>
      <c r="AF237" s="64">
        <f t="shared" si="1513"/>
        <v>0</v>
      </c>
      <c r="AG237" s="59"/>
      <c r="AH237" s="64">
        <f t="shared" si="1514"/>
        <v>0</v>
      </c>
      <c r="AI237" s="59"/>
      <c r="AJ237" s="64">
        <f t="shared" si="1515"/>
        <v>0</v>
      </c>
      <c r="AK237" s="59"/>
      <c r="AL237" s="64">
        <f t="shared" si="1516"/>
        <v>0</v>
      </c>
      <c r="AM237" s="59"/>
      <c r="AN237" s="64">
        <f t="shared" si="1517"/>
        <v>0</v>
      </c>
      <c r="AO237" s="59"/>
      <c r="AP237" s="64">
        <f t="shared" si="1518"/>
        <v>0</v>
      </c>
      <c r="AQ237" s="59"/>
      <c r="AR237" s="64">
        <f t="shared" si="1519"/>
        <v>0</v>
      </c>
      <c r="AS237" s="59"/>
      <c r="AT237" s="64">
        <f t="shared" si="1520"/>
        <v>0</v>
      </c>
      <c r="AU237" s="59"/>
      <c r="AV237" s="64">
        <f t="shared" si="1521"/>
        <v>0</v>
      </c>
      <c r="AW237" s="59"/>
      <c r="AX237" s="64">
        <f t="shared" si="1522"/>
        <v>0</v>
      </c>
      <c r="AY237" s="59"/>
      <c r="AZ237" s="64">
        <f t="shared" si="1523"/>
        <v>0</v>
      </c>
      <c r="BA237" s="59"/>
      <c r="BB237" s="64">
        <f t="shared" si="1596"/>
        <v>0</v>
      </c>
      <c r="BC237" s="59"/>
      <c r="BD237" s="64">
        <f t="shared" si="1597"/>
        <v>0</v>
      </c>
      <c r="BE237" s="59"/>
      <c r="BF237" s="64">
        <f t="shared" si="1598"/>
        <v>0</v>
      </c>
      <c r="BG237" s="59"/>
      <c r="BH237" s="64">
        <f t="shared" si="1599"/>
        <v>0</v>
      </c>
      <c r="BI237" s="59"/>
      <c r="BJ237" s="64">
        <f t="shared" si="1600"/>
        <v>0</v>
      </c>
      <c r="BK237" s="59"/>
      <c r="BL237" s="64">
        <f t="shared" si="1601"/>
        <v>0</v>
      </c>
      <c r="BM237" s="59"/>
      <c r="BN237" s="64">
        <f t="shared" si="1602"/>
        <v>0</v>
      </c>
      <c r="BO237" s="59"/>
      <c r="BP237" s="64">
        <f t="shared" si="1603"/>
        <v>0</v>
      </c>
      <c r="BQ237" s="59"/>
      <c r="BR237" s="64">
        <f t="shared" si="1604"/>
        <v>0</v>
      </c>
      <c r="BS237" s="59"/>
      <c r="BT237" s="64">
        <f t="shared" si="1605"/>
        <v>0</v>
      </c>
      <c r="BU237" s="59"/>
      <c r="BV237" s="64">
        <f t="shared" si="1606"/>
        <v>0</v>
      </c>
      <c r="BW237" s="59"/>
      <c r="BX237" s="64">
        <f t="shared" si="1607"/>
        <v>0</v>
      </c>
      <c r="BY237" s="59"/>
      <c r="BZ237" s="64">
        <f t="shared" si="1489"/>
        <v>0</v>
      </c>
      <c r="CA237" s="54"/>
      <c r="CB237" s="61">
        <f t="shared" si="1490"/>
        <v>0</v>
      </c>
      <c r="CC237" s="61">
        <f t="shared" si="1491"/>
        <v>0</v>
      </c>
      <c r="CD237" s="4"/>
      <c r="CE237" s="236"/>
      <c r="CF237" s="236">
        <f t="shared" si="1536"/>
        <v>0</v>
      </c>
      <c r="CG237" s="235">
        <f t="shared" si="1537"/>
        <v>0</v>
      </c>
      <c r="CH237" s="235">
        <f t="shared" si="1538"/>
        <v>0</v>
      </c>
      <c r="CI237" s="236"/>
      <c r="CJ237" s="236">
        <f t="shared" si="1539"/>
        <v>0</v>
      </c>
      <c r="CK237" s="235">
        <f t="shared" si="1540"/>
        <v>0</v>
      </c>
      <c r="CL237" s="235">
        <f t="shared" si="1541"/>
        <v>0</v>
      </c>
      <c r="CM237" s="236"/>
      <c r="CN237" s="236">
        <f t="shared" si="1492"/>
        <v>0</v>
      </c>
      <c r="CO237" s="235">
        <f t="shared" si="1542"/>
        <v>0</v>
      </c>
      <c r="CP237" s="235">
        <f t="shared" si="1543"/>
        <v>0</v>
      </c>
      <c r="CQ237" s="236"/>
      <c r="CR237" s="236">
        <f t="shared" si="1544"/>
        <v>0</v>
      </c>
      <c r="CS237" s="235">
        <f t="shared" si="1545"/>
        <v>0</v>
      </c>
      <c r="CT237" s="235">
        <f t="shared" si="1546"/>
        <v>0</v>
      </c>
      <c r="CU237" s="236"/>
      <c r="CV237" s="236">
        <f t="shared" si="1547"/>
        <v>0</v>
      </c>
      <c r="CW237" s="235">
        <f t="shared" si="1548"/>
        <v>0</v>
      </c>
      <c r="CX237" s="235">
        <f t="shared" si="1549"/>
        <v>0</v>
      </c>
      <c r="CY237" s="236"/>
      <c r="CZ237" s="236">
        <f t="shared" si="1550"/>
        <v>0</v>
      </c>
      <c r="DA237" s="235">
        <f t="shared" si="1551"/>
        <v>0</v>
      </c>
      <c r="DB237" s="235">
        <f t="shared" si="1552"/>
        <v>0</v>
      </c>
      <c r="DC237" s="236"/>
      <c r="DD237" s="236">
        <f t="shared" si="1553"/>
        <v>0</v>
      </c>
      <c r="DE237" s="235">
        <f t="shared" si="1554"/>
        <v>0</v>
      </c>
      <c r="DF237" s="235">
        <f t="shared" si="1555"/>
        <v>0</v>
      </c>
      <c r="DG237" s="236"/>
      <c r="DH237" s="236">
        <f t="shared" si="1556"/>
        <v>0</v>
      </c>
      <c r="DI237" s="235">
        <f t="shared" si="1557"/>
        <v>0</v>
      </c>
      <c r="DJ237" s="235">
        <f t="shared" si="1558"/>
        <v>0</v>
      </c>
      <c r="DK237" s="236"/>
      <c r="DL237" s="236">
        <f t="shared" si="1493"/>
        <v>0</v>
      </c>
      <c r="DM237" s="235">
        <f t="shared" si="1559"/>
        <v>0</v>
      </c>
      <c r="DN237" s="235">
        <f t="shared" si="1560"/>
        <v>0</v>
      </c>
      <c r="DO237" s="236"/>
      <c r="DP237" s="236">
        <f t="shared" si="1494"/>
        <v>0</v>
      </c>
      <c r="DQ237" s="235">
        <f t="shared" si="1495"/>
        <v>0</v>
      </c>
      <c r="DR237" s="235">
        <f t="shared" si="1496"/>
        <v>0</v>
      </c>
      <c r="DS237" s="236"/>
      <c r="DT237" s="236">
        <f t="shared" si="1561"/>
        <v>0</v>
      </c>
      <c r="DU237" s="235">
        <f t="shared" si="1562"/>
        <v>0</v>
      </c>
      <c r="DV237" s="235">
        <f t="shared" si="1563"/>
        <v>0</v>
      </c>
      <c r="DW237" s="236"/>
      <c r="DX237" s="236">
        <f t="shared" si="1497"/>
        <v>0</v>
      </c>
      <c r="DY237" s="235">
        <f t="shared" si="1498"/>
        <v>0</v>
      </c>
      <c r="DZ237" s="235">
        <f t="shared" si="1499"/>
        <v>0</v>
      </c>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row>
    <row r="238" spans="1:212" s="5" customFormat="1" x14ac:dyDescent="0.2">
      <c r="A238" s="57" t="s">
        <v>111</v>
      </c>
      <c r="B238" s="57" t="s">
        <v>112</v>
      </c>
      <c r="C238" s="57" t="s">
        <v>3</v>
      </c>
      <c r="D238" s="57">
        <v>100</v>
      </c>
      <c r="E238" s="6"/>
      <c r="F238" s="64">
        <f t="shared" si="1500"/>
        <v>0</v>
      </c>
      <c r="G238" s="6"/>
      <c r="H238" s="64">
        <f t="shared" si="1501"/>
        <v>0</v>
      </c>
      <c r="I238" s="6"/>
      <c r="J238" s="64">
        <f t="shared" ref="J238" si="1609">SUM(I238*$D238)</f>
        <v>0</v>
      </c>
      <c r="K238" s="6"/>
      <c r="L238" s="64">
        <f t="shared" si="1503"/>
        <v>0</v>
      </c>
      <c r="M238" s="6"/>
      <c r="N238" s="64">
        <f t="shared" si="1504"/>
        <v>0</v>
      </c>
      <c r="O238" s="6"/>
      <c r="P238" s="64">
        <f t="shared" si="1505"/>
        <v>0</v>
      </c>
      <c r="Q238" s="6"/>
      <c r="R238" s="64">
        <f t="shared" si="1506"/>
        <v>0</v>
      </c>
      <c r="S238" s="6"/>
      <c r="T238" s="64">
        <f t="shared" si="1507"/>
        <v>0</v>
      </c>
      <c r="U238" s="6"/>
      <c r="V238" s="64">
        <f t="shared" si="1508"/>
        <v>0</v>
      </c>
      <c r="W238" s="6"/>
      <c r="X238" s="64">
        <f t="shared" si="1509"/>
        <v>0</v>
      </c>
      <c r="Y238" s="6"/>
      <c r="Z238" s="64">
        <f t="shared" si="1510"/>
        <v>0</v>
      </c>
      <c r="AA238" s="6"/>
      <c r="AB238" s="64">
        <f t="shared" si="1511"/>
        <v>0</v>
      </c>
      <c r="AC238" s="59"/>
      <c r="AD238" s="64">
        <f t="shared" si="1512"/>
        <v>0</v>
      </c>
      <c r="AE238" s="59"/>
      <c r="AF238" s="64">
        <f t="shared" si="1513"/>
        <v>0</v>
      </c>
      <c r="AG238" s="59"/>
      <c r="AH238" s="64">
        <f t="shared" si="1514"/>
        <v>0</v>
      </c>
      <c r="AI238" s="59"/>
      <c r="AJ238" s="64">
        <f t="shared" si="1515"/>
        <v>0</v>
      </c>
      <c r="AK238" s="59"/>
      <c r="AL238" s="64">
        <f t="shared" si="1516"/>
        <v>0</v>
      </c>
      <c r="AM238" s="59"/>
      <c r="AN238" s="64">
        <f t="shared" si="1517"/>
        <v>0</v>
      </c>
      <c r="AO238" s="59"/>
      <c r="AP238" s="64">
        <f t="shared" si="1518"/>
        <v>0</v>
      </c>
      <c r="AQ238" s="59"/>
      <c r="AR238" s="64">
        <f t="shared" si="1519"/>
        <v>0</v>
      </c>
      <c r="AS238" s="59"/>
      <c r="AT238" s="64">
        <f t="shared" si="1520"/>
        <v>0</v>
      </c>
      <c r="AU238" s="59"/>
      <c r="AV238" s="64">
        <f t="shared" si="1521"/>
        <v>0</v>
      </c>
      <c r="AW238" s="59"/>
      <c r="AX238" s="64">
        <f t="shared" si="1522"/>
        <v>0</v>
      </c>
      <c r="AY238" s="59"/>
      <c r="AZ238" s="64">
        <f t="shared" si="1523"/>
        <v>0</v>
      </c>
      <c r="BA238" s="59"/>
      <c r="BB238" s="64">
        <f t="shared" si="1596"/>
        <v>0</v>
      </c>
      <c r="BC238" s="59"/>
      <c r="BD238" s="64">
        <f t="shared" si="1597"/>
        <v>0</v>
      </c>
      <c r="BE238" s="59"/>
      <c r="BF238" s="64">
        <f t="shared" si="1598"/>
        <v>0</v>
      </c>
      <c r="BG238" s="59"/>
      <c r="BH238" s="64">
        <f t="shared" si="1599"/>
        <v>0</v>
      </c>
      <c r="BI238" s="59"/>
      <c r="BJ238" s="64">
        <f t="shared" si="1600"/>
        <v>0</v>
      </c>
      <c r="BK238" s="59"/>
      <c r="BL238" s="64">
        <f t="shared" si="1601"/>
        <v>0</v>
      </c>
      <c r="BM238" s="59"/>
      <c r="BN238" s="64">
        <f t="shared" si="1602"/>
        <v>0</v>
      </c>
      <c r="BO238" s="59"/>
      <c r="BP238" s="64">
        <f t="shared" si="1603"/>
        <v>0</v>
      </c>
      <c r="BQ238" s="59"/>
      <c r="BR238" s="64">
        <f t="shared" si="1604"/>
        <v>0</v>
      </c>
      <c r="BS238" s="59"/>
      <c r="BT238" s="64">
        <f t="shared" si="1605"/>
        <v>0</v>
      </c>
      <c r="BU238" s="59"/>
      <c r="BV238" s="64">
        <f t="shared" si="1606"/>
        <v>0</v>
      </c>
      <c r="BW238" s="59"/>
      <c r="BX238" s="64">
        <f t="shared" si="1607"/>
        <v>0</v>
      </c>
      <c r="BY238" s="59"/>
      <c r="BZ238" s="64">
        <f t="shared" si="1489"/>
        <v>0</v>
      </c>
      <c r="CA238" s="54"/>
      <c r="CB238" s="61">
        <f t="shared" si="1490"/>
        <v>0</v>
      </c>
      <c r="CC238" s="61">
        <f t="shared" si="1491"/>
        <v>0</v>
      </c>
      <c r="CD238" s="4"/>
      <c r="CE238" s="236"/>
      <c r="CF238" s="236">
        <f t="shared" si="1536"/>
        <v>0</v>
      </c>
      <c r="CG238" s="235">
        <f t="shared" si="1537"/>
        <v>0</v>
      </c>
      <c r="CH238" s="235">
        <f t="shared" si="1538"/>
        <v>0</v>
      </c>
      <c r="CI238" s="236"/>
      <c r="CJ238" s="236">
        <f t="shared" si="1539"/>
        <v>0</v>
      </c>
      <c r="CK238" s="235">
        <f t="shared" si="1540"/>
        <v>0</v>
      </c>
      <c r="CL238" s="235">
        <f t="shared" si="1541"/>
        <v>0</v>
      </c>
      <c r="CM238" s="236"/>
      <c r="CN238" s="236">
        <f t="shared" si="1492"/>
        <v>0</v>
      </c>
      <c r="CO238" s="235">
        <f t="shared" si="1542"/>
        <v>0</v>
      </c>
      <c r="CP238" s="235">
        <f t="shared" si="1543"/>
        <v>0</v>
      </c>
      <c r="CQ238" s="236"/>
      <c r="CR238" s="236">
        <f t="shared" si="1544"/>
        <v>0</v>
      </c>
      <c r="CS238" s="235">
        <f t="shared" si="1545"/>
        <v>0</v>
      </c>
      <c r="CT238" s="235">
        <f t="shared" si="1546"/>
        <v>0</v>
      </c>
      <c r="CU238" s="236"/>
      <c r="CV238" s="236">
        <f t="shared" si="1547"/>
        <v>0</v>
      </c>
      <c r="CW238" s="235">
        <f t="shared" si="1548"/>
        <v>0</v>
      </c>
      <c r="CX238" s="235">
        <f t="shared" si="1549"/>
        <v>0</v>
      </c>
      <c r="CY238" s="236"/>
      <c r="CZ238" s="236">
        <f t="shared" si="1550"/>
        <v>0</v>
      </c>
      <c r="DA238" s="235">
        <f t="shared" si="1551"/>
        <v>0</v>
      </c>
      <c r="DB238" s="235">
        <f t="shared" si="1552"/>
        <v>0</v>
      </c>
      <c r="DC238" s="236"/>
      <c r="DD238" s="236">
        <f t="shared" si="1553"/>
        <v>0</v>
      </c>
      <c r="DE238" s="235">
        <f t="shared" si="1554"/>
        <v>0</v>
      </c>
      <c r="DF238" s="235">
        <f t="shared" si="1555"/>
        <v>0</v>
      </c>
      <c r="DG238" s="236"/>
      <c r="DH238" s="236">
        <f t="shared" si="1556"/>
        <v>0</v>
      </c>
      <c r="DI238" s="235">
        <f t="shared" si="1557"/>
        <v>0</v>
      </c>
      <c r="DJ238" s="235">
        <f t="shared" si="1558"/>
        <v>0</v>
      </c>
      <c r="DK238" s="236"/>
      <c r="DL238" s="236">
        <f t="shared" si="1493"/>
        <v>0</v>
      </c>
      <c r="DM238" s="235">
        <f t="shared" si="1559"/>
        <v>0</v>
      </c>
      <c r="DN238" s="235">
        <f t="shared" si="1560"/>
        <v>0</v>
      </c>
      <c r="DO238" s="236"/>
      <c r="DP238" s="236">
        <f t="shared" si="1494"/>
        <v>0</v>
      </c>
      <c r="DQ238" s="235">
        <f t="shared" si="1495"/>
        <v>0</v>
      </c>
      <c r="DR238" s="235">
        <f t="shared" si="1496"/>
        <v>0</v>
      </c>
      <c r="DS238" s="236"/>
      <c r="DT238" s="236">
        <f t="shared" si="1561"/>
        <v>0</v>
      </c>
      <c r="DU238" s="235">
        <f t="shared" si="1562"/>
        <v>0</v>
      </c>
      <c r="DV238" s="235">
        <f t="shared" si="1563"/>
        <v>0</v>
      </c>
      <c r="DW238" s="236"/>
      <c r="DX238" s="236">
        <f t="shared" si="1497"/>
        <v>0</v>
      </c>
      <c r="DY238" s="235">
        <f t="shared" si="1498"/>
        <v>0</v>
      </c>
      <c r="DZ238" s="235">
        <f t="shared" si="1499"/>
        <v>0</v>
      </c>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row>
    <row r="239" spans="1:212" s="5" customFormat="1" x14ac:dyDescent="0.2">
      <c r="A239" s="57" t="s">
        <v>196</v>
      </c>
      <c r="B239" s="57" t="s">
        <v>197</v>
      </c>
      <c r="C239" s="57" t="s">
        <v>3</v>
      </c>
      <c r="D239" s="57">
        <v>100</v>
      </c>
      <c r="E239" s="6"/>
      <c r="F239" s="64">
        <f t="shared" si="1500"/>
        <v>0</v>
      </c>
      <c r="G239" s="6"/>
      <c r="H239" s="64">
        <f t="shared" si="1501"/>
        <v>0</v>
      </c>
      <c r="I239" s="6"/>
      <c r="J239" s="64">
        <f t="shared" ref="J239" si="1610">SUM(I239*$D239)</f>
        <v>0</v>
      </c>
      <c r="K239" s="6"/>
      <c r="L239" s="64">
        <f t="shared" si="1503"/>
        <v>0</v>
      </c>
      <c r="M239" s="6"/>
      <c r="N239" s="64">
        <f t="shared" si="1504"/>
        <v>0</v>
      </c>
      <c r="O239" s="6"/>
      <c r="P239" s="64">
        <f t="shared" si="1505"/>
        <v>0</v>
      </c>
      <c r="Q239" s="6"/>
      <c r="R239" s="64">
        <f t="shared" si="1506"/>
        <v>0</v>
      </c>
      <c r="S239" s="6"/>
      <c r="T239" s="64">
        <f t="shared" si="1507"/>
        <v>0</v>
      </c>
      <c r="U239" s="6"/>
      <c r="V239" s="64">
        <f t="shared" si="1508"/>
        <v>0</v>
      </c>
      <c r="W239" s="6"/>
      <c r="X239" s="64">
        <f t="shared" si="1509"/>
        <v>0</v>
      </c>
      <c r="Y239" s="6"/>
      <c r="Z239" s="64">
        <f t="shared" si="1510"/>
        <v>0</v>
      </c>
      <c r="AA239" s="6"/>
      <c r="AB239" s="64">
        <f t="shared" si="1511"/>
        <v>0</v>
      </c>
      <c r="AC239" s="59"/>
      <c r="AD239" s="64">
        <f t="shared" si="1512"/>
        <v>0</v>
      </c>
      <c r="AE239" s="59"/>
      <c r="AF239" s="64">
        <f t="shared" si="1513"/>
        <v>0</v>
      </c>
      <c r="AG239" s="59"/>
      <c r="AH239" s="64">
        <f t="shared" si="1514"/>
        <v>0</v>
      </c>
      <c r="AI239" s="59"/>
      <c r="AJ239" s="64">
        <f t="shared" si="1515"/>
        <v>0</v>
      </c>
      <c r="AK239" s="59"/>
      <c r="AL239" s="64">
        <f t="shared" si="1516"/>
        <v>0</v>
      </c>
      <c r="AM239" s="59"/>
      <c r="AN239" s="64">
        <f t="shared" si="1517"/>
        <v>0</v>
      </c>
      <c r="AO239" s="59"/>
      <c r="AP239" s="64">
        <f t="shared" si="1518"/>
        <v>0</v>
      </c>
      <c r="AQ239" s="59"/>
      <c r="AR239" s="64">
        <f t="shared" si="1519"/>
        <v>0</v>
      </c>
      <c r="AS239" s="59"/>
      <c r="AT239" s="64">
        <f t="shared" si="1520"/>
        <v>0</v>
      </c>
      <c r="AU239" s="59"/>
      <c r="AV239" s="64">
        <f t="shared" si="1521"/>
        <v>0</v>
      </c>
      <c r="AW239" s="59"/>
      <c r="AX239" s="64">
        <f t="shared" si="1522"/>
        <v>0</v>
      </c>
      <c r="AY239" s="59"/>
      <c r="AZ239" s="64">
        <f t="shared" si="1523"/>
        <v>0</v>
      </c>
      <c r="BA239" s="59"/>
      <c r="BB239" s="64">
        <f t="shared" si="1596"/>
        <v>0</v>
      </c>
      <c r="BC239" s="59"/>
      <c r="BD239" s="64">
        <f t="shared" si="1597"/>
        <v>0</v>
      </c>
      <c r="BE239" s="59"/>
      <c r="BF239" s="64">
        <f t="shared" si="1598"/>
        <v>0</v>
      </c>
      <c r="BG239" s="59"/>
      <c r="BH239" s="64">
        <f t="shared" si="1599"/>
        <v>0</v>
      </c>
      <c r="BI239" s="59"/>
      <c r="BJ239" s="64">
        <f t="shared" si="1600"/>
        <v>0</v>
      </c>
      <c r="BK239" s="59"/>
      <c r="BL239" s="64">
        <f t="shared" si="1601"/>
        <v>0</v>
      </c>
      <c r="BM239" s="59"/>
      <c r="BN239" s="64">
        <f t="shared" si="1602"/>
        <v>0</v>
      </c>
      <c r="BO239" s="59"/>
      <c r="BP239" s="64">
        <f t="shared" si="1603"/>
        <v>0</v>
      </c>
      <c r="BQ239" s="59"/>
      <c r="BR239" s="64">
        <f t="shared" si="1604"/>
        <v>0</v>
      </c>
      <c r="BS239" s="59"/>
      <c r="BT239" s="64">
        <f t="shared" si="1605"/>
        <v>0</v>
      </c>
      <c r="BU239" s="59"/>
      <c r="BV239" s="64">
        <f t="shared" si="1606"/>
        <v>0</v>
      </c>
      <c r="BW239" s="59"/>
      <c r="BX239" s="64">
        <f t="shared" si="1607"/>
        <v>0</v>
      </c>
      <c r="BY239" s="59"/>
      <c r="BZ239" s="64">
        <f t="shared" si="1489"/>
        <v>0</v>
      </c>
      <c r="CA239" s="54"/>
      <c r="CB239" s="61">
        <f t="shared" si="1490"/>
        <v>0</v>
      </c>
      <c r="CC239" s="61">
        <f t="shared" si="1491"/>
        <v>0</v>
      </c>
      <c r="CD239" s="4"/>
      <c r="CE239" s="236"/>
      <c r="CF239" s="236">
        <f t="shared" si="1536"/>
        <v>0</v>
      </c>
      <c r="CG239" s="235">
        <f t="shared" si="1537"/>
        <v>0</v>
      </c>
      <c r="CH239" s="235">
        <f t="shared" si="1538"/>
        <v>0</v>
      </c>
      <c r="CI239" s="236"/>
      <c r="CJ239" s="236">
        <f t="shared" si="1539"/>
        <v>0</v>
      </c>
      <c r="CK239" s="235">
        <f t="shared" si="1540"/>
        <v>0</v>
      </c>
      <c r="CL239" s="235">
        <f t="shared" si="1541"/>
        <v>0</v>
      </c>
      <c r="CM239" s="236"/>
      <c r="CN239" s="236">
        <f t="shared" si="1492"/>
        <v>0</v>
      </c>
      <c r="CO239" s="235">
        <f t="shared" si="1542"/>
        <v>0</v>
      </c>
      <c r="CP239" s="235">
        <f t="shared" si="1543"/>
        <v>0</v>
      </c>
      <c r="CQ239" s="236"/>
      <c r="CR239" s="236">
        <f t="shared" si="1544"/>
        <v>0</v>
      </c>
      <c r="CS239" s="235">
        <f t="shared" si="1545"/>
        <v>0</v>
      </c>
      <c r="CT239" s="235">
        <f t="shared" si="1546"/>
        <v>0</v>
      </c>
      <c r="CU239" s="236"/>
      <c r="CV239" s="236">
        <f t="shared" si="1547"/>
        <v>0</v>
      </c>
      <c r="CW239" s="235">
        <f t="shared" si="1548"/>
        <v>0</v>
      </c>
      <c r="CX239" s="235">
        <f t="shared" si="1549"/>
        <v>0</v>
      </c>
      <c r="CY239" s="236"/>
      <c r="CZ239" s="236">
        <f t="shared" si="1550"/>
        <v>0</v>
      </c>
      <c r="DA239" s="235">
        <f t="shared" si="1551"/>
        <v>0</v>
      </c>
      <c r="DB239" s="235">
        <f t="shared" si="1552"/>
        <v>0</v>
      </c>
      <c r="DC239" s="236"/>
      <c r="DD239" s="236">
        <f t="shared" si="1553"/>
        <v>0</v>
      </c>
      <c r="DE239" s="235">
        <f t="shared" si="1554"/>
        <v>0</v>
      </c>
      <c r="DF239" s="235">
        <f t="shared" si="1555"/>
        <v>0</v>
      </c>
      <c r="DG239" s="236"/>
      <c r="DH239" s="236">
        <f t="shared" si="1556"/>
        <v>0</v>
      </c>
      <c r="DI239" s="235">
        <f t="shared" si="1557"/>
        <v>0</v>
      </c>
      <c r="DJ239" s="235">
        <f t="shared" si="1558"/>
        <v>0</v>
      </c>
      <c r="DK239" s="236"/>
      <c r="DL239" s="236">
        <f t="shared" si="1493"/>
        <v>0</v>
      </c>
      <c r="DM239" s="235">
        <f t="shared" si="1559"/>
        <v>0</v>
      </c>
      <c r="DN239" s="235">
        <f t="shared" si="1560"/>
        <v>0</v>
      </c>
      <c r="DO239" s="236"/>
      <c r="DP239" s="236">
        <f t="shared" si="1494"/>
        <v>0</v>
      </c>
      <c r="DQ239" s="235">
        <f t="shared" si="1495"/>
        <v>0</v>
      </c>
      <c r="DR239" s="235">
        <f t="shared" si="1496"/>
        <v>0</v>
      </c>
      <c r="DS239" s="236"/>
      <c r="DT239" s="236">
        <f t="shared" si="1561"/>
        <v>0</v>
      </c>
      <c r="DU239" s="235">
        <f t="shared" si="1562"/>
        <v>0</v>
      </c>
      <c r="DV239" s="235">
        <f t="shared" si="1563"/>
        <v>0</v>
      </c>
      <c r="DW239" s="236"/>
      <c r="DX239" s="236">
        <f t="shared" si="1497"/>
        <v>0</v>
      </c>
      <c r="DY239" s="235">
        <f t="shared" si="1498"/>
        <v>0</v>
      </c>
      <c r="DZ239" s="235">
        <f t="shared" si="1499"/>
        <v>0</v>
      </c>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row>
    <row r="240" spans="1:212" s="5" customFormat="1" x14ac:dyDescent="0.2">
      <c r="A240" s="57" t="s">
        <v>187</v>
      </c>
      <c r="B240" s="57" t="s">
        <v>188</v>
      </c>
      <c r="C240" s="57" t="s">
        <v>3</v>
      </c>
      <c r="D240" s="57">
        <v>100</v>
      </c>
      <c r="E240" s="6"/>
      <c r="F240" s="64">
        <f>SUM(E240*$D240)</f>
        <v>0</v>
      </c>
      <c r="G240" s="6"/>
      <c r="H240" s="64">
        <f>SUM(G240*$D240)</f>
        <v>0</v>
      </c>
      <c r="I240" s="6"/>
      <c r="J240" s="64">
        <f>SUM(I240*$D240)</f>
        <v>0</v>
      </c>
      <c r="K240" s="6"/>
      <c r="L240" s="64">
        <f>SUM(K240*$D240)</f>
        <v>0</v>
      </c>
      <c r="M240" s="6"/>
      <c r="N240" s="64">
        <f>SUM(M240*$D240)</f>
        <v>0</v>
      </c>
      <c r="O240" s="6"/>
      <c r="P240" s="64">
        <f>SUM(O240*$D240)</f>
        <v>0</v>
      </c>
      <c r="Q240" s="6"/>
      <c r="R240" s="64">
        <f>SUM(Q240*$D240)</f>
        <v>0</v>
      </c>
      <c r="S240" s="6"/>
      <c r="T240" s="64">
        <f>SUM(S240*$D240)</f>
        <v>0</v>
      </c>
      <c r="U240" s="6"/>
      <c r="V240" s="64">
        <f>SUM(U240*$D240)</f>
        <v>0</v>
      </c>
      <c r="W240" s="6"/>
      <c r="X240" s="64">
        <f>SUM(W240*$D240)</f>
        <v>0</v>
      </c>
      <c r="Y240" s="6"/>
      <c r="Z240" s="64">
        <f>SUM(Y240*$D240)</f>
        <v>0</v>
      </c>
      <c r="AA240" s="6"/>
      <c r="AB240" s="64">
        <f>SUM(AA240*$D240)</f>
        <v>0</v>
      </c>
      <c r="AC240" s="59"/>
      <c r="AD240" s="64">
        <f>SUM(AC240*$D240)</f>
        <v>0</v>
      </c>
      <c r="AE240" s="59"/>
      <c r="AF240" s="64">
        <f>SUM(AE240*$D240)</f>
        <v>0</v>
      </c>
      <c r="AG240" s="59"/>
      <c r="AH240" s="64">
        <f>SUM(AG240*$D240)</f>
        <v>0</v>
      </c>
      <c r="AI240" s="59"/>
      <c r="AJ240" s="64">
        <f>SUM(AI240*$D240)</f>
        <v>0</v>
      </c>
      <c r="AK240" s="59"/>
      <c r="AL240" s="64">
        <f>SUM(AK240*$D240)</f>
        <v>0</v>
      </c>
      <c r="AM240" s="59"/>
      <c r="AN240" s="64">
        <f>SUM(AM240*$D240)</f>
        <v>0</v>
      </c>
      <c r="AO240" s="59"/>
      <c r="AP240" s="64">
        <f>SUM(AO240*$D240)</f>
        <v>0</v>
      </c>
      <c r="AQ240" s="59"/>
      <c r="AR240" s="64">
        <f>SUM(AQ240*$D240)</f>
        <v>0</v>
      </c>
      <c r="AS240" s="59"/>
      <c r="AT240" s="64">
        <f>SUM(AS240*$D240)</f>
        <v>0</v>
      </c>
      <c r="AU240" s="59"/>
      <c r="AV240" s="64">
        <f>SUM(AU240*$D240)</f>
        <v>0</v>
      </c>
      <c r="AW240" s="59"/>
      <c r="AX240" s="64">
        <f>SUM(AW240*$D240)</f>
        <v>0</v>
      </c>
      <c r="AY240" s="59"/>
      <c r="AZ240" s="64">
        <f>SUM(AY240*$D240)</f>
        <v>0</v>
      </c>
      <c r="BA240" s="59"/>
      <c r="BB240" s="64">
        <f>SUM(BA240*$D240)</f>
        <v>0</v>
      </c>
      <c r="BC240" s="59"/>
      <c r="BD240" s="64">
        <f>SUM(BC240*$D240)</f>
        <v>0</v>
      </c>
      <c r="BE240" s="59"/>
      <c r="BF240" s="64">
        <f>SUM(BE240*$D240)</f>
        <v>0</v>
      </c>
      <c r="BG240" s="59"/>
      <c r="BH240" s="64">
        <f>SUM(BG240*$D240)</f>
        <v>0</v>
      </c>
      <c r="BI240" s="59"/>
      <c r="BJ240" s="64">
        <f>SUM(BI240*$D240)</f>
        <v>0</v>
      </c>
      <c r="BK240" s="59"/>
      <c r="BL240" s="64">
        <f>SUM(BK240*$D240)</f>
        <v>0</v>
      </c>
      <c r="BM240" s="59"/>
      <c r="BN240" s="64">
        <f>SUM(BM240*$D240)</f>
        <v>0</v>
      </c>
      <c r="BO240" s="59"/>
      <c r="BP240" s="64">
        <f>SUM(BO240*$D240)</f>
        <v>0</v>
      </c>
      <c r="BQ240" s="59"/>
      <c r="BR240" s="64">
        <f>SUM(BQ240*$D240)</f>
        <v>0</v>
      </c>
      <c r="BS240" s="59"/>
      <c r="BT240" s="64">
        <f>SUM(BS240*$D240)</f>
        <v>0</v>
      </c>
      <c r="BU240" s="59"/>
      <c r="BV240" s="64">
        <f>SUM(BU240*$D240)</f>
        <v>0</v>
      </c>
      <c r="BW240" s="59"/>
      <c r="BX240" s="64">
        <f>SUM(BW240*$D240)</f>
        <v>0</v>
      </c>
      <c r="BY240" s="59"/>
      <c r="BZ240" s="64">
        <f t="shared" si="1489"/>
        <v>0</v>
      </c>
      <c r="CA240" s="54"/>
      <c r="CB240" s="61">
        <f t="shared" si="1490"/>
        <v>0</v>
      </c>
      <c r="CC240" s="61">
        <f t="shared" si="1491"/>
        <v>0</v>
      </c>
      <c r="CD240" s="4"/>
      <c r="CE240" s="236"/>
      <c r="CF240" s="236">
        <f t="shared" si="1536"/>
        <v>0</v>
      </c>
      <c r="CG240" s="235">
        <f t="shared" si="1537"/>
        <v>0</v>
      </c>
      <c r="CH240" s="235">
        <f t="shared" si="1538"/>
        <v>0</v>
      </c>
      <c r="CI240" s="236"/>
      <c r="CJ240" s="236">
        <f t="shared" si="1539"/>
        <v>0</v>
      </c>
      <c r="CK240" s="235">
        <f t="shared" si="1540"/>
        <v>0</v>
      </c>
      <c r="CL240" s="235">
        <f t="shared" si="1541"/>
        <v>0</v>
      </c>
      <c r="CM240" s="236"/>
      <c r="CN240" s="236">
        <f t="shared" si="1492"/>
        <v>0</v>
      </c>
      <c r="CO240" s="235">
        <f t="shared" si="1542"/>
        <v>0</v>
      </c>
      <c r="CP240" s="235">
        <f t="shared" si="1543"/>
        <v>0</v>
      </c>
      <c r="CQ240" s="236"/>
      <c r="CR240" s="236">
        <f t="shared" si="1544"/>
        <v>0</v>
      </c>
      <c r="CS240" s="235">
        <f t="shared" si="1545"/>
        <v>0</v>
      </c>
      <c r="CT240" s="235">
        <f t="shared" si="1546"/>
        <v>0</v>
      </c>
      <c r="CU240" s="236"/>
      <c r="CV240" s="236">
        <f t="shared" si="1547"/>
        <v>0</v>
      </c>
      <c r="CW240" s="235">
        <f t="shared" si="1548"/>
        <v>0</v>
      </c>
      <c r="CX240" s="235">
        <f t="shared" si="1549"/>
        <v>0</v>
      </c>
      <c r="CY240" s="236"/>
      <c r="CZ240" s="236">
        <f t="shared" si="1550"/>
        <v>0</v>
      </c>
      <c r="DA240" s="235">
        <f t="shared" si="1551"/>
        <v>0</v>
      </c>
      <c r="DB240" s="235">
        <f t="shared" si="1552"/>
        <v>0</v>
      </c>
      <c r="DC240" s="236"/>
      <c r="DD240" s="236">
        <f t="shared" si="1553"/>
        <v>0</v>
      </c>
      <c r="DE240" s="235">
        <f t="shared" si="1554"/>
        <v>0</v>
      </c>
      <c r="DF240" s="235">
        <f t="shared" si="1555"/>
        <v>0</v>
      </c>
      <c r="DG240" s="236"/>
      <c r="DH240" s="236">
        <f t="shared" si="1556"/>
        <v>0</v>
      </c>
      <c r="DI240" s="235">
        <f t="shared" si="1557"/>
        <v>0</v>
      </c>
      <c r="DJ240" s="235">
        <f t="shared" si="1558"/>
        <v>0</v>
      </c>
      <c r="DK240" s="236"/>
      <c r="DL240" s="236">
        <f t="shared" si="1493"/>
        <v>0</v>
      </c>
      <c r="DM240" s="235">
        <f t="shared" si="1559"/>
        <v>0</v>
      </c>
      <c r="DN240" s="235">
        <f t="shared" si="1560"/>
        <v>0</v>
      </c>
      <c r="DO240" s="236"/>
      <c r="DP240" s="236">
        <f t="shared" si="1494"/>
        <v>0</v>
      </c>
      <c r="DQ240" s="235">
        <f t="shared" si="1495"/>
        <v>0</v>
      </c>
      <c r="DR240" s="235">
        <f t="shared" si="1496"/>
        <v>0</v>
      </c>
      <c r="DS240" s="236"/>
      <c r="DT240" s="236">
        <f t="shared" si="1561"/>
        <v>0</v>
      </c>
      <c r="DU240" s="235">
        <f t="shared" si="1562"/>
        <v>0</v>
      </c>
      <c r="DV240" s="235">
        <f t="shared" si="1563"/>
        <v>0</v>
      </c>
      <c r="DW240" s="236"/>
      <c r="DX240" s="236">
        <f t="shared" si="1497"/>
        <v>0</v>
      </c>
      <c r="DY240" s="235">
        <f t="shared" si="1498"/>
        <v>0</v>
      </c>
      <c r="DZ240" s="235">
        <f t="shared" si="1499"/>
        <v>0</v>
      </c>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row>
    <row r="241" spans="1:212" s="5" customFormat="1" x14ac:dyDescent="0.2">
      <c r="A241" s="57"/>
      <c r="B241" s="57"/>
      <c r="C241" s="57" t="s">
        <v>3</v>
      </c>
      <c r="D241" s="57">
        <v>100</v>
      </c>
      <c r="E241" s="6"/>
      <c r="F241" s="64">
        <f t="shared" si="1500"/>
        <v>0</v>
      </c>
      <c r="G241" s="6"/>
      <c r="H241" s="64">
        <f t="shared" ref="H241:H255" si="1611">SUM(G241*$D241)</f>
        <v>0</v>
      </c>
      <c r="I241" s="6"/>
      <c r="J241" s="64">
        <f t="shared" ref="J241" si="1612">SUM(I241*$D241)</f>
        <v>0</v>
      </c>
      <c r="K241" s="6"/>
      <c r="L241" s="64">
        <f t="shared" ref="L241:L255" si="1613">SUM(K241*$D241)</f>
        <v>0</v>
      </c>
      <c r="M241" s="6"/>
      <c r="N241" s="64">
        <f t="shared" ref="N241:N255" si="1614">SUM(M241*$D241)</f>
        <v>0</v>
      </c>
      <c r="O241" s="6"/>
      <c r="P241" s="64">
        <f t="shared" ref="P241:P255" si="1615">SUM(O241*$D241)</f>
        <v>0</v>
      </c>
      <c r="Q241" s="6"/>
      <c r="R241" s="64">
        <f t="shared" ref="R241:R255" si="1616">SUM(Q241*$D241)</f>
        <v>0</v>
      </c>
      <c r="S241" s="6"/>
      <c r="T241" s="64">
        <f t="shared" ref="T241:T255" si="1617">SUM(S241*$D241)</f>
        <v>0</v>
      </c>
      <c r="U241" s="6"/>
      <c r="V241" s="64">
        <f t="shared" ref="V241:V255" si="1618">SUM(U241*$D241)</f>
        <v>0</v>
      </c>
      <c r="W241" s="6"/>
      <c r="X241" s="64">
        <f t="shared" ref="X241:X255" si="1619">SUM(W241*$D241)</f>
        <v>0</v>
      </c>
      <c r="Y241" s="6"/>
      <c r="Z241" s="64">
        <f t="shared" ref="Z241:Z255" si="1620">SUM(Y241*$D241)</f>
        <v>0</v>
      </c>
      <c r="AA241" s="6"/>
      <c r="AB241" s="64">
        <f t="shared" ref="AB241:AB255" si="1621">SUM(AA241*$D241)</f>
        <v>0</v>
      </c>
      <c r="AC241" s="59"/>
      <c r="AD241" s="64">
        <f t="shared" ref="AD241:AD255" si="1622">SUM(AC241*$D241)</f>
        <v>0</v>
      </c>
      <c r="AE241" s="59"/>
      <c r="AF241" s="64">
        <f t="shared" ref="AF241:AF255" si="1623">SUM(AE241*$D241)</f>
        <v>0</v>
      </c>
      <c r="AG241" s="59"/>
      <c r="AH241" s="64">
        <f t="shared" ref="AH241:AH255" si="1624">SUM(AG241*$D241)</f>
        <v>0</v>
      </c>
      <c r="AI241" s="59"/>
      <c r="AJ241" s="64">
        <f t="shared" ref="AJ241:AJ255" si="1625">SUM(AI241*$D241)</f>
        <v>0</v>
      </c>
      <c r="AK241" s="59"/>
      <c r="AL241" s="64">
        <f t="shared" ref="AL241:AL255" si="1626">SUM(AK241*$D241)</f>
        <v>0</v>
      </c>
      <c r="AM241" s="59"/>
      <c r="AN241" s="64">
        <f t="shared" ref="AN241:AN255" si="1627">SUM(AM241*$D241)</f>
        <v>0</v>
      </c>
      <c r="AO241" s="59"/>
      <c r="AP241" s="64">
        <f t="shared" ref="AP241:AP255" si="1628">SUM(AO241*$D241)</f>
        <v>0</v>
      </c>
      <c r="AQ241" s="59"/>
      <c r="AR241" s="64">
        <f t="shared" ref="AR241:AR255" si="1629">SUM(AQ241*$D241)</f>
        <v>0</v>
      </c>
      <c r="AS241" s="59"/>
      <c r="AT241" s="64">
        <f t="shared" ref="AT241:AT255" si="1630">SUM(AS241*$D241)</f>
        <v>0</v>
      </c>
      <c r="AU241" s="59"/>
      <c r="AV241" s="64">
        <f t="shared" ref="AV241:AV255" si="1631">SUM(AU241*$D241)</f>
        <v>0</v>
      </c>
      <c r="AW241" s="59"/>
      <c r="AX241" s="64">
        <f t="shared" ref="AX241:AX255" si="1632">SUM(AW241*$D241)</f>
        <v>0</v>
      </c>
      <c r="AY241" s="59"/>
      <c r="AZ241" s="64">
        <f t="shared" ref="AZ241:AZ255" si="1633">SUM(AY241*$D241)</f>
        <v>0</v>
      </c>
      <c r="BA241" s="59"/>
      <c r="BB241" s="64">
        <f t="shared" ref="BB241:BB255" si="1634">SUM(BA241*$D241)</f>
        <v>0</v>
      </c>
      <c r="BC241" s="59"/>
      <c r="BD241" s="64">
        <f t="shared" ref="BD241:BD255" si="1635">SUM(BC241*$D241)</f>
        <v>0</v>
      </c>
      <c r="BE241" s="59"/>
      <c r="BF241" s="64">
        <f t="shared" ref="BF241:BF255" si="1636">SUM(BE241*$D241)</f>
        <v>0</v>
      </c>
      <c r="BG241" s="59"/>
      <c r="BH241" s="64">
        <f t="shared" ref="BH241:BH255" si="1637">SUM(BG241*$D241)</f>
        <v>0</v>
      </c>
      <c r="BI241" s="59"/>
      <c r="BJ241" s="64">
        <f t="shared" ref="BJ241:BJ255" si="1638">SUM(BI241*$D241)</f>
        <v>0</v>
      </c>
      <c r="BK241" s="59"/>
      <c r="BL241" s="64">
        <f t="shared" ref="BL241:BL255" si="1639">SUM(BK241*$D241)</f>
        <v>0</v>
      </c>
      <c r="BM241" s="59"/>
      <c r="BN241" s="64">
        <f t="shared" ref="BN241:BN255" si="1640">SUM(BM241*$D241)</f>
        <v>0</v>
      </c>
      <c r="BO241" s="59"/>
      <c r="BP241" s="64">
        <f t="shared" ref="BP241:BP255" si="1641">SUM(BO241*$D241)</f>
        <v>0</v>
      </c>
      <c r="BQ241" s="59"/>
      <c r="BR241" s="64">
        <f t="shared" ref="BR241:BR255" si="1642">SUM(BQ241*$D241)</f>
        <v>0</v>
      </c>
      <c r="BS241" s="59"/>
      <c r="BT241" s="64">
        <f t="shared" ref="BT241:BT255" si="1643">SUM(BS241*$D241)</f>
        <v>0</v>
      </c>
      <c r="BU241" s="59"/>
      <c r="BV241" s="64">
        <f t="shared" ref="BV241:BV255" si="1644">SUM(BU241*$D241)</f>
        <v>0</v>
      </c>
      <c r="BW241" s="59"/>
      <c r="BX241" s="64">
        <f t="shared" ref="BX241:BX255" si="1645">SUM(BW241*$D241)</f>
        <v>0</v>
      </c>
      <c r="BY241" s="59"/>
      <c r="BZ241" s="64">
        <f t="shared" si="1489"/>
        <v>0</v>
      </c>
      <c r="CA241" s="54"/>
      <c r="CB241" s="61">
        <f t="shared" si="1490"/>
        <v>0</v>
      </c>
      <c r="CC241" s="61">
        <f t="shared" si="1491"/>
        <v>0</v>
      </c>
      <c r="CD241" s="4"/>
      <c r="CE241" s="236"/>
      <c r="CF241" s="236">
        <f t="shared" si="1536"/>
        <v>0</v>
      </c>
      <c r="CG241" s="235">
        <f t="shared" si="1537"/>
        <v>0</v>
      </c>
      <c r="CH241" s="235">
        <f t="shared" si="1538"/>
        <v>0</v>
      </c>
      <c r="CI241" s="236"/>
      <c r="CJ241" s="236">
        <f t="shared" si="1539"/>
        <v>0</v>
      </c>
      <c r="CK241" s="235">
        <f t="shared" si="1540"/>
        <v>0</v>
      </c>
      <c r="CL241" s="235">
        <f t="shared" si="1541"/>
        <v>0</v>
      </c>
      <c r="CM241" s="236"/>
      <c r="CN241" s="236">
        <f t="shared" si="1492"/>
        <v>0</v>
      </c>
      <c r="CO241" s="235">
        <f t="shared" si="1542"/>
        <v>0</v>
      </c>
      <c r="CP241" s="235">
        <f t="shared" si="1543"/>
        <v>0</v>
      </c>
      <c r="CQ241" s="236"/>
      <c r="CR241" s="236">
        <f t="shared" si="1544"/>
        <v>0</v>
      </c>
      <c r="CS241" s="235">
        <f t="shared" si="1545"/>
        <v>0</v>
      </c>
      <c r="CT241" s="235">
        <f t="shared" si="1546"/>
        <v>0</v>
      </c>
      <c r="CU241" s="236"/>
      <c r="CV241" s="236">
        <f t="shared" si="1547"/>
        <v>0</v>
      </c>
      <c r="CW241" s="235">
        <f t="shared" si="1548"/>
        <v>0</v>
      </c>
      <c r="CX241" s="235">
        <f t="shared" si="1549"/>
        <v>0</v>
      </c>
      <c r="CY241" s="236"/>
      <c r="CZ241" s="236">
        <f t="shared" si="1550"/>
        <v>0</v>
      </c>
      <c r="DA241" s="235">
        <f t="shared" si="1551"/>
        <v>0</v>
      </c>
      <c r="DB241" s="235">
        <f t="shared" si="1552"/>
        <v>0</v>
      </c>
      <c r="DC241" s="236"/>
      <c r="DD241" s="236">
        <f t="shared" si="1553"/>
        <v>0</v>
      </c>
      <c r="DE241" s="235">
        <f t="shared" si="1554"/>
        <v>0</v>
      </c>
      <c r="DF241" s="235">
        <f t="shared" si="1555"/>
        <v>0</v>
      </c>
      <c r="DG241" s="236"/>
      <c r="DH241" s="236">
        <f t="shared" si="1556"/>
        <v>0</v>
      </c>
      <c r="DI241" s="235">
        <f t="shared" si="1557"/>
        <v>0</v>
      </c>
      <c r="DJ241" s="235">
        <f t="shared" si="1558"/>
        <v>0</v>
      </c>
      <c r="DK241" s="236"/>
      <c r="DL241" s="236">
        <f t="shared" si="1493"/>
        <v>0</v>
      </c>
      <c r="DM241" s="235">
        <f t="shared" si="1559"/>
        <v>0</v>
      </c>
      <c r="DN241" s="235">
        <f t="shared" si="1560"/>
        <v>0</v>
      </c>
      <c r="DO241" s="236"/>
      <c r="DP241" s="236">
        <f t="shared" si="1494"/>
        <v>0</v>
      </c>
      <c r="DQ241" s="235">
        <f t="shared" si="1495"/>
        <v>0</v>
      </c>
      <c r="DR241" s="235">
        <f t="shared" si="1496"/>
        <v>0</v>
      </c>
      <c r="DS241" s="236"/>
      <c r="DT241" s="236">
        <f t="shared" si="1561"/>
        <v>0</v>
      </c>
      <c r="DU241" s="235">
        <f t="shared" si="1562"/>
        <v>0</v>
      </c>
      <c r="DV241" s="235">
        <f t="shared" si="1563"/>
        <v>0</v>
      </c>
      <c r="DW241" s="236"/>
      <c r="DX241" s="236">
        <f t="shared" si="1497"/>
        <v>0</v>
      </c>
      <c r="DY241" s="235">
        <f t="shared" si="1498"/>
        <v>0</v>
      </c>
      <c r="DZ241" s="235">
        <f t="shared" si="1499"/>
        <v>0</v>
      </c>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row>
    <row r="242" spans="1:212" s="5" customFormat="1" x14ac:dyDescent="0.2">
      <c r="A242" s="57"/>
      <c r="B242" s="57"/>
      <c r="C242" s="57" t="s">
        <v>3</v>
      </c>
      <c r="D242" s="57">
        <v>100</v>
      </c>
      <c r="E242" s="6"/>
      <c r="F242" s="64">
        <f t="shared" si="1500"/>
        <v>0</v>
      </c>
      <c r="G242" s="6"/>
      <c r="H242" s="64">
        <f t="shared" si="1611"/>
        <v>0</v>
      </c>
      <c r="I242" s="6"/>
      <c r="J242" s="64">
        <f t="shared" ref="J242" si="1646">SUM(I242*$D242)</f>
        <v>0</v>
      </c>
      <c r="K242" s="6"/>
      <c r="L242" s="64">
        <f t="shared" si="1613"/>
        <v>0</v>
      </c>
      <c r="M242" s="6"/>
      <c r="N242" s="64">
        <f t="shared" si="1614"/>
        <v>0</v>
      </c>
      <c r="O242" s="6"/>
      <c r="P242" s="64">
        <f t="shared" si="1615"/>
        <v>0</v>
      </c>
      <c r="Q242" s="6"/>
      <c r="R242" s="64">
        <f t="shared" si="1616"/>
        <v>0</v>
      </c>
      <c r="S242" s="6"/>
      <c r="T242" s="64">
        <f t="shared" si="1617"/>
        <v>0</v>
      </c>
      <c r="U242" s="6"/>
      <c r="V242" s="64">
        <f t="shared" si="1618"/>
        <v>0</v>
      </c>
      <c r="W242" s="6"/>
      <c r="X242" s="64">
        <f t="shared" si="1619"/>
        <v>0</v>
      </c>
      <c r="Y242" s="6"/>
      <c r="Z242" s="64">
        <f t="shared" si="1620"/>
        <v>0</v>
      </c>
      <c r="AA242" s="6"/>
      <c r="AB242" s="64">
        <f t="shared" si="1621"/>
        <v>0</v>
      </c>
      <c r="AC242" s="59"/>
      <c r="AD242" s="64">
        <f t="shared" si="1622"/>
        <v>0</v>
      </c>
      <c r="AE242" s="59"/>
      <c r="AF242" s="64">
        <f t="shared" si="1623"/>
        <v>0</v>
      </c>
      <c r="AG242" s="59"/>
      <c r="AH242" s="64">
        <f t="shared" si="1624"/>
        <v>0</v>
      </c>
      <c r="AI242" s="59"/>
      <c r="AJ242" s="64">
        <f t="shared" si="1625"/>
        <v>0</v>
      </c>
      <c r="AK242" s="59"/>
      <c r="AL242" s="64">
        <f t="shared" si="1626"/>
        <v>0</v>
      </c>
      <c r="AM242" s="59"/>
      <c r="AN242" s="64">
        <f t="shared" si="1627"/>
        <v>0</v>
      </c>
      <c r="AO242" s="59"/>
      <c r="AP242" s="64">
        <f t="shared" si="1628"/>
        <v>0</v>
      </c>
      <c r="AQ242" s="59"/>
      <c r="AR242" s="64">
        <f t="shared" si="1629"/>
        <v>0</v>
      </c>
      <c r="AS242" s="59"/>
      <c r="AT242" s="64">
        <f t="shared" si="1630"/>
        <v>0</v>
      </c>
      <c r="AU242" s="59"/>
      <c r="AV242" s="64">
        <f t="shared" si="1631"/>
        <v>0</v>
      </c>
      <c r="AW242" s="59"/>
      <c r="AX242" s="64">
        <f t="shared" si="1632"/>
        <v>0</v>
      </c>
      <c r="AY242" s="59"/>
      <c r="AZ242" s="64">
        <f t="shared" si="1633"/>
        <v>0</v>
      </c>
      <c r="BA242" s="59"/>
      <c r="BB242" s="64">
        <f t="shared" si="1634"/>
        <v>0</v>
      </c>
      <c r="BC242" s="59"/>
      <c r="BD242" s="64">
        <f t="shared" si="1635"/>
        <v>0</v>
      </c>
      <c r="BE242" s="59"/>
      <c r="BF242" s="64">
        <f t="shared" si="1636"/>
        <v>0</v>
      </c>
      <c r="BG242" s="59"/>
      <c r="BH242" s="64">
        <f t="shared" si="1637"/>
        <v>0</v>
      </c>
      <c r="BI242" s="59"/>
      <c r="BJ242" s="64">
        <f t="shared" si="1638"/>
        <v>0</v>
      </c>
      <c r="BK242" s="59"/>
      <c r="BL242" s="64">
        <f t="shared" si="1639"/>
        <v>0</v>
      </c>
      <c r="BM242" s="59"/>
      <c r="BN242" s="64">
        <f t="shared" si="1640"/>
        <v>0</v>
      </c>
      <c r="BO242" s="59"/>
      <c r="BP242" s="64">
        <f t="shared" si="1641"/>
        <v>0</v>
      </c>
      <c r="BQ242" s="59"/>
      <c r="BR242" s="64">
        <f t="shared" si="1642"/>
        <v>0</v>
      </c>
      <c r="BS242" s="59"/>
      <c r="BT242" s="64">
        <f t="shared" si="1643"/>
        <v>0</v>
      </c>
      <c r="BU242" s="59"/>
      <c r="BV242" s="64">
        <f t="shared" si="1644"/>
        <v>0</v>
      </c>
      <c r="BW242" s="59"/>
      <c r="BX242" s="64">
        <f t="shared" si="1645"/>
        <v>0</v>
      </c>
      <c r="BY242" s="59"/>
      <c r="BZ242" s="64">
        <f t="shared" si="1489"/>
        <v>0</v>
      </c>
      <c r="CA242" s="54"/>
      <c r="CB242" s="61">
        <f t="shared" si="1490"/>
        <v>0</v>
      </c>
      <c r="CC242" s="61">
        <f t="shared" si="1491"/>
        <v>0</v>
      </c>
      <c r="CD242" s="4"/>
      <c r="CE242" s="236"/>
      <c r="CF242" s="236">
        <f t="shared" si="1536"/>
        <v>0</v>
      </c>
      <c r="CG242" s="235">
        <f t="shared" si="1537"/>
        <v>0</v>
      </c>
      <c r="CH242" s="235">
        <f t="shared" si="1538"/>
        <v>0</v>
      </c>
      <c r="CI242" s="236"/>
      <c r="CJ242" s="236">
        <f t="shared" si="1539"/>
        <v>0</v>
      </c>
      <c r="CK242" s="235">
        <f t="shared" si="1540"/>
        <v>0</v>
      </c>
      <c r="CL242" s="235">
        <f t="shared" si="1541"/>
        <v>0</v>
      </c>
      <c r="CM242" s="236"/>
      <c r="CN242" s="236">
        <f t="shared" si="1492"/>
        <v>0</v>
      </c>
      <c r="CO242" s="235">
        <f t="shared" si="1542"/>
        <v>0</v>
      </c>
      <c r="CP242" s="235">
        <f t="shared" si="1543"/>
        <v>0</v>
      </c>
      <c r="CQ242" s="236"/>
      <c r="CR242" s="236">
        <f t="shared" si="1544"/>
        <v>0</v>
      </c>
      <c r="CS242" s="235">
        <f t="shared" si="1545"/>
        <v>0</v>
      </c>
      <c r="CT242" s="235">
        <f t="shared" si="1546"/>
        <v>0</v>
      </c>
      <c r="CU242" s="236"/>
      <c r="CV242" s="236">
        <f t="shared" si="1547"/>
        <v>0</v>
      </c>
      <c r="CW242" s="235">
        <f t="shared" si="1548"/>
        <v>0</v>
      </c>
      <c r="CX242" s="235">
        <f t="shared" si="1549"/>
        <v>0</v>
      </c>
      <c r="CY242" s="236"/>
      <c r="CZ242" s="236">
        <f t="shared" si="1550"/>
        <v>0</v>
      </c>
      <c r="DA242" s="235">
        <f t="shared" si="1551"/>
        <v>0</v>
      </c>
      <c r="DB242" s="235">
        <f t="shared" si="1552"/>
        <v>0</v>
      </c>
      <c r="DC242" s="236"/>
      <c r="DD242" s="236">
        <f t="shared" si="1553"/>
        <v>0</v>
      </c>
      <c r="DE242" s="235">
        <f t="shared" si="1554"/>
        <v>0</v>
      </c>
      <c r="DF242" s="235">
        <f t="shared" si="1555"/>
        <v>0</v>
      </c>
      <c r="DG242" s="236"/>
      <c r="DH242" s="236">
        <f t="shared" si="1556"/>
        <v>0</v>
      </c>
      <c r="DI242" s="235">
        <f t="shared" si="1557"/>
        <v>0</v>
      </c>
      <c r="DJ242" s="235">
        <f t="shared" si="1558"/>
        <v>0</v>
      </c>
      <c r="DK242" s="236"/>
      <c r="DL242" s="236">
        <f t="shared" si="1493"/>
        <v>0</v>
      </c>
      <c r="DM242" s="235">
        <f t="shared" si="1559"/>
        <v>0</v>
      </c>
      <c r="DN242" s="235">
        <f t="shared" si="1560"/>
        <v>0</v>
      </c>
      <c r="DO242" s="236"/>
      <c r="DP242" s="236">
        <f t="shared" si="1494"/>
        <v>0</v>
      </c>
      <c r="DQ242" s="235">
        <f t="shared" si="1495"/>
        <v>0</v>
      </c>
      <c r="DR242" s="235">
        <f t="shared" si="1496"/>
        <v>0</v>
      </c>
      <c r="DS242" s="236"/>
      <c r="DT242" s="236">
        <f t="shared" si="1561"/>
        <v>0</v>
      </c>
      <c r="DU242" s="235">
        <f t="shared" si="1562"/>
        <v>0</v>
      </c>
      <c r="DV242" s="235">
        <f t="shared" si="1563"/>
        <v>0</v>
      </c>
      <c r="DW242" s="236"/>
      <c r="DX242" s="236">
        <f t="shared" si="1497"/>
        <v>0</v>
      </c>
      <c r="DY242" s="235">
        <f t="shared" si="1498"/>
        <v>0</v>
      </c>
      <c r="DZ242" s="235">
        <f t="shared" si="1499"/>
        <v>0</v>
      </c>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row>
    <row r="243" spans="1:212" s="5" customFormat="1" x14ac:dyDescent="0.2">
      <c r="A243" s="57"/>
      <c r="B243" s="57"/>
      <c r="C243" s="57" t="s">
        <v>3</v>
      </c>
      <c r="D243" s="57">
        <v>100</v>
      </c>
      <c r="E243" s="6"/>
      <c r="F243" s="64">
        <f t="shared" si="1500"/>
        <v>0</v>
      </c>
      <c r="G243" s="6"/>
      <c r="H243" s="64">
        <f t="shared" si="1611"/>
        <v>0</v>
      </c>
      <c r="I243" s="6"/>
      <c r="J243" s="64">
        <f t="shared" ref="J243" si="1647">SUM(I243*$D243)</f>
        <v>0</v>
      </c>
      <c r="K243" s="6"/>
      <c r="L243" s="64">
        <f t="shared" si="1613"/>
        <v>0</v>
      </c>
      <c r="M243" s="6"/>
      <c r="N243" s="64">
        <f t="shared" si="1614"/>
        <v>0</v>
      </c>
      <c r="O243" s="6"/>
      <c r="P243" s="64">
        <f t="shared" si="1615"/>
        <v>0</v>
      </c>
      <c r="Q243" s="6"/>
      <c r="R243" s="64">
        <f t="shared" si="1616"/>
        <v>0</v>
      </c>
      <c r="S243" s="6"/>
      <c r="T243" s="64">
        <f t="shared" si="1617"/>
        <v>0</v>
      </c>
      <c r="U243" s="6"/>
      <c r="V243" s="64">
        <f t="shared" si="1618"/>
        <v>0</v>
      </c>
      <c r="W243" s="6"/>
      <c r="X243" s="64">
        <f t="shared" si="1619"/>
        <v>0</v>
      </c>
      <c r="Y243" s="6"/>
      <c r="Z243" s="64">
        <f t="shared" si="1620"/>
        <v>0</v>
      </c>
      <c r="AA243" s="6"/>
      <c r="AB243" s="64">
        <f t="shared" si="1621"/>
        <v>0</v>
      </c>
      <c r="AC243" s="59"/>
      <c r="AD243" s="64">
        <f t="shared" si="1622"/>
        <v>0</v>
      </c>
      <c r="AE243" s="59"/>
      <c r="AF243" s="64">
        <f t="shared" si="1623"/>
        <v>0</v>
      </c>
      <c r="AG243" s="59"/>
      <c r="AH243" s="64">
        <f t="shared" si="1624"/>
        <v>0</v>
      </c>
      <c r="AI243" s="59"/>
      <c r="AJ243" s="64">
        <f t="shared" si="1625"/>
        <v>0</v>
      </c>
      <c r="AK243" s="59"/>
      <c r="AL243" s="64">
        <f t="shared" si="1626"/>
        <v>0</v>
      </c>
      <c r="AM243" s="59"/>
      <c r="AN243" s="64">
        <f t="shared" si="1627"/>
        <v>0</v>
      </c>
      <c r="AO243" s="59"/>
      <c r="AP243" s="64">
        <f t="shared" si="1628"/>
        <v>0</v>
      </c>
      <c r="AQ243" s="59"/>
      <c r="AR243" s="64">
        <f t="shared" si="1629"/>
        <v>0</v>
      </c>
      <c r="AS243" s="59"/>
      <c r="AT243" s="64">
        <f t="shared" si="1630"/>
        <v>0</v>
      </c>
      <c r="AU243" s="59"/>
      <c r="AV243" s="64">
        <f t="shared" si="1631"/>
        <v>0</v>
      </c>
      <c r="AW243" s="59"/>
      <c r="AX243" s="64">
        <f t="shared" si="1632"/>
        <v>0</v>
      </c>
      <c r="AY243" s="59"/>
      <c r="AZ243" s="64">
        <f t="shared" si="1633"/>
        <v>0</v>
      </c>
      <c r="BA243" s="59"/>
      <c r="BB243" s="64">
        <f t="shared" si="1634"/>
        <v>0</v>
      </c>
      <c r="BC243" s="59"/>
      <c r="BD243" s="64">
        <f t="shared" si="1635"/>
        <v>0</v>
      </c>
      <c r="BE243" s="59"/>
      <c r="BF243" s="64">
        <f t="shared" si="1636"/>
        <v>0</v>
      </c>
      <c r="BG243" s="59"/>
      <c r="BH243" s="64">
        <f t="shared" si="1637"/>
        <v>0</v>
      </c>
      <c r="BI243" s="59"/>
      <c r="BJ243" s="64">
        <f t="shared" si="1638"/>
        <v>0</v>
      </c>
      <c r="BK243" s="59"/>
      <c r="BL243" s="64">
        <f t="shared" si="1639"/>
        <v>0</v>
      </c>
      <c r="BM243" s="59"/>
      <c r="BN243" s="64">
        <f t="shared" si="1640"/>
        <v>0</v>
      </c>
      <c r="BO243" s="59"/>
      <c r="BP243" s="64">
        <f t="shared" si="1641"/>
        <v>0</v>
      </c>
      <c r="BQ243" s="59"/>
      <c r="BR243" s="64">
        <f t="shared" si="1642"/>
        <v>0</v>
      </c>
      <c r="BS243" s="59"/>
      <c r="BT243" s="64">
        <f t="shared" si="1643"/>
        <v>0</v>
      </c>
      <c r="BU243" s="59"/>
      <c r="BV243" s="64">
        <f t="shared" si="1644"/>
        <v>0</v>
      </c>
      <c r="BW243" s="59"/>
      <c r="BX243" s="64">
        <f t="shared" si="1645"/>
        <v>0</v>
      </c>
      <c r="BY243" s="59"/>
      <c r="BZ243" s="64">
        <f t="shared" si="1489"/>
        <v>0</v>
      </c>
      <c r="CA243" s="54"/>
      <c r="CB243" s="61">
        <f t="shared" si="1490"/>
        <v>0</v>
      </c>
      <c r="CC243" s="61">
        <f t="shared" si="1491"/>
        <v>0</v>
      </c>
      <c r="CD243" s="4"/>
      <c r="CE243" s="236"/>
      <c r="CF243" s="236">
        <f t="shared" si="1536"/>
        <v>0</v>
      </c>
      <c r="CG243" s="235">
        <f t="shared" si="1537"/>
        <v>0</v>
      </c>
      <c r="CH243" s="235">
        <f t="shared" si="1538"/>
        <v>0</v>
      </c>
      <c r="CI243" s="236"/>
      <c r="CJ243" s="236">
        <f t="shared" si="1539"/>
        <v>0</v>
      </c>
      <c r="CK243" s="235">
        <f t="shared" si="1540"/>
        <v>0</v>
      </c>
      <c r="CL243" s="235">
        <f t="shared" si="1541"/>
        <v>0</v>
      </c>
      <c r="CM243" s="236"/>
      <c r="CN243" s="236">
        <f t="shared" si="1492"/>
        <v>0</v>
      </c>
      <c r="CO243" s="235">
        <f t="shared" si="1542"/>
        <v>0</v>
      </c>
      <c r="CP243" s="235">
        <f t="shared" si="1543"/>
        <v>0</v>
      </c>
      <c r="CQ243" s="236"/>
      <c r="CR243" s="236">
        <f t="shared" si="1544"/>
        <v>0</v>
      </c>
      <c r="CS243" s="235">
        <f t="shared" si="1545"/>
        <v>0</v>
      </c>
      <c r="CT243" s="235">
        <f t="shared" si="1546"/>
        <v>0</v>
      </c>
      <c r="CU243" s="236"/>
      <c r="CV243" s="236">
        <f t="shared" si="1547"/>
        <v>0</v>
      </c>
      <c r="CW243" s="235">
        <f t="shared" si="1548"/>
        <v>0</v>
      </c>
      <c r="CX243" s="235">
        <f t="shared" si="1549"/>
        <v>0</v>
      </c>
      <c r="CY243" s="236"/>
      <c r="CZ243" s="236">
        <f t="shared" si="1550"/>
        <v>0</v>
      </c>
      <c r="DA243" s="235">
        <f t="shared" si="1551"/>
        <v>0</v>
      </c>
      <c r="DB243" s="235">
        <f t="shared" si="1552"/>
        <v>0</v>
      </c>
      <c r="DC243" s="236"/>
      <c r="DD243" s="236">
        <f t="shared" si="1553"/>
        <v>0</v>
      </c>
      <c r="DE243" s="235">
        <f t="shared" si="1554"/>
        <v>0</v>
      </c>
      <c r="DF243" s="235">
        <f t="shared" si="1555"/>
        <v>0</v>
      </c>
      <c r="DG243" s="236"/>
      <c r="DH243" s="236">
        <f t="shared" si="1556"/>
        <v>0</v>
      </c>
      <c r="DI243" s="235">
        <f t="shared" si="1557"/>
        <v>0</v>
      </c>
      <c r="DJ243" s="235">
        <f t="shared" si="1558"/>
        <v>0</v>
      </c>
      <c r="DK243" s="236"/>
      <c r="DL243" s="236">
        <f t="shared" si="1493"/>
        <v>0</v>
      </c>
      <c r="DM243" s="235">
        <f t="shared" si="1559"/>
        <v>0</v>
      </c>
      <c r="DN243" s="235">
        <f t="shared" si="1560"/>
        <v>0</v>
      </c>
      <c r="DO243" s="236"/>
      <c r="DP243" s="236">
        <f t="shared" si="1494"/>
        <v>0</v>
      </c>
      <c r="DQ243" s="235">
        <f t="shared" si="1495"/>
        <v>0</v>
      </c>
      <c r="DR243" s="235">
        <f t="shared" si="1496"/>
        <v>0</v>
      </c>
      <c r="DS243" s="236"/>
      <c r="DT243" s="236">
        <f t="shared" si="1561"/>
        <v>0</v>
      </c>
      <c r="DU243" s="235">
        <f t="shared" si="1562"/>
        <v>0</v>
      </c>
      <c r="DV243" s="235">
        <f t="shared" si="1563"/>
        <v>0</v>
      </c>
      <c r="DW243" s="236"/>
      <c r="DX243" s="236">
        <f t="shared" si="1497"/>
        <v>0</v>
      </c>
      <c r="DY243" s="235">
        <f t="shared" si="1498"/>
        <v>0</v>
      </c>
      <c r="DZ243" s="235">
        <f t="shared" si="1499"/>
        <v>0</v>
      </c>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row>
    <row r="244" spans="1:212" s="5" customFormat="1" x14ac:dyDescent="0.2">
      <c r="A244" s="57" t="s">
        <v>193</v>
      </c>
      <c r="B244" s="57" t="s">
        <v>194</v>
      </c>
      <c r="C244" s="57" t="s">
        <v>8</v>
      </c>
      <c r="D244" s="57">
        <v>75</v>
      </c>
      <c r="E244" s="6"/>
      <c r="F244" s="64">
        <f t="shared" si="1500"/>
        <v>0</v>
      </c>
      <c r="G244" s="6"/>
      <c r="H244" s="64">
        <f t="shared" si="1611"/>
        <v>0</v>
      </c>
      <c r="I244" s="6"/>
      <c r="J244" s="64">
        <f t="shared" ref="J244" si="1648">SUM(I244*$D244)</f>
        <v>0</v>
      </c>
      <c r="K244" s="6"/>
      <c r="L244" s="64">
        <f t="shared" si="1613"/>
        <v>0</v>
      </c>
      <c r="M244" s="6"/>
      <c r="N244" s="64">
        <f t="shared" si="1614"/>
        <v>0</v>
      </c>
      <c r="O244" s="6"/>
      <c r="P244" s="64">
        <f t="shared" si="1615"/>
        <v>0</v>
      </c>
      <c r="Q244" s="6"/>
      <c r="R244" s="64">
        <f t="shared" si="1616"/>
        <v>0</v>
      </c>
      <c r="S244" s="6"/>
      <c r="T244" s="64">
        <f t="shared" si="1617"/>
        <v>0</v>
      </c>
      <c r="U244" s="6"/>
      <c r="V244" s="64">
        <f t="shared" si="1618"/>
        <v>0</v>
      </c>
      <c r="W244" s="6"/>
      <c r="X244" s="64">
        <f t="shared" si="1619"/>
        <v>0</v>
      </c>
      <c r="Y244" s="6"/>
      <c r="Z244" s="64">
        <f t="shared" si="1620"/>
        <v>0</v>
      </c>
      <c r="AA244" s="6"/>
      <c r="AB244" s="64">
        <f t="shared" si="1621"/>
        <v>0</v>
      </c>
      <c r="AC244" s="59"/>
      <c r="AD244" s="64">
        <f t="shared" si="1622"/>
        <v>0</v>
      </c>
      <c r="AE244" s="59"/>
      <c r="AF244" s="64">
        <f t="shared" si="1623"/>
        <v>0</v>
      </c>
      <c r="AG244" s="59"/>
      <c r="AH244" s="64">
        <f t="shared" si="1624"/>
        <v>0</v>
      </c>
      <c r="AI244" s="59"/>
      <c r="AJ244" s="64">
        <f t="shared" si="1625"/>
        <v>0</v>
      </c>
      <c r="AK244" s="59"/>
      <c r="AL244" s="64">
        <f t="shared" si="1626"/>
        <v>0</v>
      </c>
      <c r="AM244" s="59"/>
      <c r="AN244" s="64">
        <f t="shared" si="1627"/>
        <v>0</v>
      </c>
      <c r="AO244" s="59"/>
      <c r="AP244" s="64">
        <f t="shared" si="1628"/>
        <v>0</v>
      </c>
      <c r="AQ244" s="59"/>
      <c r="AR244" s="64">
        <f t="shared" si="1629"/>
        <v>0</v>
      </c>
      <c r="AS244" s="59"/>
      <c r="AT244" s="64">
        <f t="shared" si="1630"/>
        <v>0</v>
      </c>
      <c r="AU244" s="59"/>
      <c r="AV244" s="64">
        <f t="shared" si="1631"/>
        <v>0</v>
      </c>
      <c r="AW244" s="59"/>
      <c r="AX244" s="64">
        <f t="shared" si="1632"/>
        <v>0</v>
      </c>
      <c r="AY244" s="59"/>
      <c r="AZ244" s="64">
        <f t="shared" si="1633"/>
        <v>0</v>
      </c>
      <c r="BA244" s="59"/>
      <c r="BB244" s="64">
        <f t="shared" si="1634"/>
        <v>0</v>
      </c>
      <c r="BC244" s="59"/>
      <c r="BD244" s="64">
        <f t="shared" si="1635"/>
        <v>0</v>
      </c>
      <c r="BE244" s="59"/>
      <c r="BF244" s="64">
        <f t="shared" si="1636"/>
        <v>0</v>
      </c>
      <c r="BG244" s="59"/>
      <c r="BH244" s="64">
        <f t="shared" si="1637"/>
        <v>0</v>
      </c>
      <c r="BI244" s="59"/>
      <c r="BJ244" s="64">
        <f t="shared" si="1638"/>
        <v>0</v>
      </c>
      <c r="BK244" s="59"/>
      <c r="BL244" s="64">
        <f t="shared" si="1639"/>
        <v>0</v>
      </c>
      <c r="BM244" s="59"/>
      <c r="BN244" s="64">
        <f t="shared" si="1640"/>
        <v>0</v>
      </c>
      <c r="BO244" s="59"/>
      <c r="BP244" s="64">
        <f t="shared" si="1641"/>
        <v>0</v>
      </c>
      <c r="BQ244" s="59"/>
      <c r="BR244" s="64">
        <f t="shared" si="1642"/>
        <v>0</v>
      </c>
      <c r="BS244" s="59"/>
      <c r="BT244" s="64">
        <f t="shared" si="1643"/>
        <v>0</v>
      </c>
      <c r="BU244" s="59"/>
      <c r="BV244" s="64">
        <f t="shared" si="1644"/>
        <v>0</v>
      </c>
      <c r="BW244" s="59"/>
      <c r="BX244" s="64">
        <f t="shared" si="1645"/>
        <v>0</v>
      </c>
      <c r="BY244" s="59"/>
      <c r="BZ244" s="64">
        <f t="shared" si="1489"/>
        <v>0</v>
      </c>
      <c r="CA244" s="54"/>
      <c r="CB244" s="61">
        <f t="shared" si="1490"/>
        <v>0</v>
      </c>
      <c r="CC244" s="61">
        <f t="shared" si="1491"/>
        <v>0</v>
      </c>
      <c r="CD244" s="4"/>
      <c r="CE244" s="236"/>
      <c r="CF244" s="236">
        <f t="shared" si="1536"/>
        <v>0</v>
      </c>
      <c r="CG244" s="235">
        <f t="shared" si="1537"/>
        <v>0</v>
      </c>
      <c r="CH244" s="235">
        <f t="shared" si="1538"/>
        <v>0</v>
      </c>
      <c r="CI244" s="236"/>
      <c r="CJ244" s="236">
        <f t="shared" si="1539"/>
        <v>0</v>
      </c>
      <c r="CK244" s="235">
        <f t="shared" si="1540"/>
        <v>0</v>
      </c>
      <c r="CL244" s="235">
        <f t="shared" si="1541"/>
        <v>0</v>
      </c>
      <c r="CM244" s="236"/>
      <c r="CN244" s="236">
        <f t="shared" si="1492"/>
        <v>0</v>
      </c>
      <c r="CO244" s="235">
        <f t="shared" si="1542"/>
        <v>0</v>
      </c>
      <c r="CP244" s="235">
        <f t="shared" si="1543"/>
        <v>0</v>
      </c>
      <c r="CQ244" s="236"/>
      <c r="CR244" s="236">
        <f t="shared" si="1544"/>
        <v>0</v>
      </c>
      <c r="CS244" s="235">
        <f t="shared" si="1545"/>
        <v>0</v>
      </c>
      <c r="CT244" s="235">
        <f t="shared" si="1546"/>
        <v>0</v>
      </c>
      <c r="CU244" s="236"/>
      <c r="CV244" s="236">
        <f t="shared" si="1547"/>
        <v>0</v>
      </c>
      <c r="CW244" s="235">
        <f t="shared" si="1548"/>
        <v>0</v>
      </c>
      <c r="CX244" s="235">
        <f t="shared" si="1549"/>
        <v>0</v>
      </c>
      <c r="CY244" s="236"/>
      <c r="CZ244" s="236">
        <f t="shared" si="1550"/>
        <v>0</v>
      </c>
      <c r="DA244" s="235">
        <f t="shared" si="1551"/>
        <v>0</v>
      </c>
      <c r="DB244" s="235">
        <f t="shared" si="1552"/>
        <v>0</v>
      </c>
      <c r="DC244" s="236"/>
      <c r="DD244" s="236">
        <f t="shared" si="1553"/>
        <v>0</v>
      </c>
      <c r="DE244" s="235">
        <f t="shared" si="1554"/>
        <v>0</v>
      </c>
      <c r="DF244" s="235">
        <f t="shared" si="1555"/>
        <v>0</v>
      </c>
      <c r="DG244" s="236"/>
      <c r="DH244" s="236">
        <f t="shared" si="1556"/>
        <v>0</v>
      </c>
      <c r="DI244" s="235">
        <f t="shared" si="1557"/>
        <v>0</v>
      </c>
      <c r="DJ244" s="235">
        <f t="shared" si="1558"/>
        <v>0</v>
      </c>
      <c r="DK244" s="236"/>
      <c r="DL244" s="236">
        <f t="shared" si="1493"/>
        <v>0</v>
      </c>
      <c r="DM244" s="235">
        <f t="shared" si="1559"/>
        <v>0</v>
      </c>
      <c r="DN244" s="235">
        <f t="shared" si="1560"/>
        <v>0</v>
      </c>
      <c r="DO244" s="236"/>
      <c r="DP244" s="236">
        <f t="shared" si="1494"/>
        <v>0</v>
      </c>
      <c r="DQ244" s="235">
        <f t="shared" si="1495"/>
        <v>0</v>
      </c>
      <c r="DR244" s="235">
        <f t="shared" si="1496"/>
        <v>0</v>
      </c>
      <c r="DS244" s="236"/>
      <c r="DT244" s="236">
        <f t="shared" si="1561"/>
        <v>0</v>
      </c>
      <c r="DU244" s="235">
        <f t="shared" si="1562"/>
        <v>0</v>
      </c>
      <c r="DV244" s="235">
        <f t="shared" si="1563"/>
        <v>0</v>
      </c>
      <c r="DW244" s="236"/>
      <c r="DX244" s="236">
        <f t="shared" si="1497"/>
        <v>0</v>
      </c>
      <c r="DY244" s="235">
        <f t="shared" si="1498"/>
        <v>0</v>
      </c>
      <c r="DZ244" s="235">
        <f t="shared" si="1499"/>
        <v>0</v>
      </c>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row>
    <row r="245" spans="1:212" s="5" customFormat="1" x14ac:dyDescent="0.2">
      <c r="A245" s="57" t="s">
        <v>129</v>
      </c>
      <c r="B245" s="57" t="s">
        <v>130</v>
      </c>
      <c r="C245" s="57" t="s">
        <v>8</v>
      </c>
      <c r="D245" s="57">
        <v>75</v>
      </c>
      <c r="E245" s="6"/>
      <c r="F245" s="64">
        <f t="shared" si="1500"/>
        <v>0</v>
      </c>
      <c r="G245" s="6"/>
      <c r="H245" s="64">
        <f t="shared" si="1611"/>
        <v>0</v>
      </c>
      <c r="I245" s="6"/>
      <c r="J245" s="64">
        <f t="shared" ref="J245" si="1649">SUM(I245*$D245)</f>
        <v>0</v>
      </c>
      <c r="K245" s="6"/>
      <c r="L245" s="64">
        <f t="shared" si="1613"/>
        <v>0</v>
      </c>
      <c r="M245" s="6"/>
      <c r="N245" s="64">
        <f t="shared" si="1614"/>
        <v>0</v>
      </c>
      <c r="O245" s="6"/>
      <c r="P245" s="64">
        <f t="shared" si="1615"/>
        <v>0</v>
      </c>
      <c r="Q245" s="6"/>
      <c r="R245" s="64">
        <f t="shared" si="1616"/>
        <v>0</v>
      </c>
      <c r="S245" s="6"/>
      <c r="T245" s="64">
        <f t="shared" si="1617"/>
        <v>0</v>
      </c>
      <c r="U245" s="6"/>
      <c r="V245" s="64">
        <f t="shared" si="1618"/>
        <v>0</v>
      </c>
      <c r="W245" s="6"/>
      <c r="X245" s="64">
        <f t="shared" si="1619"/>
        <v>0</v>
      </c>
      <c r="Y245" s="6"/>
      <c r="Z245" s="64">
        <f t="shared" si="1620"/>
        <v>0</v>
      </c>
      <c r="AA245" s="6"/>
      <c r="AB245" s="64">
        <f t="shared" si="1621"/>
        <v>0</v>
      </c>
      <c r="AC245" s="59"/>
      <c r="AD245" s="64">
        <f t="shared" si="1622"/>
        <v>0</v>
      </c>
      <c r="AE245" s="59"/>
      <c r="AF245" s="64">
        <f t="shared" si="1623"/>
        <v>0</v>
      </c>
      <c r="AG245" s="59"/>
      <c r="AH245" s="64">
        <f t="shared" si="1624"/>
        <v>0</v>
      </c>
      <c r="AI245" s="59"/>
      <c r="AJ245" s="64">
        <f t="shared" si="1625"/>
        <v>0</v>
      </c>
      <c r="AK245" s="59"/>
      <c r="AL245" s="64">
        <f t="shared" si="1626"/>
        <v>0</v>
      </c>
      <c r="AM245" s="59"/>
      <c r="AN245" s="64">
        <f t="shared" si="1627"/>
        <v>0</v>
      </c>
      <c r="AO245" s="59"/>
      <c r="AP245" s="64">
        <f t="shared" si="1628"/>
        <v>0</v>
      </c>
      <c r="AQ245" s="59"/>
      <c r="AR245" s="64">
        <f t="shared" si="1629"/>
        <v>0</v>
      </c>
      <c r="AS245" s="59"/>
      <c r="AT245" s="64">
        <f t="shared" si="1630"/>
        <v>0</v>
      </c>
      <c r="AU245" s="59"/>
      <c r="AV245" s="64">
        <f t="shared" si="1631"/>
        <v>0</v>
      </c>
      <c r="AW245" s="59"/>
      <c r="AX245" s="64">
        <f t="shared" si="1632"/>
        <v>0</v>
      </c>
      <c r="AY245" s="59"/>
      <c r="AZ245" s="64">
        <f t="shared" si="1633"/>
        <v>0</v>
      </c>
      <c r="BA245" s="59"/>
      <c r="BB245" s="64">
        <f t="shared" si="1634"/>
        <v>0</v>
      </c>
      <c r="BC245" s="59"/>
      <c r="BD245" s="64">
        <f t="shared" si="1635"/>
        <v>0</v>
      </c>
      <c r="BE245" s="59"/>
      <c r="BF245" s="64">
        <f t="shared" si="1636"/>
        <v>0</v>
      </c>
      <c r="BG245" s="59"/>
      <c r="BH245" s="64">
        <f t="shared" si="1637"/>
        <v>0</v>
      </c>
      <c r="BI245" s="59"/>
      <c r="BJ245" s="64">
        <f t="shared" si="1638"/>
        <v>0</v>
      </c>
      <c r="BK245" s="59"/>
      <c r="BL245" s="64">
        <f t="shared" si="1639"/>
        <v>0</v>
      </c>
      <c r="BM245" s="59"/>
      <c r="BN245" s="64">
        <f t="shared" si="1640"/>
        <v>0</v>
      </c>
      <c r="BO245" s="59"/>
      <c r="BP245" s="64">
        <f t="shared" si="1641"/>
        <v>0</v>
      </c>
      <c r="BQ245" s="59"/>
      <c r="BR245" s="64">
        <f t="shared" si="1642"/>
        <v>0</v>
      </c>
      <c r="BS245" s="59"/>
      <c r="BT245" s="64">
        <f t="shared" si="1643"/>
        <v>0</v>
      </c>
      <c r="BU245" s="59"/>
      <c r="BV245" s="64">
        <f t="shared" si="1644"/>
        <v>0</v>
      </c>
      <c r="BW245" s="59"/>
      <c r="BX245" s="64">
        <f t="shared" si="1645"/>
        <v>0</v>
      </c>
      <c r="BY245" s="59"/>
      <c r="BZ245" s="64">
        <f t="shared" si="1489"/>
        <v>0</v>
      </c>
      <c r="CA245" s="54"/>
      <c r="CB245" s="61">
        <f t="shared" si="1490"/>
        <v>0</v>
      </c>
      <c r="CC245" s="61">
        <f t="shared" si="1491"/>
        <v>0</v>
      </c>
      <c r="CD245" s="4"/>
      <c r="CE245" s="236"/>
      <c r="CF245" s="236">
        <f t="shared" si="1536"/>
        <v>0</v>
      </c>
      <c r="CG245" s="235">
        <f t="shared" si="1537"/>
        <v>0</v>
      </c>
      <c r="CH245" s="235">
        <f t="shared" si="1538"/>
        <v>0</v>
      </c>
      <c r="CI245" s="236"/>
      <c r="CJ245" s="236">
        <f t="shared" si="1539"/>
        <v>0</v>
      </c>
      <c r="CK245" s="235">
        <f t="shared" si="1540"/>
        <v>0</v>
      </c>
      <c r="CL245" s="235">
        <f t="shared" si="1541"/>
        <v>0</v>
      </c>
      <c r="CM245" s="236"/>
      <c r="CN245" s="236">
        <f t="shared" si="1492"/>
        <v>0</v>
      </c>
      <c r="CO245" s="235">
        <f t="shared" si="1542"/>
        <v>0</v>
      </c>
      <c r="CP245" s="235">
        <f t="shared" si="1543"/>
        <v>0</v>
      </c>
      <c r="CQ245" s="236"/>
      <c r="CR245" s="236">
        <f t="shared" si="1544"/>
        <v>0</v>
      </c>
      <c r="CS245" s="235">
        <f t="shared" si="1545"/>
        <v>0</v>
      </c>
      <c r="CT245" s="235">
        <f t="shared" si="1546"/>
        <v>0</v>
      </c>
      <c r="CU245" s="236"/>
      <c r="CV245" s="236">
        <f t="shared" si="1547"/>
        <v>0</v>
      </c>
      <c r="CW245" s="235">
        <f t="shared" si="1548"/>
        <v>0</v>
      </c>
      <c r="CX245" s="235">
        <f t="shared" si="1549"/>
        <v>0</v>
      </c>
      <c r="CY245" s="236"/>
      <c r="CZ245" s="236">
        <f t="shared" si="1550"/>
        <v>0</v>
      </c>
      <c r="DA245" s="235">
        <f t="shared" si="1551"/>
        <v>0</v>
      </c>
      <c r="DB245" s="235">
        <f t="shared" si="1552"/>
        <v>0</v>
      </c>
      <c r="DC245" s="236"/>
      <c r="DD245" s="236">
        <f t="shared" si="1553"/>
        <v>0</v>
      </c>
      <c r="DE245" s="235">
        <f t="shared" si="1554"/>
        <v>0</v>
      </c>
      <c r="DF245" s="235">
        <f t="shared" si="1555"/>
        <v>0</v>
      </c>
      <c r="DG245" s="236"/>
      <c r="DH245" s="236">
        <f t="shared" si="1556"/>
        <v>0</v>
      </c>
      <c r="DI245" s="235">
        <f t="shared" si="1557"/>
        <v>0</v>
      </c>
      <c r="DJ245" s="235">
        <f t="shared" si="1558"/>
        <v>0</v>
      </c>
      <c r="DK245" s="236"/>
      <c r="DL245" s="236">
        <f t="shared" si="1493"/>
        <v>0</v>
      </c>
      <c r="DM245" s="235">
        <f t="shared" si="1559"/>
        <v>0</v>
      </c>
      <c r="DN245" s="235">
        <f t="shared" si="1560"/>
        <v>0</v>
      </c>
      <c r="DO245" s="236"/>
      <c r="DP245" s="236">
        <f t="shared" si="1494"/>
        <v>0</v>
      </c>
      <c r="DQ245" s="235">
        <f t="shared" si="1495"/>
        <v>0</v>
      </c>
      <c r="DR245" s="235">
        <f t="shared" si="1496"/>
        <v>0</v>
      </c>
      <c r="DS245" s="236"/>
      <c r="DT245" s="236">
        <f t="shared" si="1561"/>
        <v>0</v>
      </c>
      <c r="DU245" s="235">
        <f t="shared" si="1562"/>
        <v>0</v>
      </c>
      <c r="DV245" s="235">
        <f t="shared" si="1563"/>
        <v>0</v>
      </c>
      <c r="DW245" s="236"/>
      <c r="DX245" s="236">
        <f t="shared" si="1497"/>
        <v>0</v>
      </c>
      <c r="DY245" s="235">
        <f t="shared" si="1498"/>
        <v>0</v>
      </c>
      <c r="DZ245" s="235">
        <f t="shared" si="1499"/>
        <v>0</v>
      </c>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row>
    <row r="246" spans="1:212" s="5" customFormat="1" x14ac:dyDescent="0.2">
      <c r="A246" s="57"/>
      <c r="B246" s="57"/>
      <c r="C246" s="57" t="s">
        <v>8</v>
      </c>
      <c r="D246" s="57">
        <v>75</v>
      </c>
      <c r="E246" s="6"/>
      <c r="F246" s="64">
        <f t="shared" si="1500"/>
        <v>0</v>
      </c>
      <c r="G246" s="6"/>
      <c r="H246" s="64">
        <f t="shared" si="1611"/>
        <v>0</v>
      </c>
      <c r="I246" s="6"/>
      <c r="J246" s="64">
        <f t="shared" ref="J246" si="1650">SUM(I246*$D246)</f>
        <v>0</v>
      </c>
      <c r="K246" s="6"/>
      <c r="L246" s="64">
        <f t="shared" si="1613"/>
        <v>0</v>
      </c>
      <c r="M246" s="6"/>
      <c r="N246" s="64">
        <f t="shared" si="1614"/>
        <v>0</v>
      </c>
      <c r="O246" s="6"/>
      <c r="P246" s="64">
        <f t="shared" si="1615"/>
        <v>0</v>
      </c>
      <c r="Q246" s="6"/>
      <c r="R246" s="64">
        <f t="shared" si="1616"/>
        <v>0</v>
      </c>
      <c r="S246" s="6"/>
      <c r="T246" s="64">
        <f t="shared" si="1617"/>
        <v>0</v>
      </c>
      <c r="U246" s="6"/>
      <c r="V246" s="64">
        <f t="shared" si="1618"/>
        <v>0</v>
      </c>
      <c r="W246" s="6"/>
      <c r="X246" s="64">
        <f t="shared" si="1619"/>
        <v>0</v>
      </c>
      <c r="Y246" s="6"/>
      <c r="Z246" s="64">
        <f t="shared" si="1620"/>
        <v>0</v>
      </c>
      <c r="AA246" s="6"/>
      <c r="AB246" s="64">
        <f t="shared" si="1621"/>
        <v>0</v>
      </c>
      <c r="AC246" s="59"/>
      <c r="AD246" s="64">
        <f t="shared" si="1622"/>
        <v>0</v>
      </c>
      <c r="AE246" s="59"/>
      <c r="AF246" s="64">
        <f t="shared" si="1623"/>
        <v>0</v>
      </c>
      <c r="AG246" s="59"/>
      <c r="AH246" s="64">
        <f t="shared" si="1624"/>
        <v>0</v>
      </c>
      <c r="AI246" s="59"/>
      <c r="AJ246" s="64">
        <f t="shared" si="1625"/>
        <v>0</v>
      </c>
      <c r="AK246" s="59"/>
      <c r="AL246" s="64">
        <f t="shared" si="1626"/>
        <v>0</v>
      </c>
      <c r="AM246" s="59"/>
      <c r="AN246" s="64">
        <f t="shared" si="1627"/>
        <v>0</v>
      </c>
      <c r="AO246" s="59"/>
      <c r="AP246" s="64">
        <f t="shared" si="1628"/>
        <v>0</v>
      </c>
      <c r="AQ246" s="59"/>
      <c r="AR246" s="64">
        <f t="shared" si="1629"/>
        <v>0</v>
      </c>
      <c r="AS246" s="59"/>
      <c r="AT246" s="64">
        <f t="shared" si="1630"/>
        <v>0</v>
      </c>
      <c r="AU246" s="59"/>
      <c r="AV246" s="64">
        <f t="shared" si="1631"/>
        <v>0</v>
      </c>
      <c r="AW246" s="59"/>
      <c r="AX246" s="64">
        <f t="shared" si="1632"/>
        <v>0</v>
      </c>
      <c r="AY246" s="59"/>
      <c r="AZ246" s="64">
        <f t="shared" si="1633"/>
        <v>0</v>
      </c>
      <c r="BA246" s="59"/>
      <c r="BB246" s="64">
        <f t="shared" si="1634"/>
        <v>0</v>
      </c>
      <c r="BC246" s="59"/>
      <c r="BD246" s="64">
        <f t="shared" si="1635"/>
        <v>0</v>
      </c>
      <c r="BE246" s="59"/>
      <c r="BF246" s="64">
        <f t="shared" si="1636"/>
        <v>0</v>
      </c>
      <c r="BG246" s="59"/>
      <c r="BH246" s="64">
        <f t="shared" si="1637"/>
        <v>0</v>
      </c>
      <c r="BI246" s="59"/>
      <c r="BJ246" s="64">
        <f t="shared" si="1638"/>
        <v>0</v>
      </c>
      <c r="BK246" s="59"/>
      <c r="BL246" s="64">
        <f t="shared" si="1639"/>
        <v>0</v>
      </c>
      <c r="BM246" s="59"/>
      <c r="BN246" s="64">
        <f t="shared" si="1640"/>
        <v>0</v>
      </c>
      <c r="BO246" s="59"/>
      <c r="BP246" s="64">
        <f t="shared" si="1641"/>
        <v>0</v>
      </c>
      <c r="BQ246" s="59"/>
      <c r="BR246" s="64">
        <f t="shared" si="1642"/>
        <v>0</v>
      </c>
      <c r="BS246" s="59"/>
      <c r="BT246" s="64">
        <f t="shared" si="1643"/>
        <v>0</v>
      </c>
      <c r="BU246" s="59"/>
      <c r="BV246" s="64">
        <f t="shared" si="1644"/>
        <v>0</v>
      </c>
      <c r="BW246" s="59"/>
      <c r="BX246" s="64">
        <f t="shared" si="1645"/>
        <v>0</v>
      </c>
      <c r="BY246" s="59"/>
      <c r="BZ246" s="64">
        <f t="shared" si="1489"/>
        <v>0</v>
      </c>
      <c r="CA246" s="54"/>
      <c r="CB246" s="61">
        <f t="shared" si="1490"/>
        <v>0</v>
      </c>
      <c r="CC246" s="61">
        <f t="shared" si="1491"/>
        <v>0</v>
      </c>
      <c r="CD246" s="4"/>
      <c r="CE246" s="236"/>
      <c r="CF246" s="236">
        <f t="shared" si="1536"/>
        <v>0</v>
      </c>
      <c r="CG246" s="235">
        <f t="shared" si="1537"/>
        <v>0</v>
      </c>
      <c r="CH246" s="235">
        <f t="shared" si="1538"/>
        <v>0</v>
      </c>
      <c r="CI246" s="236"/>
      <c r="CJ246" s="236">
        <f t="shared" si="1539"/>
        <v>0</v>
      </c>
      <c r="CK246" s="235">
        <f t="shared" si="1540"/>
        <v>0</v>
      </c>
      <c r="CL246" s="235">
        <f t="shared" si="1541"/>
        <v>0</v>
      </c>
      <c r="CM246" s="236"/>
      <c r="CN246" s="236">
        <f t="shared" si="1492"/>
        <v>0</v>
      </c>
      <c r="CO246" s="235">
        <f t="shared" si="1542"/>
        <v>0</v>
      </c>
      <c r="CP246" s="235">
        <f t="shared" si="1543"/>
        <v>0</v>
      </c>
      <c r="CQ246" s="236"/>
      <c r="CR246" s="236">
        <f t="shared" si="1544"/>
        <v>0</v>
      </c>
      <c r="CS246" s="235">
        <f t="shared" si="1545"/>
        <v>0</v>
      </c>
      <c r="CT246" s="235">
        <f t="shared" si="1546"/>
        <v>0</v>
      </c>
      <c r="CU246" s="236"/>
      <c r="CV246" s="236">
        <f t="shared" si="1547"/>
        <v>0</v>
      </c>
      <c r="CW246" s="235">
        <f t="shared" si="1548"/>
        <v>0</v>
      </c>
      <c r="CX246" s="235">
        <f t="shared" si="1549"/>
        <v>0</v>
      </c>
      <c r="CY246" s="236"/>
      <c r="CZ246" s="236">
        <f t="shared" si="1550"/>
        <v>0</v>
      </c>
      <c r="DA246" s="235">
        <f t="shared" si="1551"/>
        <v>0</v>
      </c>
      <c r="DB246" s="235">
        <f t="shared" si="1552"/>
        <v>0</v>
      </c>
      <c r="DC246" s="236"/>
      <c r="DD246" s="236">
        <f t="shared" si="1553"/>
        <v>0</v>
      </c>
      <c r="DE246" s="235">
        <f t="shared" si="1554"/>
        <v>0</v>
      </c>
      <c r="DF246" s="235">
        <f t="shared" si="1555"/>
        <v>0</v>
      </c>
      <c r="DG246" s="236"/>
      <c r="DH246" s="236">
        <f t="shared" si="1556"/>
        <v>0</v>
      </c>
      <c r="DI246" s="235">
        <f t="shared" si="1557"/>
        <v>0</v>
      </c>
      <c r="DJ246" s="235">
        <f t="shared" si="1558"/>
        <v>0</v>
      </c>
      <c r="DK246" s="236"/>
      <c r="DL246" s="236">
        <f t="shared" si="1493"/>
        <v>0</v>
      </c>
      <c r="DM246" s="235">
        <f t="shared" si="1559"/>
        <v>0</v>
      </c>
      <c r="DN246" s="235">
        <f t="shared" si="1560"/>
        <v>0</v>
      </c>
      <c r="DO246" s="236"/>
      <c r="DP246" s="236">
        <f t="shared" si="1494"/>
        <v>0</v>
      </c>
      <c r="DQ246" s="235">
        <f t="shared" si="1495"/>
        <v>0</v>
      </c>
      <c r="DR246" s="235">
        <f t="shared" si="1496"/>
        <v>0</v>
      </c>
      <c r="DS246" s="236"/>
      <c r="DT246" s="236">
        <f t="shared" si="1561"/>
        <v>0</v>
      </c>
      <c r="DU246" s="235">
        <f t="shared" si="1562"/>
        <v>0</v>
      </c>
      <c r="DV246" s="235">
        <f t="shared" si="1563"/>
        <v>0</v>
      </c>
      <c r="DW246" s="236"/>
      <c r="DX246" s="236">
        <f t="shared" si="1497"/>
        <v>0</v>
      </c>
      <c r="DY246" s="235">
        <f t="shared" si="1498"/>
        <v>0</v>
      </c>
      <c r="DZ246" s="235">
        <f t="shared" si="1499"/>
        <v>0</v>
      </c>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row>
    <row r="247" spans="1:212" s="5" customFormat="1" x14ac:dyDescent="0.2">
      <c r="A247" s="57"/>
      <c r="B247" s="57"/>
      <c r="C247" s="57" t="s">
        <v>8</v>
      </c>
      <c r="D247" s="57">
        <v>75</v>
      </c>
      <c r="E247" s="6"/>
      <c r="F247" s="64">
        <f t="shared" si="1500"/>
        <v>0</v>
      </c>
      <c r="G247" s="6"/>
      <c r="H247" s="64">
        <f t="shared" si="1611"/>
        <v>0</v>
      </c>
      <c r="I247" s="6"/>
      <c r="J247" s="64">
        <f t="shared" ref="J247" si="1651">SUM(I247*$D247)</f>
        <v>0</v>
      </c>
      <c r="K247" s="6"/>
      <c r="L247" s="64">
        <f t="shared" si="1613"/>
        <v>0</v>
      </c>
      <c r="M247" s="6"/>
      <c r="N247" s="64">
        <f t="shared" si="1614"/>
        <v>0</v>
      </c>
      <c r="O247" s="6"/>
      <c r="P247" s="64">
        <f t="shared" si="1615"/>
        <v>0</v>
      </c>
      <c r="Q247" s="6"/>
      <c r="R247" s="64">
        <f t="shared" si="1616"/>
        <v>0</v>
      </c>
      <c r="S247" s="6"/>
      <c r="T247" s="64">
        <f t="shared" si="1617"/>
        <v>0</v>
      </c>
      <c r="U247" s="6"/>
      <c r="V247" s="64">
        <f t="shared" si="1618"/>
        <v>0</v>
      </c>
      <c r="W247" s="6"/>
      <c r="X247" s="64">
        <f t="shared" si="1619"/>
        <v>0</v>
      </c>
      <c r="Y247" s="6"/>
      <c r="Z247" s="64">
        <f t="shared" si="1620"/>
        <v>0</v>
      </c>
      <c r="AA247" s="6"/>
      <c r="AB247" s="64">
        <f t="shared" si="1621"/>
        <v>0</v>
      </c>
      <c r="AC247" s="59"/>
      <c r="AD247" s="64">
        <f t="shared" si="1622"/>
        <v>0</v>
      </c>
      <c r="AE247" s="59"/>
      <c r="AF247" s="64">
        <f t="shared" si="1623"/>
        <v>0</v>
      </c>
      <c r="AG247" s="59"/>
      <c r="AH247" s="64">
        <f t="shared" si="1624"/>
        <v>0</v>
      </c>
      <c r="AI247" s="59"/>
      <c r="AJ247" s="64">
        <f t="shared" si="1625"/>
        <v>0</v>
      </c>
      <c r="AK247" s="59"/>
      <c r="AL247" s="64">
        <f t="shared" si="1626"/>
        <v>0</v>
      </c>
      <c r="AM247" s="59"/>
      <c r="AN247" s="64">
        <f t="shared" si="1627"/>
        <v>0</v>
      </c>
      <c r="AO247" s="59"/>
      <c r="AP247" s="64">
        <f t="shared" si="1628"/>
        <v>0</v>
      </c>
      <c r="AQ247" s="59"/>
      <c r="AR247" s="64">
        <f t="shared" si="1629"/>
        <v>0</v>
      </c>
      <c r="AS247" s="59"/>
      <c r="AT247" s="64">
        <f t="shared" si="1630"/>
        <v>0</v>
      </c>
      <c r="AU247" s="59"/>
      <c r="AV247" s="64">
        <f t="shared" si="1631"/>
        <v>0</v>
      </c>
      <c r="AW247" s="59"/>
      <c r="AX247" s="64">
        <f t="shared" si="1632"/>
        <v>0</v>
      </c>
      <c r="AY247" s="59"/>
      <c r="AZ247" s="64">
        <f t="shared" si="1633"/>
        <v>0</v>
      </c>
      <c r="BA247" s="59"/>
      <c r="BB247" s="64">
        <f t="shared" si="1634"/>
        <v>0</v>
      </c>
      <c r="BC247" s="59"/>
      <c r="BD247" s="64">
        <f t="shared" si="1635"/>
        <v>0</v>
      </c>
      <c r="BE247" s="59"/>
      <c r="BF247" s="64">
        <f t="shared" si="1636"/>
        <v>0</v>
      </c>
      <c r="BG247" s="59"/>
      <c r="BH247" s="64">
        <f t="shared" si="1637"/>
        <v>0</v>
      </c>
      <c r="BI247" s="59"/>
      <c r="BJ247" s="64">
        <f t="shared" si="1638"/>
        <v>0</v>
      </c>
      <c r="BK247" s="59"/>
      <c r="BL247" s="64">
        <f t="shared" si="1639"/>
        <v>0</v>
      </c>
      <c r="BM247" s="59"/>
      <c r="BN247" s="64">
        <f t="shared" si="1640"/>
        <v>0</v>
      </c>
      <c r="BO247" s="59"/>
      <c r="BP247" s="64">
        <f t="shared" si="1641"/>
        <v>0</v>
      </c>
      <c r="BQ247" s="59"/>
      <c r="BR247" s="64">
        <f t="shared" si="1642"/>
        <v>0</v>
      </c>
      <c r="BS247" s="59"/>
      <c r="BT247" s="64">
        <f t="shared" si="1643"/>
        <v>0</v>
      </c>
      <c r="BU247" s="59"/>
      <c r="BV247" s="64">
        <f t="shared" si="1644"/>
        <v>0</v>
      </c>
      <c r="BW247" s="59"/>
      <c r="BX247" s="64">
        <f t="shared" si="1645"/>
        <v>0</v>
      </c>
      <c r="BY247" s="59"/>
      <c r="BZ247" s="64">
        <f t="shared" si="1489"/>
        <v>0</v>
      </c>
      <c r="CA247" s="54"/>
      <c r="CB247" s="61">
        <f t="shared" si="1490"/>
        <v>0</v>
      </c>
      <c r="CC247" s="61">
        <f t="shared" si="1491"/>
        <v>0</v>
      </c>
      <c r="CD247" s="4"/>
      <c r="CE247" s="236"/>
      <c r="CF247" s="236">
        <f t="shared" si="1536"/>
        <v>0</v>
      </c>
      <c r="CG247" s="235">
        <f t="shared" si="1537"/>
        <v>0</v>
      </c>
      <c r="CH247" s="235">
        <f t="shared" si="1538"/>
        <v>0</v>
      </c>
      <c r="CI247" s="236"/>
      <c r="CJ247" s="236">
        <f t="shared" si="1539"/>
        <v>0</v>
      </c>
      <c r="CK247" s="235">
        <f t="shared" si="1540"/>
        <v>0</v>
      </c>
      <c r="CL247" s="235">
        <f t="shared" si="1541"/>
        <v>0</v>
      </c>
      <c r="CM247" s="236"/>
      <c r="CN247" s="236">
        <f t="shared" si="1492"/>
        <v>0</v>
      </c>
      <c r="CO247" s="235">
        <f t="shared" si="1542"/>
        <v>0</v>
      </c>
      <c r="CP247" s="235">
        <f t="shared" si="1543"/>
        <v>0</v>
      </c>
      <c r="CQ247" s="236"/>
      <c r="CR247" s="236">
        <f t="shared" si="1544"/>
        <v>0</v>
      </c>
      <c r="CS247" s="235">
        <f t="shared" si="1545"/>
        <v>0</v>
      </c>
      <c r="CT247" s="235">
        <f t="shared" si="1546"/>
        <v>0</v>
      </c>
      <c r="CU247" s="236"/>
      <c r="CV247" s="236">
        <f t="shared" si="1547"/>
        <v>0</v>
      </c>
      <c r="CW247" s="235">
        <f t="shared" si="1548"/>
        <v>0</v>
      </c>
      <c r="CX247" s="235">
        <f t="shared" si="1549"/>
        <v>0</v>
      </c>
      <c r="CY247" s="236"/>
      <c r="CZ247" s="236">
        <f t="shared" si="1550"/>
        <v>0</v>
      </c>
      <c r="DA247" s="235">
        <f t="shared" si="1551"/>
        <v>0</v>
      </c>
      <c r="DB247" s="235">
        <f t="shared" si="1552"/>
        <v>0</v>
      </c>
      <c r="DC247" s="236"/>
      <c r="DD247" s="236">
        <f t="shared" si="1553"/>
        <v>0</v>
      </c>
      <c r="DE247" s="235">
        <f t="shared" si="1554"/>
        <v>0</v>
      </c>
      <c r="DF247" s="235">
        <f t="shared" si="1555"/>
        <v>0</v>
      </c>
      <c r="DG247" s="236"/>
      <c r="DH247" s="236">
        <f t="shared" si="1556"/>
        <v>0</v>
      </c>
      <c r="DI247" s="235">
        <f t="shared" si="1557"/>
        <v>0</v>
      </c>
      <c r="DJ247" s="235">
        <f t="shared" si="1558"/>
        <v>0</v>
      </c>
      <c r="DK247" s="236"/>
      <c r="DL247" s="236">
        <f t="shared" si="1493"/>
        <v>0</v>
      </c>
      <c r="DM247" s="235">
        <f t="shared" si="1559"/>
        <v>0</v>
      </c>
      <c r="DN247" s="235">
        <f t="shared" si="1560"/>
        <v>0</v>
      </c>
      <c r="DO247" s="236"/>
      <c r="DP247" s="236">
        <f t="shared" si="1494"/>
        <v>0</v>
      </c>
      <c r="DQ247" s="235">
        <f t="shared" si="1495"/>
        <v>0</v>
      </c>
      <c r="DR247" s="235">
        <f t="shared" si="1496"/>
        <v>0</v>
      </c>
      <c r="DS247" s="236"/>
      <c r="DT247" s="236">
        <f t="shared" si="1561"/>
        <v>0</v>
      </c>
      <c r="DU247" s="235">
        <f t="shared" si="1562"/>
        <v>0</v>
      </c>
      <c r="DV247" s="235">
        <f t="shared" si="1563"/>
        <v>0</v>
      </c>
      <c r="DW247" s="236"/>
      <c r="DX247" s="236">
        <f t="shared" si="1497"/>
        <v>0</v>
      </c>
      <c r="DY247" s="235">
        <f t="shared" si="1498"/>
        <v>0</v>
      </c>
      <c r="DZ247" s="235">
        <f t="shared" si="1499"/>
        <v>0</v>
      </c>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row>
    <row r="248" spans="1:212" s="5" customFormat="1" x14ac:dyDescent="0.2">
      <c r="A248" s="57"/>
      <c r="B248" s="57"/>
      <c r="C248" s="57" t="s">
        <v>8</v>
      </c>
      <c r="D248" s="57">
        <v>75</v>
      </c>
      <c r="E248" s="6"/>
      <c r="F248" s="64">
        <f t="shared" si="1500"/>
        <v>0</v>
      </c>
      <c r="G248" s="6"/>
      <c r="H248" s="64">
        <f t="shared" si="1611"/>
        <v>0</v>
      </c>
      <c r="I248" s="6"/>
      <c r="J248" s="64">
        <f t="shared" ref="J248" si="1652">SUM(I248*$D248)</f>
        <v>0</v>
      </c>
      <c r="K248" s="6"/>
      <c r="L248" s="64">
        <f t="shared" si="1613"/>
        <v>0</v>
      </c>
      <c r="M248" s="6"/>
      <c r="N248" s="64">
        <f t="shared" si="1614"/>
        <v>0</v>
      </c>
      <c r="O248" s="6"/>
      <c r="P248" s="64">
        <f t="shared" si="1615"/>
        <v>0</v>
      </c>
      <c r="Q248" s="6"/>
      <c r="R248" s="64">
        <f t="shared" si="1616"/>
        <v>0</v>
      </c>
      <c r="S248" s="6"/>
      <c r="T248" s="64">
        <f t="shared" si="1617"/>
        <v>0</v>
      </c>
      <c r="U248" s="6"/>
      <c r="V248" s="64">
        <f t="shared" si="1618"/>
        <v>0</v>
      </c>
      <c r="W248" s="6"/>
      <c r="X248" s="64">
        <f t="shared" si="1619"/>
        <v>0</v>
      </c>
      <c r="Y248" s="6"/>
      <c r="Z248" s="64">
        <f t="shared" si="1620"/>
        <v>0</v>
      </c>
      <c r="AA248" s="6"/>
      <c r="AB248" s="64">
        <f t="shared" si="1621"/>
        <v>0</v>
      </c>
      <c r="AC248" s="59"/>
      <c r="AD248" s="64">
        <f t="shared" si="1622"/>
        <v>0</v>
      </c>
      <c r="AE248" s="59"/>
      <c r="AF248" s="64">
        <f t="shared" si="1623"/>
        <v>0</v>
      </c>
      <c r="AG248" s="59"/>
      <c r="AH248" s="64">
        <f t="shared" si="1624"/>
        <v>0</v>
      </c>
      <c r="AI248" s="59"/>
      <c r="AJ248" s="64">
        <f t="shared" si="1625"/>
        <v>0</v>
      </c>
      <c r="AK248" s="59"/>
      <c r="AL248" s="64">
        <f t="shared" si="1626"/>
        <v>0</v>
      </c>
      <c r="AM248" s="59"/>
      <c r="AN248" s="64">
        <f t="shared" si="1627"/>
        <v>0</v>
      </c>
      <c r="AO248" s="59"/>
      <c r="AP248" s="64">
        <f t="shared" si="1628"/>
        <v>0</v>
      </c>
      <c r="AQ248" s="59"/>
      <c r="AR248" s="64">
        <f t="shared" si="1629"/>
        <v>0</v>
      </c>
      <c r="AS248" s="59"/>
      <c r="AT248" s="64">
        <f t="shared" si="1630"/>
        <v>0</v>
      </c>
      <c r="AU248" s="59"/>
      <c r="AV248" s="64">
        <f t="shared" si="1631"/>
        <v>0</v>
      </c>
      <c r="AW248" s="59"/>
      <c r="AX248" s="64">
        <f t="shared" si="1632"/>
        <v>0</v>
      </c>
      <c r="AY248" s="59"/>
      <c r="AZ248" s="64">
        <f t="shared" si="1633"/>
        <v>0</v>
      </c>
      <c r="BA248" s="59"/>
      <c r="BB248" s="64">
        <f t="shared" si="1634"/>
        <v>0</v>
      </c>
      <c r="BC248" s="59"/>
      <c r="BD248" s="64">
        <f t="shared" si="1635"/>
        <v>0</v>
      </c>
      <c r="BE248" s="59"/>
      <c r="BF248" s="64">
        <f t="shared" si="1636"/>
        <v>0</v>
      </c>
      <c r="BG248" s="59"/>
      <c r="BH248" s="64">
        <f t="shared" si="1637"/>
        <v>0</v>
      </c>
      <c r="BI248" s="59"/>
      <c r="BJ248" s="64">
        <f t="shared" si="1638"/>
        <v>0</v>
      </c>
      <c r="BK248" s="59"/>
      <c r="BL248" s="64">
        <f t="shared" si="1639"/>
        <v>0</v>
      </c>
      <c r="BM248" s="59"/>
      <c r="BN248" s="64">
        <f t="shared" si="1640"/>
        <v>0</v>
      </c>
      <c r="BO248" s="59"/>
      <c r="BP248" s="64">
        <f t="shared" si="1641"/>
        <v>0</v>
      </c>
      <c r="BQ248" s="59"/>
      <c r="BR248" s="64">
        <f t="shared" si="1642"/>
        <v>0</v>
      </c>
      <c r="BS248" s="59"/>
      <c r="BT248" s="64">
        <f t="shared" si="1643"/>
        <v>0</v>
      </c>
      <c r="BU248" s="59"/>
      <c r="BV248" s="64">
        <f t="shared" si="1644"/>
        <v>0</v>
      </c>
      <c r="BW248" s="59"/>
      <c r="BX248" s="64">
        <f t="shared" si="1645"/>
        <v>0</v>
      </c>
      <c r="BY248" s="59"/>
      <c r="BZ248" s="64">
        <f t="shared" si="1489"/>
        <v>0</v>
      </c>
      <c r="CA248" s="54"/>
      <c r="CB248" s="61">
        <f t="shared" si="1490"/>
        <v>0</v>
      </c>
      <c r="CC248" s="61">
        <f t="shared" si="1491"/>
        <v>0</v>
      </c>
      <c r="CD248" s="4"/>
      <c r="CE248" s="236"/>
      <c r="CF248" s="236">
        <f t="shared" si="1536"/>
        <v>0</v>
      </c>
      <c r="CG248" s="235">
        <f t="shared" si="1537"/>
        <v>0</v>
      </c>
      <c r="CH248" s="235">
        <f t="shared" si="1538"/>
        <v>0</v>
      </c>
      <c r="CI248" s="236"/>
      <c r="CJ248" s="236">
        <f t="shared" si="1539"/>
        <v>0</v>
      </c>
      <c r="CK248" s="235">
        <f t="shared" si="1540"/>
        <v>0</v>
      </c>
      <c r="CL248" s="235">
        <f t="shared" si="1541"/>
        <v>0</v>
      </c>
      <c r="CM248" s="236"/>
      <c r="CN248" s="236">
        <f t="shared" si="1492"/>
        <v>0</v>
      </c>
      <c r="CO248" s="235">
        <f t="shared" si="1542"/>
        <v>0</v>
      </c>
      <c r="CP248" s="235">
        <f t="shared" si="1543"/>
        <v>0</v>
      </c>
      <c r="CQ248" s="236"/>
      <c r="CR248" s="236">
        <f t="shared" si="1544"/>
        <v>0</v>
      </c>
      <c r="CS248" s="235">
        <f t="shared" si="1545"/>
        <v>0</v>
      </c>
      <c r="CT248" s="235">
        <f t="shared" si="1546"/>
        <v>0</v>
      </c>
      <c r="CU248" s="236"/>
      <c r="CV248" s="236">
        <f t="shared" si="1547"/>
        <v>0</v>
      </c>
      <c r="CW248" s="235">
        <f t="shared" si="1548"/>
        <v>0</v>
      </c>
      <c r="CX248" s="235">
        <f t="shared" si="1549"/>
        <v>0</v>
      </c>
      <c r="CY248" s="236"/>
      <c r="CZ248" s="236">
        <f t="shared" si="1550"/>
        <v>0</v>
      </c>
      <c r="DA248" s="235">
        <f t="shared" si="1551"/>
        <v>0</v>
      </c>
      <c r="DB248" s="235">
        <f t="shared" si="1552"/>
        <v>0</v>
      </c>
      <c r="DC248" s="236"/>
      <c r="DD248" s="236">
        <f t="shared" si="1553"/>
        <v>0</v>
      </c>
      <c r="DE248" s="235">
        <f t="shared" si="1554"/>
        <v>0</v>
      </c>
      <c r="DF248" s="235">
        <f t="shared" si="1555"/>
        <v>0</v>
      </c>
      <c r="DG248" s="236"/>
      <c r="DH248" s="236">
        <f t="shared" si="1556"/>
        <v>0</v>
      </c>
      <c r="DI248" s="235">
        <f t="shared" si="1557"/>
        <v>0</v>
      </c>
      <c r="DJ248" s="235">
        <f t="shared" si="1558"/>
        <v>0</v>
      </c>
      <c r="DK248" s="236"/>
      <c r="DL248" s="236">
        <f t="shared" si="1493"/>
        <v>0</v>
      </c>
      <c r="DM248" s="235">
        <f t="shared" si="1559"/>
        <v>0</v>
      </c>
      <c r="DN248" s="235">
        <f t="shared" si="1560"/>
        <v>0</v>
      </c>
      <c r="DO248" s="236"/>
      <c r="DP248" s="236">
        <f t="shared" si="1494"/>
        <v>0</v>
      </c>
      <c r="DQ248" s="235">
        <f t="shared" si="1495"/>
        <v>0</v>
      </c>
      <c r="DR248" s="235">
        <f t="shared" si="1496"/>
        <v>0</v>
      </c>
      <c r="DS248" s="236"/>
      <c r="DT248" s="236">
        <f t="shared" si="1561"/>
        <v>0</v>
      </c>
      <c r="DU248" s="235">
        <f t="shared" si="1562"/>
        <v>0</v>
      </c>
      <c r="DV248" s="235">
        <f t="shared" si="1563"/>
        <v>0</v>
      </c>
      <c r="DW248" s="236"/>
      <c r="DX248" s="236">
        <f t="shared" si="1497"/>
        <v>0</v>
      </c>
      <c r="DY248" s="235">
        <f t="shared" si="1498"/>
        <v>0</v>
      </c>
      <c r="DZ248" s="235">
        <f t="shared" si="1499"/>
        <v>0</v>
      </c>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row>
    <row r="249" spans="1:212" s="5" customFormat="1" x14ac:dyDescent="0.2">
      <c r="A249" s="57" t="s">
        <v>172</v>
      </c>
      <c r="B249" s="57" t="s">
        <v>173</v>
      </c>
      <c r="C249" s="57" t="s">
        <v>9</v>
      </c>
      <c r="D249" s="57">
        <v>60</v>
      </c>
      <c r="E249" s="6"/>
      <c r="F249" s="64">
        <f t="shared" si="1500"/>
        <v>0</v>
      </c>
      <c r="G249" s="6"/>
      <c r="H249" s="64">
        <f t="shared" si="1611"/>
        <v>0</v>
      </c>
      <c r="I249" s="6"/>
      <c r="J249" s="64">
        <f t="shared" ref="J249" si="1653">SUM(I249*$D249)</f>
        <v>0</v>
      </c>
      <c r="K249" s="6"/>
      <c r="L249" s="64">
        <f t="shared" si="1613"/>
        <v>0</v>
      </c>
      <c r="M249" s="6"/>
      <c r="N249" s="64">
        <f t="shared" si="1614"/>
        <v>0</v>
      </c>
      <c r="O249" s="6"/>
      <c r="P249" s="64">
        <f t="shared" si="1615"/>
        <v>0</v>
      </c>
      <c r="Q249" s="6"/>
      <c r="R249" s="64">
        <f t="shared" si="1616"/>
        <v>0</v>
      </c>
      <c r="S249" s="6"/>
      <c r="T249" s="64">
        <f t="shared" si="1617"/>
        <v>0</v>
      </c>
      <c r="U249" s="6"/>
      <c r="V249" s="64">
        <f t="shared" si="1618"/>
        <v>0</v>
      </c>
      <c r="W249" s="6"/>
      <c r="X249" s="64">
        <f t="shared" si="1619"/>
        <v>0</v>
      </c>
      <c r="Y249" s="6"/>
      <c r="Z249" s="64">
        <f t="shared" si="1620"/>
        <v>0</v>
      </c>
      <c r="AA249" s="6"/>
      <c r="AB249" s="64">
        <f t="shared" si="1621"/>
        <v>0</v>
      </c>
      <c r="AC249" s="59"/>
      <c r="AD249" s="64">
        <f t="shared" si="1622"/>
        <v>0</v>
      </c>
      <c r="AE249" s="59"/>
      <c r="AF249" s="64">
        <f t="shared" si="1623"/>
        <v>0</v>
      </c>
      <c r="AG249" s="59"/>
      <c r="AH249" s="64">
        <f t="shared" si="1624"/>
        <v>0</v>
      </c>
      <c r="AI249" s="59"/>
      <c r="AJ249" s="64">
        <f t="shared" si="1625"/>
        <v>0</v>
      </c>
      <c r="AK249" s="59"/>
      <c r="AL249" s="64">
        <f t="shared" si="1626"/>
        <v>0</v>
      </c>
      <c r="AM249" s="59"/>
      <c r="AN249" s="64">
        <f t="shared" si="1627"/>
        <v>0</v>
      </c>
      <c r="AO249" s="59"/>
      <c r="AP249" s="64">
        <f t="shared" si="1628"/>
        <v>0</v>
      </c>
      <c r="AQ249" s="59"/>
      <c r="AR249" s="64">
        <f t="shared" si="1629"/>
        <v>0</v>
      </c>
      <c r="AS249" s="59"/>
      <c r="AT249" s="64">
        <f t="shared" si="1630"/>
        <v>0</v>
      </c>
      <c r="AU249" s="59"/>
      <c r="AV249" s="64">
        <f t="shared" si="1631"/>
        <v>0</v>
      </c>
      <c r="AW249" s="59"/>
      <c r="AX249" s="64">
        <f t="shared" si="1632"/>
        <v>0</v>
      </c>
      <c r="AY249" s="59"/>
      <c r="AZ249" s="64">
        <f t="shared" si="1633"/>
        <v>0</v>
      </c>
      <c r="BA249" s="59"/>
      <c r="BB249" s="64">
        <f t="shared" si="1634"/>
        <v>0</v>
      </c>
      <c r="BC249" s="59"/>
      <c r="BD249" s="64">
        <f t="shared" si="1635"/>
        <v>0</v>
      </c>
      <c r="BE249" s="59"/>
      <c r="BF249" s="64">
        <f t="shared" si="1636"/>
        <v>0</v>
      </c>
      <c r="BG249" s="59"/>
      <c r="BH249" s="64">
        <f t="shared" si="1637"/>
        <v>0</v>
      </c>
      <c r="BI249" s="59"/>
      <c r="BJ249" s="64">
        <f t="shared" si="1638"/>
        <v>0</v>
      </c>
      <c r="BK249" s="59"/>
      <c r="BL249" s="64">
        <f t="shared" si="1639"/>
        <v>0</v>
      </c>
      <c r="BM249" s="59"/>
      <c r="BN249" s="64">
        <f t="shared" si="1640"/>
        <v>0</v>
      </c>
      <c r="BO249" s="59"/>
      <c r="BP249" s="64">
        <f t="shared" si="1641"/>
        <v>0</v>
      </c>
      <c r="BQ249" s="59"/>
      <c r="BR249" s="64">
        <f t="shared" si="1642"/>
        <v>0</v>
      </c>
      <c r="BS249" s="59"/>
      <c r="BT249" s="64">
        <f t="shared" si="1643"/>
        <v>0</v>
      </c>
      <c r="BU249" s="59"/>
      <c r="BV249" s="64">
        <f t="shared" si="1644"/>
        <v>0</v>
      </c>
      <c r="BW249" s="59"/>
      <c r="BX249" s="64">
        <f t="shared" si="1645"/>
        <v>0</v>
      </c>
      <c r="BY249" s="59"/>
      <c r="BZ249" s="64">
        <f t="shared" si="1489"/>
        <v>0</v>
      </c>
      <c r="CA249" s="54"/>
      <c r="CB249" s="61">
        <f t="shared" si="1490"/>
        <v>0</v>
      </c>
      <c r="CC249" s="61">
        <f t="shared" si="1491"/>
        <v>0</v>
      </c>
      <c r="CD249" s="4"/>
      <c r="CE249" s="236"/>
      <c r="CF249" s="236">
        <f t="shared" si="1536"/>
        <v>0</v>
      </c>
      <c r="CG249" s="235">
        <f t="shared" si="1537"/>
        <v>0</v>
      </c>
      <c r="CH249" s="235">
        <f t="shared" si="1538"/>
        <v>0</v>
      </c>
      <c r="CI249" s="236"/>
      <c r="CJ249" s="236">
        <f t="shared" si="1539"/>
        <v>0</v>
      </c>
      <c r="CK249" s="235">
        <f t="shared" si="1540"/>
        <v>0</v>
      </c>
      <c r="CL249" s="235">
        <f t="shared" si="1541"/>
        <v>0</v>
      </c>
      <c r="CM249" s="236"/>
      <c r="CN249" s="236">
        <f t="shared" si="1492"/>
        <v>0</v>
      </c>
      <c r="CO249" s="235">
        <f t="shared" si="1542"/>
        <v>0</v>
      </c>
      <c r="CP249" s="235">
        <f t="shared" si="1543"/>
        <v>0</v>
      </c>
      <c r="CQ249" s="236"/>
      <c r="CR249" s="236">
        <f t="shared" si="1544"/>
        <v>0</v>
      </c>
      <c r="CS249" s="235">
        <f t="shared" si="1545"/>
        <v>0</v>
      </c>
      <c r="CT249" s="235">
        <f t="shared" si="1546"/>
        <v>0</v>
      </c>
      <c r="CU249" s="236"/>
      <c r="CV249" s="236">
        <f t="shared" si="1547"/>
        <v>0</v>
      </c>
      <c r="CW249" s="235">
        <f t="shared" si="1548"/>
        <v>0</v>
      </c>
      <c r="CX249" s="235">
        <f t="shared" si="1549"/>
        <v>0</v>
      </c>
      <c r="CY249" s="236"/>
      <c r="CZ249" s="236">
        <f t="shared" si="1550"/>
        <v>0</v>
      </c>
      <c r="DA249" s="235">
        <f t="shared" si="1551"/>
        <v>0</v>
      </c>
      <c r="DB249" s="235">
        <f t="shared" si="1552"/>
        <v>0</v>
      </c>
      <c r="DC249" s="236"/>
      <c r="DD249" s="236">
        <f t="shared" si="1553"/>
        <v>0</v>
      </c>
      <c r="DE249" s="235">
        <f t="shared" si="1554"/>
        <v>0</v>
      </c>
      <c r="DF249" s="235">
        <f t="shared" si="1555"/>
        <v>0</v>
      </c>
      <c r="DG249" s="236"/>
      <c r="DH249" s="236">
        <f t="shared" si="1556"/>
        <v>0</v>
      </c>
      <c r="DI249" s="235">
        <f t="shared" si="1557"/>
        <v>0</v>
      </c>
      <c r="DJ249" s="235">
        <f t="shared" si="1558"/>
        <v>0</v>
      </c>
      <c r="DK249" s="236"/>
      <c r="DL249" s="236">
        <f t="shared" si="1493"/>
        <v>0</v>
      </c>
      <c r="DM249" s="235">
        <f t="shared" si="1559"/>
        <v>0</v>
      </c>
      <c r="DN249" s="235">
        <f t="shared" si="1560"/>
        <v>0</v>
      </c>
      <c r="DO249" s="236"/>
      <c r="DP249" s="236">
        <f t="shared" si="1494"/>
        <v>0</v>
      </c>
      <c r="DQ249" s="235">
        <f t="shared" si="1495"/>
        <v>0</v>
      </c>
      <c r="DR249" s="235">
        <f t="shared" si="1496"/>
        <v>0</v>
      </c>
      <c r="DS249" s="236"/>
      <c r="DT249" s="236">
        <f t="shared" si="1561"/>
        <v>0</v>
      </c>
      <c r="DU249" s="235">
        <f t="shared" si="1562"/>
        <v>0</v>
      </c>
      <c r="DV249" s="235">
        <f t="shared" si="1563"/>
        <v>0</v>
      </c>
      <c r="DW249" s="236"/>
      <c r="DX249" s="236">
        <f t="shared" si="1497"/>
        <v>0</v>
      </c>
      <c r="DY249" s="235">
        <f t="shared" si="1498"/>
        <v>0</v>
      </c>
      <c r="DZ249" s="235">
        <f t="shared" si="1499"/>
        <v>0</v>
      </c>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row>
    <row r="250" spans="1:212" s="5" customFormat="1" x14ac:dyDescent="0.2">
      <c r="A250" s="240" t="s">
        <v>129</v>
      </c>
      <c r="B250" s="240" t="s">
        <v>130</v>
      </c>
      <c r="C250" s="240" t="s">
        <v>9</v>
      </c>
      <c r="D250" s="240">
        <v>60</v>
      </c>
      <c r="E250" s="6"/>
      <c r="F250" s="64">
        <f t="shared" si="1500"/>
        <v>0</v>
      </c>
      <c r="G250" s="6"/>
      <c r="H250" s="64">
        <f t="shared" si="1611"/>
        <v>0</v>
      </c>
      <c r="I250" s="6"/>
      <c r="J250" s="64">
        <f t="shared" ref="J250" si="1654">SUM(I250*$D250)</f>
        <v>0</v>
      </c>
      <c r="K250" s="6"/>
      <c r="L250" s="64">
        <f t="shared" si="1613"/>
        <v>0</v>
      </c>
      <c r="M250" s="6"/>
      <c r="N250" s="64">
        <f t="shared" si="1614"/>
        <v>0</v>
      </c>
      <c r="O250" s="6"/>
      <c r="P250" s="64">
        <f t="shared" si="1615"/>
        <v>0</v>
      </c>
      <c r="Q250" s="6"/>
      <c r="R250" s="64">
        <f t="shared" si="1616"/>
        <v>0</v>
      </c>
      <c r="S250" s="6"/>
      <c r="T250" s="64">
        <f t="shared" si="1617"/>
        <v>0</v>
      </c>
      <c r="U250" s="6"/>
      <c r="V250" s="64">
        <f t="shared" si="1618"/>
        <v>0</v>
      </c>
      <c r="W250" s="6"/>
      <c r="X250" s="64">
        <f t="shared" si="1619"/>
        <v>0</v>
      </c>
      <c r="Y250" s="6"/>
      <c r="Z250" s="64">
        <f t="shared" si="1620"/>
        <v>0</v>
      </c>
      <c r="AA250" s="6"/>
      <c r="AB250" s="64">
        <f t="shared" si="1621"/>
        <v>0</v>
      </c>
      <c r="AC250" s="59"/>
      <c r="AD250" s="64">
        <f t="shared" si="1622"/>
        <v>0</v>
      </c>
      <c r="AE250" s="59"/>
      <c r="AF250" s="64">
        <f t="shared" si="1623"/>
        <v>0</v>
      </c>
      <c r="AG250" s="59"/>
      <c r="AH250" s="64">
        <f t="shared" si="1624"/>
        <v>0</v>
      </c>
      <c r="AI250" s="59"/>
      <c r="AJ250" s="64">
        <f t="shared" si="1625"/>
        <v>0</v>
      </c>
      <c r="AK250" s="59"/>
      <c r="AL250" s="64">
        <f t="shared" si="1626"/>
        <v>0</v>
      </c>
      <c r="AM250" s="59"/>
      <c r="AN250" s="64">
        <f t="shared" si="1627"/>
        <v>0</v>
      </c>
      <c r="AO250" s="59"/>
      <c r="AP250" s="64">
        <f t="shared" si="1628"/>
        <v>0</v>
      </c>
      <c r="AQ250" s="59"/>
      <c r="AR250" s="64">
        <f t="shared" si="1629"/>
        <v>0</v>
      </c>
      <c r="AS250" s="59"/>
      <c r="AT250" s="64">
        <f t="shared" si="1630"/>
        <v>0</v>
      </c>
      <c r="AU250" s="59"/>
      <c r="AV250" s="64">
        <f t="shared" si="1631"/>
        <v>0</v>
      </c>
      <c r="AW250" s="59"/>
      <c r="AX250" s="64">
        <f t="shared" si="1632"/>
        <v>0</v>
      </c>
      <c r="AY250" s="59"/>
      <c r="AZ250" s="64">
        <f t="shared" si="1633"/>
        <v>0</v>
      </c>
      <c r="BA250" s="59"/>
      <c r="BB250" s="64">
        <f t="shared" si="1634"/>
        <v>0</v>
      </c>
      <c r="BC250" s="59"/>
      <c r="BD250" s="64">
        <f t="shared" si="1635"/>
        <v>0</v>
      </c>
      <c r="BE250" s="59"/>
      <c r="BF250" s="64">
        <f t="shared" si="1636"/>
        <v>0</v>
      </c>
      <c r="BG250" s="59"/>
      <c r="BH250" s="64">
        <f t="shared" si="1637"/>
        <v>0</v>
      </c>
      <c r="BI250" s="59"/>
      <c r="BJ250" s="64">
        <f t="shared" si="1638"/>
        <v>0</v>
      </c>
      <c r="BK250" s="59"/>
      <c r="BL250" s="64">
        <f t="shared" si="1639"/>
        <v>0</v>
      </c>
      <c r="BM250" s="59"/>
      <c r="BN250" s="64">
        <f t="shared" si="1640"/>
        <v>0</v>
      </c>
      <c r="BO250" s="59"/>
      <c r="BP250" s="64">
        <f t="shared" si="1641"/>
        <v>0</v>
      </c>
      <c r="BQ250" s="59"/>
      <c r="BR250" s="64">
        <f t="shared" si="1642"/>
        <v>0</v>
      </c>
      <c r="BS250" s="59"/>
      <c r="BT250" s="64">
        <f t="shared" si="1643"/>
        <v>0</v>
      </c>
      <c r="BU250" s="59"/>
      <c r="BV250" s="64">
        <f t="shared" si="1644"/>
        <v>0</v>
      </c>
      <c r="BW250" s="59"/>
      <c r="BX250" s="64">
        <f t="shared" si="1645"/>
        <v>0</v>
      </c>
      <c r="BY250" s="59"/>
      <c r="BZ250" s="64">
        <f t="shared" si="1489"/>
        <v>0</v>
      </c>
      <c r="CA250" s="54"/>
      <c r="CB250" s="61">
        <f t="shared" si="1490"/>
        <v>0</v>
      </c>
      <c r="CC250" s="61">
        <f t="shared" si="1491"/>
        <v>0</v>
      </c>
      <c r="CD250" s="4"/>
      <c r="CE250" s="236"/>
      <c r="CF250" s="236">
        <f t="shared" si="1536"/>
        <v>0</v>
      </c>
      <c r="CG250" s="235">
        <f t="shared" si="1537"/>
        <v>0</v>
      </c>
      <c r="CH250" s="235">
        <f t="shared" si="1538"/>
        <v>0</v>
      </c>
      <c r="CI250" s="236"/>
      <c r="CJ250" s="236">
        <f t="shared" si="1539"/>
        <v>0</v>
      </c>
      <c r="CK250" s="235">
        <f t="shared" si="1540"/>
        <v>0</v>
      </c>
      <c r="CL250" s="235">
        <f t="shared" si="1541"/>
        <v>0</v>
      </c>
      <c r="CM250" s="236"/>
      <c r="CN250" s="236">
        <f t="shared" si="1492"/>
        <v>0</v>
      </c>
      <c r="CO250" s="235">
        <f t="shared" si="1542"/>
        <v>0</v>
      </c>
      <c r="CP250" s="235">
        <f t="shared" si="1543"/>
        <v>0</v>
      </c>
      <c r="CQ250" s="236"/>
      <c r="CR250" s="236">
        <f t="shared" si="1544"/>
        <v>0</v>
      </c>
      <c r="CS250" s="235">
        <f t="shared" si="1545"/>
        <v>0</v>
      </c>
      <c r="CT250" s="235">
        <f t="shared" si="1546"/>
        <v>0</v>
      </c>
      <c r="CU250" s="236"/>
      <c r="CV250" s="236">
        <f t="shared" si="1547"/>
        <v>0</v>
      </c>
      <c r="CW250" s="235">
        <f t="shared" si="1548"/>
        <v>0</v>
      </c>
      <c r="CX250" s="235">
        <f t="shared" si="1549"/>
        <v>0</v>
      </c>
      <c r="CY250" s="236"/>
      <c r="CZ250" s="236">
        <f t="shared" si="1550"/>
        <v>0</v>
      </c>
      <c r="DA250" s="235">
        <f t="shared" si="1551"/>
        <v>0</v>
      </c>
      <c r="DB250" s="235">
        <f t="shared" si="1552"/>
        <v>0</v>
      </c>
      <c r="DC250" s="236"/>
      <c r="DD250" s="236">
        <f t="shared" si="1553"/>
        <v>0</v>
      </c>
      <c r="DE250" s="235">
        <f t="shared" si="1554"/>
        <v>0</v>
      </c>
      <c r="DF250" s="235">
        <f t="shared" si="1555"/>
        <v>0</v>
      </c>
      <c r="DG250" s="236"/>
      <c r="DH250" s="236">
        <f t="shared" si="1556"/>
        <v>0</v>
      </c>
      <c r="DI250" s="235">
        <f t="shared" si="1557"/>
        <v>0</v>
      </c>
      <c r="DJ250" s="235">
        <f t="shared" si="1558"/>
        <v>0</v>
      </c>
      <c r="DK250" s="236"/>
      <c r="DL250" s="236">
        <f t="shared" si="1493"/>
        <v>0</v>
      </c>
      <c r="DM250" s="235">
        <f t="shared" si="1559"/>
        <v>0</v>
      </c>
      <c r="DN250" s="235">
        <f t="shared" si="1560"/>
        <v>0</v>
      </c>
      <c r="DO250" s="236"/>
      <c r="DP250" s="236">
        <f t="shared" si="1494"/>
        <v>0</v>
      </c>
      <c r="DQ250" s="235">
        <f t="shared" si="1495"/>
        <v>0</v>
      </c>
      <c r="DR250" s="235">
        <f t="shared" si="1496"/>
        <v>0</v>
      </c>
      <c r="DS250" s="236"/>
      <c r="DT250" s="236">
        <f t="shared" si="1561"/>
        <v>0</v>
      </c>
      <c r="DU250" s="235">
        <f t="shared" si="1562"/>
        <v>0</v>
      </c>
      <c r="DV250" s="235">
        <f t="shared" si="1563"/>
        <v>0</v>
      </c>
      <c r="DW250" s="236"/>
      <c r="DX250" s="236">
        <f t="shared" si="1497"/>
        <v>0</v>
      </c>
      <c r="DY250" s="235">
        <f t="shared" si="1498"/>
        <v>0</v>
      </c>
      <c r="DZ250" s="235">
        <f t="shared" si="1499"/>
        <v>0</v>
      </c>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row>
    <row r="251" spans="1:212" s="5" customFormat="1" x14ac:dyDescent="0.2">
      <c r="A251" s="57"/>
      <c r="B251" s="57"/>
      <c r="C251" s="57" t="s">
        <v>9</v>
      </c>
      <c r="D251" s="57">
        <v>60</v>
      </c>
      <c r="E251" s="6"/>
      <c r="F251" s="64">
        <f t="shared" si="1500"/>
        <v>0</v>
      </c>
      <c r="G251" s="6"/>
      <c r="H251" s="64">
        <f t="shared" si="1611"/>
        <v>0</v>
      </c>
      <c r="I251" s="6"/>
      <c r="J251" s="64">
        <f t="shared" ref="J251" si="1655">SUM(I251*$D251)</f>
        <v>0</v>
      </c>
      <c r="K251" s="6"/>
      <c r="L251" s="64">
        <f t="shared" si="1613"/>
        <v>0</v>
      </c>
      <c r="M251" s="6"/>
      <c r="N251" s="64">
        <f t="shared" si="1614"/>
        <v>0</v>
      </c>
      <c r="O251" s="6"/>
      <c r="P251" s="64">
        <f t="shared" si="1615"/>
        <v>0</v>
      </c>
      <c r="Q251" s="6"/>
      <c r="R251" s="64">
        <f t="shared" si="1616"/>
        <v>0</v>
      </c>
      <c r="S251" s="6"/>
      <c r="T251" s="64">
        <f t="shared" si="1617"/>
        <v>0</v>
      </c>
      <c r="U251" s="6"/>
      <c r="V251" s="64">
        <f t="shared" si="1618"/>
        <v>0</v>
      </c>
      <c r="W251" s="6"/>
      <c r="X251" s="64">
        <f t="shared" si="1619"/>
        <v>0</v>
      </c>
      <c r="Y251" s="6"/>
      <c r="Z251" s="64">
        <f t="shared" si="1620"/>
        <v>0</v>
      </c>
      <c r="AA251" s="6"/>
      <c r="AB251" s="64">
        <f t="shared" si="1621"/>
        <v>0</v>
      </c>
      <c r="AC251" s="59"/>
      <c r="AD251" s="64">
        <f t="shared" si="1622"/>
        <v>0</v>
      </c>
      <c r="AE251" s="59"/>
      <c r="AF251" s="64">
        <f t="shared" si="1623"/>
        <v>0</v>
      </c>
      <c r="AG251" s="59"/>
      <c r="AH251" s="64">
        <f t="shared" si="1624"/>
        <v>0</v>
      </c>
      <c r="AI251" s="59"/>
      <c r="AJ251" s="64">
        <f t="shared" si="1625"/>
        <v>0</v>
      </c>
      <c r="AK251" s="59"/>
      <c r="AL251" s="64">
        <f t="shared" si="1626"/>
        <v>0</v>
      </c>
      <c r="AM251" s="59"/>
      <c r="AN251" s="64">
        <f t="shared" si="1627"/>
        <v>0</v>
      </c>
      <c r="AO251" s="59"/>
      <c r="AP251" s="64">
        <f t="shared" si="1628"/>
        <v>0</v>
      </c>
      <c r="AQ251" s="59"/>
      <c r="AR251" s="64">
        <f t="shared" si="1629"/>
        <v>0</v>
      </c>
      <c r="AS251" s="59"/>
      <c r="AT251" s="64">
        <f t="shared" si="1630"/>
        <v>0</v>
      </c>
      <c r="AU251" s="59"/>
      <c r="AV251" s="64">
        <f t="shared" si="1631"/>
        <v>0</v>
      </c>
      <c r="AW251" s="59"/>
      <c r="AX251" s="64">
        <f t="shared" si="1632"/>
        <v>0</v>
      </c>
      <c r="AY251" s="59"/>
      <c r="AZ251" s="64">
        <f t="shared" si="1633"/>
        <v>0</v>
      </c>
      <c r="BA251" s="59"/>
      <c r="BB251" s="64">
        <f t="shared" si="1634"/>
        <v>0</v>
      </c>
      <c r="BC251" s="59"/>
      <c r="BD251" s="64">
        <f t="shared" si="1635"/>
        <v>0</v>
      </c>
      <c r="BE251" s="59"/>
      <c r="BF251" s="64">
        <f t="shared" si="1636"/>
        <v>0</v>
      </c>
      <c r="BG251" s="59"/>
      <c r="BH251" s="64">
        <f t="shared" si="1637"/>
        <v>0</v>
      </c>
      <c r="BI251" s="59"/>
      <c r="BJ251" s="64">
        <f t="shared" si="1638"/>
        <v>0</v>
      </c>
      <c r="BK251" s="59"/>
      <c r="BL251" s="64">
        <f t="shared" si="1639"/>
        <v>0</v>
      </c>
      <c r="BM251" s="59"/>
      <c r="BN251" s="64">
        <f t="shared" si="1640"/>
        <v>0</v>
      </c>
      <c r="BO251" s="59"/>
      <c r="BP251" s="64">
        <f t="shared" si="1641"/>
        <v>0</v>
      </c>
      <c r="BQ251" s="59"/>
      <c r="BR251" s="64">
        <f t="shared" si="1642"/>
        <v>0</v>
      </c>
      <c r="BS251" s="59"/>
      <c r="BT251" s="64">
        <f t="shared" si="1643"/>
        <v>0</v>
      </c>
      <c r="BU251" s="59"/>
      <c r="BV251" s="64">
        <f t="shared" si="1644"/>
        <v>0</v>
      </c>
      <c r="BW251" s="59"/>
      <c r="BX251" s="64">
        <f t="shared" si="1645"/>
        <v>0</v>
      </c>
      <c r="BY251" s="59"/>
      <c r="BZ251" s="64">
        <f t="shared" si="1489"/>
        <v>0</v>
      </c>
      <c r="CA251" s="54"/>
      <c r="CB251" s="61">
        <f t="shared" si="1490"/>
        <v>0</v>
      </c>
      <c r="CC251" s="61">
        <f t="shared" si="1491"/>
        <v>0</v>
      </c>
      <c r="CD251" s="4"/>
      <c r="CE251" s="236"/>
      <c r="CF251" s="236">
        <f t="shared" si="1536"/>
        <v>0</v>
      </c>
      <c r="CG251" s="235">
        <f t="shared" si="1537"/>
        <v>0</v>
      </c>
      <c r="CH251" s="235">
        <f t="shared" si="1538"/>
        <v>0</v>
      </c>
      <c r="CI251" s="236"/>
      <c r="CJ251" s="236">
        <f t="shared" si="1539"/>
        <v>0</v>
      </c>
      <c r="CK251" s="235">
        <f t="shared" si="1540"/>
        <v>0</v>
      </c>
      <c r="CL251" s="235">
        <f t="shared" si="1541"/>
        <v>0</v>
      </c>
      <c r="CM251" s="236"/>
      <c r="CN251" s="236">
        <f t="shared" si="1492"/>
        <v>0</v>
      </c>
      <c r="CO251" s="235">
        <f t="shared" si="1542"/>
        <v>0</v>
      </c>
      <c r="CP251" s="235">
        <f t="shared" si="1543"/>
        <v>0</v>
      </c>
      <c r="CQ251" s="236"/>
      <c r="CR251" s="236">
        <f t="shared" si="1544"/>
        <v>0</v>
      </c>
      <c r="CS251" s="235">
        <f t="shared" si="1545"/>
        <v>0</v>
      </c>
      <c r="CT251" s="235">
        <f t="shared" si="1546"/>
        <v>0</v>
      </c>
      <c r="CU251" s="236"/>
      <c r="CV251" s="236">
        <f t="shared" si="1547"/>
        <v>0</v>
      </c>
      <c r="CW251" s="235">
        <f t="shared" si="1548"/>
        <v>0</v>
      </c>
      <c r="CX251" s="235">
        <f t="shared" si="1549"/>
        <v>0</v>
      </c>
      <c r="CY251" s="236"/>
      <c r="CZ251" s="236">
        <f t="shared" si="1550"/>
        <v>0</v>
      </c>
      <c r="DA251" s="235">
        <f t="shared" si="1551"/>
        <v>0</v>
      </c>
      <c r="DB251" s="235">
        <f t="shared" si="1552"/>
        <v>0</v>
      </c>
      <c r="DC251" s="236"/>
      <c r="DD251" s="236">
        <f t="shared" si="1553"/>
        <v>0</v>
      </c>
      <c r="DE251" s="235">
        <f t="shared" si="1554"/>
        <v>0</v>
      </c>
      <c r="DF251" s="235">
        <f t="shared" si="1555"/>
        <v>0</v>
      </c>
      <c r="DG251" s="236"/>
      <c r="DH251" s="236">
        <f t="shared" si="1556"/>
        <v>0</v>
      </c>
      <c r="DI251" s="235">
        <f t="shared" si="1557"/>
        <v>0</v>
      </c>
      <c r="DJ251" s="235">
        <f t="shared" si="1558"/>
        <v>0</v>
      </c>
      <c r="DK251" s="236"/>
      <c r="DL251" s="236">
        <f t="shared" si="1493"/>
        <v>0</v>
      </c>
      <c r="DM251" s="235">
        <f t="shared" si="1559"/>
        <v>0</v>
      </c>
      <c r="DN251" s="235">
        <f t="shared" si="1560"/>
        <v>0</v>
      </c>
      <c r="DO251" s="236"/>
      <c r="DP251" s="236">
        <f t="shared" si="1494"/>
        <v>0</v>
      </c>
      <c r="DQ251" s="235">
        <f t="shared" si="1495"/>
        <v>0</v>
      </c>
      <c r="DR251" s="235">
        <f t="shared" si="1496"/>
        <v>0</v>
      </c>
      <c r="DS251" s="236"/>
      <c r="DT251" s="236">
        <f t="shared" si="1561"/>
        <v>0</v>
      </c>
      <c r="DU251" s="235">
        <f t="shared" si="1562"/>
        <v>0</v>
      </c>
      <c r="DV251" s="235">
        <f t="shared" si="1563"/>
        <v>0</v>
      </c>
      <c r="DW251" s="236"/>
      <c r="DX251" s="236">
        <f t="shared" si="1497"/>
        <v>0</v>
      </c>
      <c r="DY251" s="235">
        <f t="shared" si="1498"/>
        <v>0</v>
      </c>
      <c r="DZ251" s="235">
        <f t="shared" si="1499"/>
        <v>0</v>
      </c>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row>
    <row r="252" spans="1:212" s="5" customFormat="1" x14ac:dyDescent="0.2">
      <c r="A252" s="57" t="s">
        <v>177</v>
      </c>
      <c r="B252" s="57" t="s">
        <v>178</v>
      </c>
      <c r="C252" s="57" t="s">
        <v>10</v>
      </c>
      <c r="D252" s="57">
        <v>35</v>
      </c>
      <c r="E252" s="6"/>
      <c r="F252" s="64">
        <f t="shared" si="1500"/>
        <v>0</v>
      </c>
      <c r="G252" s="6"/>
      <c r="H252" s="64">
        <f t="shared" si="1611"/>
        <v>0</v>
      </c>
      <c r="I252" s="6"/>
      <c r="J252" s="64">
        <f t="shared" ref="J252" si="1656">SUM(I252*$D252)</f>
        <v>0</v>
      </c>
      <c r="K252" s="6"/>
      <c r="L252" s="64">
        <f t="shared" si="1613"/>
        <v>0</v>
      </c>
      <c r="M252" s="6"/>
      <c r="N252" s="64">
        <f t="shared" si="1614"/>
        <v>0</v>
      </c>
      <c r="O252" s="6"/>
      <c r="P252" s="64">
        <f t="shared" si="1615"/>
        <v>0</v>
      </c>
      <c r="Q252" s="6"/>
      <c r="R252" s="64">
        <f t="shared" si="1616"/>
        <v>0</v>
      </c>
      <c r="S252" s="6"/>
      <c r="T252" s="64">
        <f t="shared" si="1617"/>
        <v>0</v>
      </c>
      <c r="U252" s="6"/>
      <c r="V252" s="64">
        <f t="shared" si="1618"/>
        <v>0</v>
      </c>
      <c r="W252" s="6"/>
      <c r="X252" s="64">
        <f t="shared" si="1619"/>
        <v>0</v>
      </c>
      <c r="Y252" s="6"/>
      <c r="Z252" s="64">
        <f t="shared" si="1620"/>
        <v>0</v>
      </c>
      <c r="AA252" s="6"/>
      <c r="AB252" s="64">
        <f t="shared" si="1621"/>
        <v>0</v>
      </c>
      <c r="AC252" s="59"/>
      <c r="AD252" s="64">
        <f t="shared" si="1622"/>
        <v>0</v>
      </c>
      <c r="AE252" s="59"/>
      <c r="AF252" s="64">
        <f t="shared" si="1623"/>
        <v>0</v>
      </c>
      <c r="AG252" s="59"/>
      <c r="AH252" s="64">
        <f t="shared" si="1624"/>
        <v>0</v>
      </c>
      <c r="AI252" s="59"/>
      <c r="AJ252" s="64">
        <f t="shared" si="1625"/>
        <v>0</v>
      </c>
      <c r="AK252" s="59"/>
      <c r="AL252" s="64">
        <f t="shared" si="1626"/>
        <v>0</v>
      </c>
      <c r="AM252" s="59"/>
      <c r="AN252" s="64">
        <f t="shared" si="1627"/>
        <v>0</v>
      </c>
      <c r="AO252" s="59"/>
      <c r="AP252" s="64">
        <f t="shared" si="1628"/>
        <v>0</v>
      </c>
      <c r="AQ252" s="59"/>
      <c r="AR252" s="64">
        <f t="shared" si="1629"/>
        <v>0</v>
      </c>
      <c r="AS252" s="59"/>
      <c r="AT252" s="64">
        <f t="shared" si="1630"/>
        <v>0</v>
      </c>
      <c r="AU252" s="59"/>
      <c r="AV252" s="64">
        <f t="shared" si="1631"/>
        <v>0</v>
      </c>
      <c r="AW252" s="59"/>
      <c r="AX252" s="64">
        <f t="shared" si="1632"/>
        <v>0</v>
      </c>
      <c r="AY252" s="59"/>
      <c r="AZ252" s="64">
        <f t="shared" si="1633"/>
        <v>0</v>
      </c>
      <c r="BA252" s="59"/>
      <c r="BB252" s="64">
        <f t="shared" si="1634"/>
        <v>0</v>
      </c>
      <c r="BC252" s="59"/>
      <c r="BD252" s="64">
        <f t="shared" si="1635"/>
        <v>0</v>
      </c>
      <c r="BE252" s="59"/>
      <c r="BF252" s="64">
        <f t="shared" si="1636"/>
        <v>0</v>
      </c>
      <c r="BG252" s="59"/>
      <c r="BH252" s="64">
        <f t="shared" si="1637"/>
        <v>0</v>
      </c>
      <c r="BI252" s="59"/>
      <c r="BJ252" s="64">
        <f t="shared" si="1638"/>
        <v>0</v>
      </c>
      <c r="BK252" s="59"/>
      <c r="BL252" s="64">
        <f t="shared" si="1639"/>
        <v>0</v>
      </c>
      <c r="BM252" s="59"/>
      <c r="BN252" s="64">
        <f t="shared" si="1640"/>
        <v>0</v>
      </c>
      <c r="BO252" s="59"/>
      <c r="BP252" s="64">
        <f t="shared" si="1641"/>
        <v>0</v>
      </c>
      <c r="BQ252" s="59"/>
      <c r="BR252" s="64">
        <f t="shared" si="1642"/>
        <v>0</v>
      </c>
      <c r="BS252" s="59"/>
      <c r="BT252" s="64">
        <f t="shared" si="1643"/>
        <v>0</v>
      </c>
      <c r="BU252" s="59"/>
      <c r="BV252" s="64">
        <f t="shared" si="1644"/>
        <v>0</v>
      </c>
      <c r="BW252" s="59"/>
      <c r="BX252" s="64">
        <f t="shared" si="1645"/>
        <v>0</v>
      </c>
      <c r="BY252" s="59"/>
      <c r="BZ252" s="64">
        <f t="shared" si="1489"/>
        <v>0</v>
      </c>
      <c r="CA252" s="54"/>
      <c r="CB252" s="61">
        <f t="shared" si="1490"/>
        <v>0</v>
      </c>
      <c r="CC252" s="61">
        <f t="shared" si="1491"/>
        <v>0</v>
      </c>
      <c r="CD252" s="4"/>
      <c r="CE252" s="236"/>
      <c r="CF252" s="236">
        <f t="shared" si="1536"/>
        <v>0</v>
      </c>
      <c r="CG252" s="235">
        <f t="shared" si="1537"/>
        <v>0</v>
      </c>
      <c r="CH252" s="235">
        <f t="shared" si="1538"/>
        <v>0</v>
      </c>
      <c r="CI252" s="236"/>
      <c r="CJ252" s="236">
        <f t="shared" si="1539"/>
        <v>0</v>
      </c>
      <c r="CK252" s="235">
        <f t="shared" si="1540"/>
        <v>0</v>
      </c>
      <c r="CL252" s="235">
        <f t="shared" si="1541"/>
        <v>0</v>
      </c>
      <c r="CM252" s="236"/>
      <c r="CN252" s="236">
        <f t="shared" si="1492"/>
        <v>0</v>
      </c>
      <c r="CO252" s="235">
        <f t="shared" si="1542"/>
        <v>0</v>
      </c>
      <c r="CP252" s="235">
        <f t="shared" si="1543"/>
        <v>0</v>
      </c>
      <c r="CQ252" s="236"/>
      <c r="CR252" s="236">
        <f t="shared" si="1544"/>
        <v>0</v>
      </c>
      <c r="CS252" s="235">
        <f t="shared" si="1545"/>
        <v>0</v>
      </c>
      <c r="CT252" s="235">
        <f t="shared" si="1546"/>
        <v>0</v>
      </c>
      <c r="CU252" s="236"/>
      <c r="CV252" s="236">
        <f t="shared" si="1547"/>
        <v>0</v>
      </c>
      <c r="CW252" s="235">
        <f t="shared" si="1548"/>
        <v>0</v>
      </c>
      <c r="CX252" s="235">
        <f t="shared" si="1549"/>
        <v>0</v>
      </c>
      <c r="CY252" s="236"/>
      <c r="CZ252" s="236">
        <f t="shared" si="1550"/>
        <v>0</v>
      </c>
      <c r="DA252" s="235">
        <f t="shared" si="1551"/>
        <v>0</v>
      </c>
      <c r="DB252" s="235">
        <f t="shared" si="1552"/>
        <v>0</v>
      </c>
      <c r="DC252" s="236"/>
      <c r="DD252" s="236">
        <f t="shared" si="1553"/>
        <v>0</v>
      </c>
      <c r="DE252" s="235">
        <f t="shared" si="1554"/>
        <v>0</v>
      </c>
      <c r="DF252" s="235">
        <f t="shared" si="1555"/>
        <v>0</v>
      </c>
      <c r="DG252" s="236"/>
      <c r="DH252" s="236">
        <f t="shared" si="1556"/>
        <v>0</v>
      </c>
      <c r="DI252" s="235">
        <f t="shared" si="1557"/>
        <v>0</v>
      </c>
      <c r="DJ252" s="235">
        <f t="shared" si="1558"/>
        <v>0</v>
      </c>
      <c r="DK252" s="236"/>
      <c r="DL252" s="236">
        <f t="shared" si="1493"/>
        <v>0</v>
      </c>
      <c r="DM252" s="235">
        <f t="shared" si="1559"/>
        <v>0</v>
      </c>
      <c r="DN252" s="235">
        <f t="shared" si="1560"/>
        <v>0</v>
      </c>
      <c r="DO252" s="236"/>
      <c r="DP252" s="236">
        <f t="shared" si="1494"/>
        <v>0</v>
      </c>
      <c r="DQ252" s="235">
        <f t="shared" si="1495"/>
        <v>0</v>
      </c>
      <c r="DR252" s="235">
        <f t="shared" si="1496"/>
        <v>0</v>
      </c>
      <c r="DS252" s="236"/>
      <c r="DT252" s="236">
        <f t="shared" si="1561"/>
        <v>0</v>
      </c>
      <c r="DU252" s="235">
        <f t="shared" si="1562"/>
        <v>0</v>
      </c>
      <c r="DV252" s="235">
        <f t="shared" si="1563"/>
        <v>0</v>
      </c>
      <c r="DW252" s="236"/>
      <c r="DX252" s="236">
        <f t="shared" si="1497"/>
        <v>0</v>
      </c>
      <c r="DY252" s="235">
        <f t="shared" si="1498"/>
        <v>0</v>
      </c>
      <c r="DZ252" s="235">
        <f t="shared" si="1499"/>
        <v>0</v>
      </c>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row>
    <row r="253" spans="1:212" s="5" customFormat="1" x14ac:dyDescent="0.2">
      <c r="A253" s="57" t="s">
        <v>195</v>
      </c>
      <c r="B253" s="57" t="s">
        <v>130</v>
      </c>
      <c r="C253" s="57" t="s">
        <v>10</v>
      </c>
      <c r="D253" s="57">
        <v>35</v>
      </c>
      <c r="E253" s="6"/>
      <c r="F253" s="64">
        <f t="shared" si="1500"/>
        <v>0</v>
      </c>
      <c r="G253" s="6"/>
      <c r="H253" s="64">
        <f t="shared" si="1611"/>
        <v>0</v>
      </c>
      <c r="I253" s="6"/>
      <c r="J253" s="64">
        <f t="shared" ref="J253" si="1657">SUM(I253*$D253)</f>
        <v>0</v>
      </c>
      <c r="K253" s="6"/>
      <c r="L253" s="64">
        <f t="shared" si="1613"/>
        <v>0</v>
      </c>
      <c r="M253" s="6"/>
      <c r="N253" s="64">
        <f t="shared" si="1614"/>
        <v>0</v>
      </c>
      <c r="O253" s="6"/>
      <c r="P253" s="64">
        <f t="shared" si="1615"/>
        <v>0</v>
      </c>
      <c r="Q253" s="6"/>
      <c r="R253" s="64">
        <f t="shared" si="1616"/>
        <v>0</v>
      </c>
      <c r="S253" s="6"/>
      <c r="T253" s="64">
        <f t="shared" si="1617"/>
        <v>0</v>
      </c>
      <c r="U253" s="6"/>
      <c r="V253" s="64">
        <f t="shared" si="1618"/>
        <v>0</v>
      </c>
      <c r="W253" s="6"/>
      <c r="X253" s="64">
        <f t="shared" si="1619"/>
        <v>0</v>
      </c>
      <c r="Y253" s="6"/>
      <c r="Z253" s="64">
        <f t="shared" si="1620"/>
        <v>0</v>
      </c>
      <c r="AA253" s="6"/>
      <c r="AB253" s="64">
        <f t="shared" si="1621"/>
        <v>0</v>
      </c>
      <c r="AC253" s="59"/>
      <c r="AD253" s="64">
        <f t="shared" si="1622"/>
        <v>0</v>
      </c>
      <c r="AE253" s="59"/>
      <c r="AF253" s="64">
        <f t="shared" si="1623"/>
        <v>0</v>
      </c>
      <c r="AG253" s="59"/>
      <c r="AH253" s="64">
        <f t="shared" si="1624"/>
        <v>0</v>
      </c>
      <c r="AI253" s="59"/>
      <c r="AJ253" s="64">
        <f t="shared" si="1625"/>
        <v>0</v>
      </c>
      <c r="AK253" s="59"/>
      <c r="AL253" s="64">
        <f t="shared" si="1626"/>
        <v>0</v>
      </c>
      <c r="AM253" s="59"/>
      <c r="AN253" s="64">
        <f t="shared" si="1627"/>
        <v>0</v>
      </c>
      <c r="AO253" s="59"/>
      <c r="AP253" s="64">
        <f t="shared" si="1628"/>
        <v>0</v>
      </c>
      <c r="AQ253" s="59"/>
      <c r="AR253" s="64">
        <f t="shared" si="1629"/>
        <v>0</v>
      </c>
      <c r="AS253" s="59"/>
      <c r="AT253" s="64">
        <f t="shared" si="1630"/>
        <v>0</v>
      </c>
      <c r="AU253" s="59"/>
      <c r="AV253" s="64">
        <f t="shared" si="1631"/>
        <v>0</v>
      </c>
      <c r="AW253" s="59"/>
      <c r="AX253" s="64">
        <f t="shared" si="1632"/>
        <v>0</v>
      </c>
      <c r="AY253" s="59"/>
      <c r="AZ253" s="64">
        <f t="shared" si="1633"/>
        <v>0</v>
      </c>
      <c r="BA253" s="59"/>
      <c r="BB253" s="64">
        <f t="shared" si="1634"/>
        <v>0</v>
      </c>
      <c r="BC253" s="59"/>
      <c r="BD253" s="64">
        <f t="shared" si="1635"/>
        <v>0</v>
      </c>
      <c r="BE253" s="59"/>
      <c r="BF253" s="64">
        <f t="shared" si="1636"/>
        <v>0</v>
      </c>
      <c r="BG253" s="59"/>
      <c r="BH253" s="64">
        <f t="shared" si="1637"/>
        <v>0</v>
      </c>
      <c r="BI253" s="59"/>
      <c r="BJ253" s="64">
        <f t="shared" si="1638"/>
        <v>0</v>
      </c>
      <c r="BK253" s="59"/>
      <c r="BL253" s="64">
        <f t="shared" si="1639"/>
        <v>0</v>
      </c>
      <c r="BM253" s="59"/>
      <c r="BN253" s="64">
        <f t="shared" si="1640"/>
        <v>0</v>
      </c>
      <c r="BO253" s="59"/>
      <c r="BP253" s="64">
        <f t="shared" si="1641"/>
        <v>0</v>
      </c>
      <c r="BQ253" s="59"/>
      <c r="BR253" s="64">
        <f t="shared" si="1642"/>
        <v>0</v>
      </c>
      <c r="BS253" s="59"/>
      <c r="BT253" s="64">
        <f t="shared" si="1643"/>
        <v>0</v>
      </c>
      <c r="BU253" s="59"/>
      <c r="BV253" s="64">
        <f t="shared" si="1644"/>
        <v>0</v>
      </c>
      <c r="BW253" s="59"/>
      <c r="BX253" s="64">
        <f t="shared" si="1645"/>
        <v>0</v>
      </c>
      <c r="BY253" s="59"/>
      <c r="BZ253" s="64">
        <f t="shared" si="1489"/>
        <v>0</v>
      </c>
      <c r="CA253" s="54"/>
      <c r="CB253" s="61">
        <f t="shared" si="1490"/>
        <v>0</v>
      </c>
      <c r="CC253" s="61">
        <f t="shared" si="1491"/>
        <v>0</v>
      </c>
      <c r="CD253" s="4"/>
      <c r="CE253" s="236"/>
      <c r="CF253" s="236">
        <f t="shared" si="1536"/>
        <v>0</v>
      </c>
      <c r="CG253" s="235">
        <f t="shared" si="1537"/>
        <v>0</v>
      </c>
      <c r="CH253" s="235">
        <f t="shared" si="1538"/>
        <v>0</v>
      </c>
      <c r="CI253" s="236"/>
      <c r="CJ253" s="236">
        <f t="shared" si="1539"/>
        <v>0</v>
      </c>
      <c r="CK253" s="235">
        <f t="shared" si="1540"/>
        <v>0</v>
      </c>
      <c r="CL253" s="235">
        <f t="shared" si="1541"/>
        <v>0</v>
      </c>
      <c r="CM253" s="236"/>
      <c r="CN253" s="236">
        <f t="shared" si="1492"/>
        <v>0</v>
      </c>
      <c r="CO253" s="235">
        <f t="shared" si="1542"/>
        <v>0</v>
      </c>
      <c r="CP253" s="235">
        <f t="shared" si="1543"/>
        <v>0</v>
      </c>
      <c r="CQ253" s="236"/>
      <c r="CR253" s="236">
        <f t="shared" si="1544"/>
        <v>0</v>
      </c>
      <c r="CS253" s="235">
        <f t="shared" si="1545"/>
        <v>0</v>
      </c>
      <c r="CT253" s="235">
        <f t="shared" si="1546"/>
        <v>0</v>
      </c>
      <c r="CU253" s="236"/>
      <c r="CV253" s="236">
        <f t="shared" si="1547"/>
        <v>0</v>
      </c>
      <c r="CW253" s="235">
        <f t="shared" si="1548"/>
        <v>0</v>
      </c>
      <c r="CX253" s="235">
        <f t="shared" si="1549"/>
        <v>0</v>
      </c>
      <c r="CY253" s="236"/>
      <c r="CZ253" s="236">
        <f t="shared" si="1550"/>
        <v>0</v>
      </c>
      <c r="DA253" s="235">
        <f t="shared" si="1551"/>
        <v>0</v>
      </c>
      <c r="DB253" s="235">
        <f t="shared" si="1552"/>
        <v>0</v>
      </c>
      <c r="DC253" s="236"/>
      <c r="DD253" s="236">
        <f t="shared" si="1553"/>
        <v>0</v>
      </c>
      <c r="DE253" s="235">
        <f t="shared" si="1554"/>
        <v>0</v>
      </c>
      <c r="DF253" s="235">
        <f t="shared" si="1555"/>
        <v>0</v>
      </c>
      <c r="DG253" s="236"/>
      <c r="DH253" s="236">
        <f t="shared" si="1556"/>
        <v>0</v>
      </c>
      <c r="DI253" s="235">
        <f t="shared" si="1557"/>
        <v>0</v>
      </c>
      <c r="DJ253" s="235">
        <f t="shared" si="1558"/>
        <v>0</v>
      </c>
      <c r="DK253" s="236"/>
      <c r="DL253" s="236">
        <f t="shared" si="1493"/>
        <v>0</v>
      </c>
      <c r="DM253" s="235">
        <f t="shared" si="1559"/>
        <v>0</v>
      </c>
      <c r="DN253" s="235">
        <f t="shared" si="1560"/>
        <v>0</v>
      </c>
      <c r="DO253" s="236"/>
      <c r="DP253" s="236">
        <f t="shared" si="1494"/>
        <v>0</v>
      </c>
      <c r="DQ253" s="235">
        <f t="shared" si="1495"/>
        <v>0</v>
      </c>
      <c r="DR253" s="235">
        <f t="shared" si="1496"/>
        <v>0</v>
      </c>
      <c r="DS253" s="236"/>
      <c r="DT253" s="236">
        <f t="shared" si="1561"/>
        <v>0</v>
      </c>
      <c r="DU253" s="235">
        <f t="shared" si="1562"/>
        <v>0</v>
      </c>
      <c r="DV253" s="235">
        <f t="shared" si="1563"/>
        <v>0</v>
      </c>
      <c r="DW253" s="236"/>
      <c r="DX253" s="236">
        <f t="shared" si="1497"/>
        <v>0</v>
      </c>
      <c r="DY253" s="235">
        <f t="shared" si="1498"/>
        <v>0</v>
      </c>
      <c r="DZ253" s="235">
        <f t="shared" si="1499"/>
        <v>0</v>
      </c>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row>
    <row r="254" spans="1:212" s="5" customFormat="1" x14ac:dyDescent="0.2">
      <c r="A254" s="57" t="s">
        <v>190</v>
      </c>
      <c r="B254" s="57" t="s">
        <v>176</v>
      </c>
      <c r="C254" s="57" t="s">
        <v>10</v>
      </c>
      <c r="D254" s="57">
        <v>35</v>
      </c>
      <c r="E254" s="6"/>
      <c r="F254" s="64">
        <f t="shared" si="1500"/>
        <v>0</v>
      </c>
      <c r="G254" s="6"/>
      <c r="H254" s="64">
        <f t="shared" si="1611"/>
        <v>0</v>
      </c>
      <c r="I254" s="6"/>
      <c r="J254" s="64">
        <f t="shared" ref="J254" si="1658">SUM(I254*$D254)</f>
        <v>0</v>
      </c>
      <c r="K254" s="6"/>
      <c r="L254" s="64">
        <f t="shared" si="1613"/>
        <v>0</v>
      </c>
      <c r="M254" s="6"/>
      <c r="N254" s="64">
        <f t="shared" si="1614"/>
        <v>0</v>
      </c>
      <c r="O254" s="6"/>
      <c r="P254" s="64">
        <f t="shared" si="1615"/>
        <v>0</v>
      </c>
      <c r="Q254" s="6"/>
      <c r="R254" s="64">
        <f t="shared" si="1616"/>
        <v>0</v>
      </c>
      <c r="S254" s="6"/>
      <c r="T254" s="64">
        <f t="shared" si="1617"/>
        <v>0</v>
      </c>
      <c r="U254" s="6"/>
      <c r="V254" s="64">
        <f t="shared" si="1618"/>
        <v>0</v>
      </c>
      <c r="W254" s="6"/>
      <c r="X254" s="64">
        <f t="shared" si="1619"/>
        <v>0</v>
      </c>
      <c r="Y254" s="6"/>
      <c r="Z254" s="64">
        <f t="shared" si="1620"/>
        <v>0</v>
      </c>
      <c r="AA254" s="6"/>
      <c r="AB254" s="64">
        <f t="shared" si="1621"/>
        <v>0</v>
      </c>
      <c r="AC254" s="59"/>
      <c r="AD254" s="64">
        <f t="shared" si="1622"/>
        <v>0</v>
      </c>
      <c r="AE254" s="59"/>
      <c r="AF254" s="64">
        <f t="shared" si="1623"/>
        <v>0</v>
      </c>
      <c r="AG254" s="59"/>
      <c r="AH254" s="64">
        <f t="shared" si="1624"/>
        <v>0</v>
      </c>
      <c r="AI254" s="59"/>
      <c r="AJ254" s="64">
        <f t="shared" si="1625"/>
        <v>0</v>
      </c>
      <c r="AK254" s="59"/>
      <c r="AL254" s="64">
        <f t="shared" si="1626"/>
        <v>0</v>
      </c>
      <c r="AM254" s="59"/>
      <c r="AN254" s="64">
        <f t="shared" si="1627"/>
        <v>0</v>
      </c>
      <c r="AO254" s="59"/>
      <c r="AP254" s="64">
        <f t="shared" si="1628"/>
        <v>0</v>
      </c>
      <c r="AQ254" s="59"/>
      <c r="AR254" s="64">
        <f t="shared" si="1629"/>
        <v>0</v>
      </c>
      <c r="AS254" s="59"/>
      <c r="AT254" s="64">
        <f t="shared" si="1630"/>
        <v>0</v>
      </c>
      <c r="AU254" s="59"/>
      <c r="AV254" s="64">
        <f t="shared" si="1631"/>
        <v>0</v>
      </c>
      <c r="AW254" s="59"/>
      <c r="AX254" s="64">
        <f t="shared" si="1632"/>
        <v>0</v>
      </c>
      <c r="AY254" s="59"/>
      <c r="AZ254" s="64">
        <f t="shared" si="1633"/>
        <v>0</v>
      </c>
      <c r="BA254" s="59"/>
      <c r="BB254" s="64">
        <f t="shared" si="1634"/>
        <v>0</v>
      </c>
      <c r="BC254" s="59"/>
      <c r="BD254" s="64">
        <f t="shared" si="1635"/>
        <v>0</v>
      </c>
      <c r="BE254" s="59"/>
      <c r="BF254" s="64">
        <f t="shared" si="1636"/>
        <v>0</v>
      </c>
      <c r="BG254" s="59"/>
      <c r="BH254" s="64">
        <f t="shared" si="1637"/>
        <v>0</v>
      </c>
      <c r="BI254" s="59"/>
      <c r="BJ254" s="64">
        <f t="shared" si="1638"/>
        <v>0</v>
      </c>
      <c r="BK254" s="59"/>
      <c r="BL254" s="64">
        <f t="shared" si="1639"/>
        <v>0</v>
      </c>
      <c r="BM254" s="59"/>
      <c r="BN254" s="64">
        <f t="shared" si="1640"/>
        <v>0</v>
      </c>
      <c r="BO254" s="59"/>
      <c r="BP254" s="64">
        <f t="shared" si="1641"/>
        <v>0</v>
      </c>
      <c r="BQ254" s="59"/>
      <c r="BR254" s="64">
        <f t="shared" si="1642"/>
        <v>0</v>
      </c>
      <c r="BS254" s="59"/>
      <c r="BT254" s="64">
        <f t="shared" si="1643"/>
        <v>0</v>
      </c>
      <c r="BU254" s="59"/>
      <c r="BV254" s="64">
        <f t="shared" si="1644"/>
        <v>0</v>
      </c>
      <c r="BW254" s="59"/>
      <c r="BX254" s="64">
        <f t="shared" si="1645"/>
        <v>0</v>
      </c>
      <c r="BY254" s="59"/>
      <c r="BZ254" s="64">
        <f t="shared" si="1489"/>
        <v>0</v>
      </c>
      <c r="CA254" s="54"/>
      <c r="CB254" s="61">
        <f t="shared" si="1490"/>
        <v>0</v>
      </c>
      <c r="CC254" s="61">
        <f t="shared" si="1491"/>
        <v>0</v>
      </c>
      <c r="CD254" s="4"/>
      <c r="CE254" s="236"/>
      <c r="CF254" s="236">
        <f t="shared" si="1536"/>
        <v>0</v>
      </c>
      <c r="CG254" s="235">
        <f t="shared" si="1537"/>
        <v>0</v>
      </c>
      <c r="CH254" s="235">
        <f t="shared" si="1538"/>
        <v>0</v>
      </c>
      <c r="CI254" s="236"/>
      <c r="CJ254" s="236">
        <f t="shared" si="1539"/>
        <v>0</v>
      </c>
      <c r="CK254" s="235">
        <f t="shared" si="1540"/>
        <v>0</v>
      </c>
      <c r="CL254" s="235">
        <f t="shared" si="1541"/>
        <v>0</v>
      </c>
      <c r="CM254" s="236"/>
      <c r="CN254" s="236">
        <f t="shared" si="1492"/>
        <v>0</v>
      </c>
      <c r="CO254" s="235">
        <f t="shared" si="1542"/>
        <v>0</v>
      </c>
      <c r="CP254" s="235">
        <f t="shared" si="1543"/>
        <v>0</v>
      </c>
      <c r="CQ254" s="236"/>
      <c r="CR254" s="236">
        <f t="shared" si="1544"/>
        <v>0</v>
      </c>
      <c r="CS254" s="235">
        <f t="shared" si="1545"/>
        <v>0</v>
      </c>
      <c r="CT254" s="235">
        <f t="shared" si="1546"/>
        <v>0</v>
      </c>
      <c r="CU254" s="236"/>
      <c r="CV254" s="236">
        <f t="shared" si="1547"/>
        <v>0</v>
      </c>
      <c r="CW254" s="235">
        <f t="shared" si="1548"/>
        <v>0</v>
      </c>
      <c r="CX254" s="235">
        <f t="shared" si="1549"/>
        <v>0</v>
      </c>
      <c r="CY254" s="236"/>
      <c r="CZ254" s="236">
        <f t="shared" si="1550"/>
        <v>0</v>
      </c>
      <c r="DA254" s="235">
        <f t="shared" si="1551"/>
        <v>0</v>
      </c>
      <c r="DB254" s="235">
        <f t="shared" si="1552"/>
        <v>0</v>
      </c>
      <c r="DC254" s="236"/>
      <c r="DD254" s="236">
        <f t="shared" si="1553"/>
        <v>0</v>
      </c>
      <c r="DE254" s="235">
        <f t="shared" si="1554"/>
        <v>0</v>
      </c>
      <c r="DF254" s="235">
        <f t="shared" si="1555"/>
        <v>0</v>
      </c>
      <c r="DG254" s="236"/>
      <c r="DH254" s="236">
        <f t="shared" si="1556"/>
        <v>0</v>
      </c>
      <c r="DI254" s="235">
        <f t="shared" si="1557"/>
        <v>0</v>
      </c>
      <c r="DJ254" s="235">
        <f t="shared" si="1558"/>
        <v>0</v>
      </c>
      <c r="DK254" s="236"/>
      <c r="DL254" s="236">
        <f t="shared" si="1493"/>
        <v>0</v>
      </c>
      <c r="DM254" s="235">
        <f t="shared" si="1559"/>
        <v>0</v>
      </c>
      <c r="DN254" s="235">
        <f t="shared" si="1560"/>
        <v>0</v>
      </c>
      <c r="DO254" s="236"/>
      <c r="DP254" s="236">
        <f t="shared" si="1494"/>
        <v>0</v>
      </c>
      <c r="DQ254" s="235">
        <f t="shared" si="1495"/>
        <v>0</v>
      </c>
      <c r="DR254" s="235">
        <f t="shared" si="1496"/>
        <v>0</v>
      </c>
      <c r="DS254" s="236"/>
      <c r="DT254" s="236">
        <f t="shared" si="1561"/>
        <v>0</v>
      </c>
      <c r="DU254" s="235">
        <f t="shared" si="1562"/>
        <v>0</v>
      </c>
      <c r="DV254" s="235">
        <f t="shared" si="1563"/>
        <v>0</v>
      </c>
      <c r="DW254" s="236"/>
      <c r="DX254" s="236">
        <f t="shared" si="1497"/>
        <v>0</v>
      </c>
      <c r="DY254" s="235">
        <f t="shared" si="1498"/>
        <v>0</v>
      </c>
      <c r="DZ254" s="235">
        <f t="shared" si="1499"/>
        <v>0</v>
      </c>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row>
    <row r="255" spans="1:212" s="5" customFormat="1" x14ac:dyDescent="0.2">
      <c r="A255" s="57"/>
      <c r="B255" s="57"/>
      <c r="C255" s="57" t="s">
        <v>10</v>
      </c>
      <c r="D255" s="57">
        <v>35</v>
      </c>
      <c r="E255" s="6"/>
      <c r="F255" s="64">
        <f t="shared" si="1500"/>
        <v>0</v>
      </c>
      <c r="G255" s="6"/>
      <c r="H255" s="64">
        <f t="shared" si="1611"/>
        <v>0</v>
      </c>
      <c r="I255" s="6"/>
      <c r="J255" s="64">
        <f t="shared" ref="J255" si="1659">SUM(I255*$D255)</f>
        <v>0</v>
      </c>
      <c r="K255" s="6"/>
      <c r="L255" s="64">
        <f t="shared" si="1613"/>
        <v>0</v>
      </c>
      <c r="M255" s="6"/>
      <c r="N255" s="64">
        <f t="shared" si="1614"/>
        <v>0</v>
      </c>
      <c r="O255" s="6"/>
      <c r="P255" s="64">
        <f t="shared" si="1615"/>
        <v>0</v>
      </c>
      <c r="Q255" s="6"/>
      <c r="R255" s="64">
        <f t="shared" si="1616"/>
        <v>0</v>
      </c>
      <c r="S255" s="6"/>
      <c r="T255" s="64">
        <f t="shared" si="1617"/>
        <v>0</v>
      </c>
      <c r="U255" s="6"/>
      <c r="V255" s="64">
        <f t="shared" si="1618"/>
        <v>0</v>
      </c>
      <c r="W255" s="6"/>
      <c r="X255" s="64">
        <f t="shared" si="1619"/>
        <v>0</v>
      </c>
      <c r="Y255" s="6"/>
      <c r="Z255" s="64">
        <f t="shared" si="1620"/>
        <v>0</v>
      </c>
      <c r="AA255" s="6"/>
      <c r="AB255" s="64">
        <f t="shared" si="1621"/>
        <v>0</v>
      </c>
      <c r="AC255" s="59"/>
      <c r="AD255" s="64">
        <f t="shared" si="1622"/>
        <v>0</v>
      </c>
      <c r="AE255" s="59"/>
      <c r="AF255" s="64">
        <f t="shared" si="1623"/>
        <v>0</v>
      </c>
      <c r="AG255" s="59"/>
      <c r="AH255" s="64">
        <f t="shared" si="1624"/>
        <v>0</v>
      </c>
      <c r="AI255" s="59"/>
      <c r="AJ255" s="64">
        <f t="shared" si="1625"/>
        <v>0</v>
      </c>
      <c r="AK255" s="59"/>
      <c r="AL255" s="64">
        <f t="shared" si="1626"/>
        <v>0</v>
      </c>
      <c r="AM255" s="59"/>
      <c r="AN255" s="64">
        <f t="shared" si="1627"/>
        <v>0</v>
      </c>
      <c r="AO255" s="59"/>
      <c r="AP255" s="64">
        <f t="shared" si="1628"/>
        <v>0</v>
      </c>
      <c r="AQ255" s="59"/>
      <c r="AR255" s="64">
        <f t="shared" si="1629"/>
        <v>0</v>
      </c>
      <c r="AS255" s="59"/>
      <c r="AT255" s="64">
        <f t="shared" si="1630"/>
        <v>0</v>
      </c>
      <c r="AU255" s="59"/>
      <c r="AV255" s="64">
        <f t="shared" si="1631"/>
        <v>0</v>
      </c>
      <c r="AW255" s="59"/>
      <c r="AX255" s="64">
        <f t="shared" si="1632"/>
        <v>0</v>
      </c>
      <c r="AY255" s="59"/>
      <c r="AZ255" s="64">
        <f t="shared" si="1633"/>
        <v>0</v>
      </c>
      <c r="BA255" s="59"/>
      <c r="BB255" s="64">
        <f t="shared" si="1634"/>
        <v>0</v>
      </c>
      <c r="BC255" s="59"/>
      <c r="BD255" s="64">
        <f t="shared" si="1635"/>
        <v>0</v>
      </c>
      <c r="BE255" s="59"/>
      <c r="BF255" s="64">
        <f t="shared" si="1636"/>
        <v>0</v>
      </c>
      <c r="BG255" s="59"/>
      <c r="BH255" s="64">
        <f t="shared" si="1637"/>
        <v>0</v>
      </c>
      <c r="BI255" s="59"/>
      <c r="BJ255" s="64">
        <f t="shared" si="1638"/>
        <v>0</v>
      </c>
      <c r="BK255" s="59"/>
      <c r="BL255" s="64">
        <f t="shared" si="1639"/>
        <v>0</v>
      </c>
      <c r="BM255" s="59"/>
      <c r="BN255" s="64">
        <f t="shared" si="1640"/>
        <v>0</v>
      </c>
      <c r="BO255" s="59"/>
      <c r="BP255" s="64">
        <f t="shared" si="1641"/>
        <v>0</v>
      </c>
      <c r="BQ255" s="59"/>
      <c r="BR255" s="64">
        <f t="shared" si="1642"/>
        <v>0</v>
      </c>
      <c r="BS255" s="59"/>
      <c r="BT255" s="64">
        <f t="shared" si="1643"/>
        <v>0</v>
      </c>
      <c r="BU255" s="59"/>
      <c r="BV255" s="64">
        <f t="shared" si="1644"/>
        <v>0</v>
      </c>
      <c r="BW255" s="59"/>
      <c r="BX255" s="64">
        <f t="shared" si="1645"/>
        <v>0</v>
      </c>
      <c r="BY255" s="59"/>
      <c r="BZ255" s="64">
        <f t="shared" si="1489"/>
        <v>0</v>
      </c>
      <c r="CA255" s="54"/>
      <c r="CB255" s="61">
        <f t="shared" si="1490"/>
        <v>0</v>
      </c>
      <c r="CC255" s="61">
        <f t="shared" si="1491"/>
        <v>0</v>
      </c>
      <c r="CD255" s="4"/>
      <c r="CE255" s="236"/>
      <c r="CF255" s="236">
        <f t="shared" si="1536"/>
        <v>0</v>
      </c>
      <c r="CG255" s="235">
        <f t="shared" si="1537"/>
        <v>0</v>
      </c>
      <c r="CH255" s="235">
        <f t="shared" si="1538"/>
        <v>0</v>
      </c>
      <c r="CI255" s="236"/>
      <c r="CJ255" s="236">
        <f t="shared" si="1539"/>
        <v>0</v>
      </c>
      <c r="CK255" s="235">
        <f t="shared" si="1540"/>
        <v>0</v>
      </c>
      <c r="CL255" s="235">
        <f t="shared" si="1541"/>
        <v>0</v>
      </c>
      <c r="CM255" s="236"/>
      <c r="CN255" s="236">
        <f>SUM(CM255*D256)</f>
        <v>0</v>
      </c>
      <c r="CO255" s="235">
        <f t="shared" si="1542"/>
        <v>0</v>
      </c>
      <c r="CP255" s="235">
        <f t="shared" si="1543"/>
        <v>0</v>
      </c>
      <c r="CQ255" s="236"/>
      <c r="CR255" s="236">
        <f t="shared" si="1544"/>
        <v>0</v>
      </c>
      <c r="CS255" s="235">
        <f t="shared" si="1545"/>
        <v>0</v>
      </c>
      <c r="CT255" s="235">
        <f t="shared" si="1546"/>
        <v>0</v>
      </c>
      <c r="CU255" s="236"/>
      <c r="CV255" s="236">
        <f t="shared" si="1547"/>
        <v>0</v>
      </c>
      <c r="CW255" s="235">
        <f t="shared" si="1548"/>
        <v>0</v>
      </c>
      <c r="CX255" s="235">
        <f t="shared" si="1549"/>
        <v>0</v>
      </c>
      <c r="CY255" s="236"/>
      <c r="CZ255" s="236">
        <f t="shared" si="1550"/>
        <v>0</v>
      </c>
      <c r="DA255" s="235">
        <f t="shared" si="1551"/>
        <v>0</v>
      </c>
      <c r="DB255" s="235">
        <f t="shared" si="1552"/>
        <v>0</v>
      </c>
      <c r="DC255" s="236"/>
      <c r="DD255" s="236">
        <f t="shared" si="1553"/>
        <v>0</v>
      </c>
      <c r="DE255" s="235">
        <f t="shared" si="1554"/>
        <v>0</v>
      </c>
      <c r="DF255" s="235">
        <f t="shared" si="1555"/>
        <v>0</v>
      </c>
      <c r="DG255" s="236"/>
      <c r="DH255" s="236">
        <f t="shared" si="1556"/>
        <v>0</v>
      </c>
      <c r="DI255" s="235">
        <f t="shared" si="1557"/>
        <v>0</v>
      </c>
      <c r="DJ255" s="235">
        <f t="shared" si="1558"/>
        <v>0</v>
      </c>
      <c r="DK255" s="236"/>
      <c r="DL255" s="236">
        <f>SUM(DK255*X256)</f>
        <v>0</v>
      </c>
      <c r="DM255" s="235">
        <f t="shared" si="1559"/>
        <v>0</v>
      </c>
      <c r="DN255" s="235">
        <f t="shared" si="1560"/>
        <v>0</v>
      </c>
      <c r="DO255" s="236"/>
      <c r="DP255" s="236">
        <f>SUM(DO255*AB256)</f>
        <v>0</v>
      </c>
      <c r="DQ255" s="235">
        <f>SUM(DO255+BA256)</f>
        <v>0</v>
      </c>
      <c r="DR255" s="235">
        <f t="shared" si="1496"/>
        <v>0</v>
      </c>
      <c r="DS255" s="236"/>
      <c r="DT255" s="236">
        <f t="shared" si="1561"/>
        <v>0</v>
      </c>
      <c r="DU255" s="235">
        <f t="shared" si="1562"/>
        <v>0</v>
      </c>
      <c r="DV255" s="235">
        <f t="shared" si="1563"/>
        <v>0</v>
      </c>
      <c r="DW255" s="236"/>
      <c r="DX255" s="236">
        <f>SUM(DW255*AJ256)</f>
        <v>0</v>
      </c>
      <c r="DY255" s="235">
        <f>SUM(DW255+BI256)</f>
        <v>0</v>
      </c>
      <c r="DZ255" s="235">
        <f t="shared" si="1499"/>
        <v>0</v>
      </c>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row>
    <row r="256" spans="1:212" s="5" customFormat="1" x14ac:dyDescent="0.2">
      <c r="A256" s="19"/>
      <c r="B256" s="19"/>
      <c r="C256" s="19"/>
      <c r="D256" s="19"/>
      <c r="E256" s="19"/>
      <c r="F256" s="19"/>
      <c r="G256" s="19"/>
      <c r="H256" s="19"/>
      <c r="I256" s="19"/>
      <c r="J256" s="19"/>
      <c r="K256" s="55"/>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55"/>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55"/>
      <c r="BH256" s="19"/>
      <c r="BI256" s="19"/>
      <c r="BJ256" s="19"/>
      <c r="BK256" s="19"/>
      <c r="BL256" s="19"/>
      <c r="BM256" s="19"/>
      <c r="BN256" s="19"/>
      <c r="BO256" s="19"/>
      <c r="BP256" s="19"/>
      <c r="BQ256" s="19"/>
      <c r="BR256" s="19"/>
      <c r="BS256" s="19"/>
      <c r="BT256" s="19"/>
      <c r="BU256" s="19"/>
      <c r="BV256" s="19"/>
      <c r="BW256" s="19"/>
      <c r="BX256" s="19"/>
      <c r="BY256" s="19"/>
      <c r="BZ256" s="19"/>
      <c r="CA256" s="19"/>
      <c r="CB256" s="17"/>
      <c r="CC256" s="17"/>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row>
    <row r="257" spans="1:212" s="5" customFormat="1"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56"/>
      <c r="AD257" s="19"/>
      <c r="AE257" s="56"/>
      <c r="AF257" s="19"/>
      <c r="AG257" s="56"/>
      <c r="AH257" s="19"/>
      <c r="AI257" s="56"/>
      <c r="AJ257" s="19"/>
      <c r="AK257" s="56"/>
      <c r="AL257" s="19"/>
      <c r="AM257" s="56"/>
      <c r="AN257" s="19"/>
      <c r="AO257" s="56"/>
      <c r="AP257" s="19"/>
      <c r="AQ257" s="56"/>
      <c r="AR257" s="19"/>
      <c r="AS257" s="56"/>
      <c r="AT257" s="19"/>
      <c r="AU257" s="56"/>
      <c r="AV257" s="19"/>
      <c r="AW257" s="56"/>
      <c r="AX257" s="19"/>
      <c r="AY257" s="56"/>
      <c r="AZ257" s="19"/>
      <c r="BA257" s="56"/>
      <c r="BB257" s="19"/>
      <c r="BC257" s="56"/>
      <c r="BD257" s="19"/>
      <c r="BE257" s="56"/>
      <c r="BF257" s="19"/>
      <c r="BG257" s="56"/>
      <c r="BH257" s="19"/>
      <c r="BI257" s="56"/>
      <c r="BJ257" s="19"/>
      <c r="BK257" s="56"/>
      <c r="BL257" s="19"/>
      <c r="BM257" s="56"/>
      <c r="BN257" s="19"/>
      <c r="BO257" s="56"/>
      <c r="BP257" s="19"/>
      <c r="BQ257" s="56"/>
      <c r="BR257" s="19"/>
      <c r="BS257" s="56"/>
      <c r="BT257" s="19"/>
      <c r="BU257" s="56"/>
      <c r="BV257" s="19"/>
      <c r="BW257" s="56"/>
      <c r="BX257" s="19"/>
      <c r="BY257" s="56"/>
      <c r="BZ257" s="19"/>
      <c r="CA257" s="19"/>
      <c r="CB257" s="17"/>
      <c r="CC257" s="17"/>
      <c r="CD257" s="63"/>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row>
    <row r="258" spans="1:212" s="14" customFormat="1" ht="24" x14ac:dyDescent="0.2">
      <c r="A258" s="65"/>
      <c r="B258" s="65" t="s">
        <v>59</v>
      </c>
      <c r="C258" s="65"/>
      <c r="D258" s="65"/>
      <c r="E258" s="65">
        <f t="shared" ref="E258:AJ258" si="1660">SUM(E225:E255)</f>
        <v>0</v>
      </c>
      <c r="F258" s="209">
        <f t="shared" si="1660"/>
        <v>0</v>
      </c>
      <c r="G258" s="65">
        <f t="shared" si="1660"/>
        <v>0</v>
      </c>
      <c r="H258" s="209">
        <f t="shared" si="1660"/>
        <v>0</v>
      </c>
      <c r="I258" s="65">
        <f t="shared" si="1660"/>
        <v>0</v>
      </c>
      <c r="J258" s="209">
        <f t="shared" si="1660"/>
        <v>0</v>
      </c>
      <c r="K258" s="65">
        <f t="shared" si="1660"/>
        <v>0</v>
      </c>
      <c r="L258" s="209">
        <f t="shared" si="1660"/>
        <v>0</v>
      </c>
      <c r="M258" s="65">
        <f t="shared" si="1660"/>
        <v>0</v>
      </c>
      <c r="N258" s="140">
        <f t="shared" si="1660"/>
        <v>0</v>
      </c>
      <c r="O258" s="65">
        <f t="shared" si="1660"/>
        <v>0</v>
      </c>
      <c r="P258" s="140">
        <f t="shared" si="1660"/>
        <v>0</v>
      </c>
      <c r="Q258" s="65">
        <f t="shared" si="1660"/>
        <v>0</v>
      </c>
      <c r="R258" s="140">
        <f t="shared" si="1660"/>
        <v>0</v>
      </c>
      <c r="S258" s="65">
        <f t="shared" si="1660"/>
        <v>0</v>
      </c>
      <c r="T258" s="140">
        <f t="shared" si="1660"/>
        <v>0</v>
      </c>
      <c r="U258" s="65">
        <f t="shared" si="1660"/>
        <v>0</v>
      </c>
      <c r="V258" s="140">
        <f t="shared" si="1660"/>
        <v>0</v>
      </c>
      <c r="W258" s="65">
        <f t="shared" si="1660"/>
        <v>0</v>
      </c>
      <c r="X258" s="140">
        <f t="shared" si="1660"/>
        <v>0</v>
      </c>
      <c r="Y258" s="65">
        <f t="shared" si="1660"/>
        <v>0</v>
      </c>
      <c r="Z258" s="140">
        <f t="shared" si="1660"/>
        <v>0</v>
      </c>
      <c r="AA258" s="65">
        <f t="shared" si="1660"/>
        <v>0</v>
      </c>
      <c r="AB258" s="65">
        <f t="shared" si="1660"/>
        <v>0</v>
      </c>
      <c r="AC258" s="65">
        <f t="shared" si="1660"/>
        <v>0</v>
      </c>
      <c r="AD258" s="140">
        <f t="shared" si="1660"/>
        <v>0</v>
      </c>
      <c r="AE258" s="65">
        <f t="shared" si="1660"/>
        <v>0</v>
      </c>
      <c r="AF258" s="65">
        <f t="shared" si="1660"/>
        <v>0</v>
      </c>
      <c r="AG258" s="65">
        <f t="shared" si="1660"/>
        <v>0</v>
      </c>
      <c r="AH258" s="65">
        <f t="shared" si="1660"/>
        <v>0</v>
      </c>
      <c r="AI258" s="65">
        <f t="shared" si="1660"/>
        <v>0</v>
      </c>
      <c r="AJ258" s="65">
        <f t="shared" si="1660"/>
        <v>0</v>
      </c>
      <c r="AK258" s="65">
        <f t="shared" ref="AK258:BZ258" si="1661">SUM(AK225:AK255)</f>
        <v>23.75</v>
      </c>
      <c r="AL258" s="477">
        <f t="shared" si="1661"/>
        <v>2681</v>
      </c>
      <c r="AM258" s="65">
        <f t="shared" si="1661"/>
        <v>25.5</v>
      </c>
      <c r="AN258" s="477">
        <f t="shared" si="1661"/>
        <v>2991</v>
      </c>
      <c r="AO258" s="65">
        <f t="shared" si="1661"/>
        <v>21.5</v>
      </c>
      <c r="AP258" s="477">
        <f t="shared" si="1661"/>
        <v>2375</v>
      </c>
      <c r="AQ258" s="65">
        <f t="shared" si="1661"/>
        <v>0</v>
      </c>
      <c r="AR258" s="477">
        <f t="shared" si="1661"/>
        <v>0</v>
      </c>
      <c r="AS258" s="65">
        <f t="shared" si="1661"/>
        <v>0.5</v>
      </c>
      <c r="AT258" s="477">
        <f t="shared" si="1661"/>
        <v>50</v>
      </c>
      <c r="AU258" s="65">
        <f t="shared" si="1661"/>
        <v>0</v>
      </c>
      <c r="AV258" s="477">
        <f t="shared" si="1661"/>
        <v>0</v>
      </c>
      <c r="AW258" s="65">
        <f t="shared" si="1661"/>
        <v>0</v>
      </c>
      <c r="AX258" s="477">
        <f t="shared" si="1661"/>
        <v>0</v>
      </c>
      <c r="AY258" s="65">
        <f t="shared" si="1661"/>
        <v>0</v>
      </c>
      <c r="AZ258" s="477">
        <f t="shared" si="1661"/>
        <v>0</v>
      </c>
      <c r="BA258" s="65">
        <f t="shared" ref="BA258:BH258" si="1662">SUM(BA225:BA255)</f>
        <v>0</v>
      </c>
      <c r="BB258" s="140">
        <f t="shared" si="1662"/>
        <v>0</v>
      </c>
      <c r="BC258" s="140">
        <f t="shared" si="1662"/>
        <v>0</v>
      </c>
      <c r="BD258" s="140">
        <f t="shared" si="1662"/>
        <v>0</v>
      </c>
      <c r="BE258" s="140">
        <f t="shared" si="1662"/>
        <v>0</v>
      </c>
      <c r="BF258" s="140">
        <f t="shared" si="1662"/>
        <v>0</v>
      </c>
      <c r="BG258" s="140">
        <f t="shared" si="1662"/>
        <v>0</v>
      </c>
      <c r="BH258" s="140">
        <f t="shared" si="1662"/>
        <v>0</v>
      </c>
      <c r="BI258" s="140">
        <f t="shared" ref="BI258:BX258" si="1663">SUM(BI225:BI255)</f>
        <v>0</v>
      </c>
      <c r="BJ258" s="140">
        <f t="shared" si="1663"/>
        <v>0</v>
      </c>
      <c r="BK258" s="140">
        <f t="shared" si="1663"/>
        <v>0</v>
      </c>
      <c r="BL258" s="140">
        <f t="shared" si="1663"/>
        <v>0</v>
      </c>
      <c r="BM258" s="140">
        <f t="shared" si="1663"/>
        <v>0</v>
      </c>
      <c r="BN258" s="140">
        <f t="shared" si="1663"/>
        <v>0</v>
      </c>
      <c r="BO258" s="140">
        <f t="shared" si="1663"/>
        <v>0</v>
      </c>
      <c r="BP258" s="140">
        <f t="shared" si="1663"/>
        <v>0</v>
      </c>
      <c r="BQ258" s="140">
        <f t="shared" si="1663"/>
        <v>0</v>
      </c>
      <c r="BR258" s="140">
        <f t="shared" si="1663"/>
        <v>0</v>
      </c>
      <c r="BS258" s="140">
        <f t="shared" si="1663"/>
        <v>0</v>
      </c>
      <c r="BT258" s="140">
        <f t="shared" si="1663"/>
        <v>0</v>
      </c>
      <c r="BU258" s="140">
        <f t="shared" si="1663"/>
        <v>0</v>
      </c>
      <c r="BV258" s="140">
        <f t="shared" si="1663"/>
        <v>0</v>
      </c>
      <c r="BW258" s="140">
        <f t="shared" si="1663"/>
        <v>0</v>
      </c>
      <c r="BX258" s="140">
        <f t="shared" si="1663"/>
        <v>0</v>
      </c>
      <c r="BY258" s="140">
        <f t="shared" si="1661"/>
        <v>0</v>
      </c>
      <c r="BZ258" s="477">
        <f t="shared" si="1661"/>
        <v>0</v>
      </c>
      <c r="CA258" s="65"/>
      <c r="CB258" s="66">
        <f>SUM(CB225:CB255)</f>
        <v>71.25</v>
      </c>
      <c r="CC258" s="66">
        <f>SUM(CC225:CC255)</f>
        <v>8097</v>
      </c>
      <c r="CD258" s="67" t="s">
        <v>59</v>
      </c>
      <c r="CE258" s="140">
        <f>SUM(CE225:CE255)</f>
        <v>0</v>
      </c>
      <c r="CF258" s="140">
        <f t="shared" ref="CF258:CH258" si="1664">SUM(CF225:CF255)</f>
        <v>0</v>
      </c>
      <c r="CG258" s="140">
        <f t="shared" si="1664"/>
        <v>0</v>
      </c>
      <c r="CH258" s="140">
        <f t="shared" si="1664"/>
        <v>0</v>
      </c>
      <c r="CI258" s="140">
        <f>SUM(CI225:CI255)</f>
        <v>3.5</v>
      </c>
      <c r="CJ258" s="140">
        <f t="shared" ref="CJ258:CL258" si="1665">SUM(CJ225:CJ255)</f>
        <v>490</v>
      </c>
      <c r="CK258" s="140">
        <f t="shared" si="1665"/>
        <v>3.5</v>
      </c>
      <c r="CL258" s="140">
        <f t="shared" si="1665"/>
        <v>490</v>
      </c>
      <c r="CM258" s="140">
        <f>SUM(CM225:CM255)</f>
        <v>0</v>
      </c>
      <c r="CN258" s="140">
        <f t="shared" ref="CN258:CP258" si="1666">SUM(CN225:CN255)</f>
        <v>0</v>
      </c>
      <c r="CO258" s="140">
        <f t="shared" si="1666"/>
        <v>23.75</v>
      </c>
      <c r="CP258" s="140">
        <f t="shared" si="1666"/>
        <v>2681</v>
      </c>
      <c r="CQ258" s="140">
        <f>SUM(CQ225:CQ255)</f>
        <v>1</v>
      </c>
      <c r="CR258" s="140">
        <f t="shared" ref="CR258:CT258" si="1667">SUM(CR225:CR255)</f>
        <v>140</v>
      </c>
      <c r="CS258" s="140">
        <f t="shared" si="1667"/>
        <v>26.5</v>
      </c>
      <c r="CT258" s="140">
        <f t="shared" si="1667"/>
        <v>3131</v>
      </c>
      <c r="CU258" s="140">
        <f>SUM(CU225:CU255)</f>
        <v>2.5</v>
      </c>
      <c r="CV258" s="140">
        <f t="shared" ref="CV258:CX258" si="1668">SUM(CV225:CV255)</f>
        <v>320</v>
      </c>
      <c r="CW258" s="140">
        <f t="shared" si="1668"/>
        <v>24</v>
      </c>
      <c r="CX258" s="140">
        <f t="shared" si="1668"/>
        <v>2695</v>
      </c>
      <c r="CY258" s="140">
        <f>SUM(CY225:CY255)</f>
        <v>2</v>
      </c>
      <c r="CZ258" s="140">
        <f t="shared" ref="CZ258:DB258" si="1669">SUM(CZ225:CZ255)</f>
        <v>260</v>
      </c>
      <c r="DA258" s="140">
        <f t="shared" si="1669"/>
        <v>0</v>
      </c>
      <c r="DB258" s="140">
        <f t="shared" si="1669"/>
        <v>0</v>
      </c>
      <c r="DC258" s="140">
        <f>SUM(DC225:DC255)</f>
        <v>1.75</v>
      </c>
      <c r="DD258" s="140">
        <f t="shared" ref="DD258:DF258" si="1670">SUM(DD225:DD255)</f>
        <v>235</v>
      </c>
      <c r="DE258" s="140">
        <f t="shared" si="1670"/>
        <v>2.25</v>
      </c>
      <c r="DF258" s="140">
        <f t="shared" si="1670"/>
        <v>285</v>
      </c>
      <c r="DG258" s="140">
        <f>SUM(DG225:DG255)</f>
        <v>3.5</v>
      </c>
      <c r="DH258" s="140">
        <f t="shared" ref="DH258:DJ258" si="1671">SUM(DH225:DH255)</f>
        <v>490</v>
      </c>
      <c r="DI258" s="140">
        <f t="shared" si="1671"/>
        <v>3.5</v>
      </c>
      <c r="DJ258" s="140">
        <f t="shared" si="1671"/>
        <v>490</v>
      </c>
      <c r="DK258" s="140">
        <f>SUM(DK225:DK255)</f>
        <v>1.75</v>
      </c>
      <c r="DL258" s="140">
        <f t="shared" ref="DL258:DN258" si="1672">SUM(DL225:DL255)</f>
        <v>245</v>
      </c>
      <c r="DM258" s="140">
        <f t="shared" si="1672"/>
        <v>1.75</v>
      </c>
      <c r="DN258" s="140">
        <f t="shared" si="1672"/>
        <v>245</v>
      </c>
      <c r="DO258" s="140">
        <f>SUM(DO225:DO255)</f>
        <v>0</v>
      </c>
      <c r="DP258" s="140">
        <f t="shared" ref="DP258:DR258" si="1673">SUM(DP225:DP255)</f>
        <v>0</v>
      </c>
      <c r="DQ258" s="140">
        <f t="shared" si="1673"/>
        <v>0</v>
      </c>
      <c r="DR258" s="140">
        <f t="shared" si="1673"/>
        <v>0</v>
      </c>
      <c r="DS258" s="140">
        <f>SUM(DS225:DS255)</f>
        <v>1.25</v>
      </c>
      <c r="DT258" s="140">
        <f t="shared" ref="DT258:DV258" si="1674">SUM(DT225:DT255)</f>
        <v>175</v>
      </c>
      <c r="DU258" s="140">
        <f t="shared" si="1674"/>
        <v>1.25</v>
      </c>
      <c r="DV258" s="140">
        <f t="shared" si="1674"/>
        <v>175</v>
      </c>
      <c r="DW258" s="140">
        <f>SUM(DW225:DW255)</f>
        <v>0</v>
      </c>
      <c r="DX258" s="140">
        <f t="shared" ref="DX258:DZ258" si="1675">SUM(DX225:DX255)</f>
        <v>0</v>
      </c>
      <c r="DY258" s="140">
        <f t="shared" si="1675"/>
        <v>0</v>
      </c>
      <c r="DZ258" s="140">
        <f t="shared" si="1675"/>
        <v>0</v>
      </c>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FR258" s="18"/>
      <c r="FS258" s="18"/>
      <c r="FT258" s="18"/>
      <c r="FU258" s="18"/>
      <c r="FV258" s="18"/>
      <c r="FW258" s="18"/>
      <c r="FX258" s="18"/>
      <c r="FY258" s="18"/>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row>
    <row r="259" spans="1:212" x14ac:dyDescent="0.2">
      <c r="A259" s="65"/>
      <c r="B259" s="65" t="s">
        <v>60</v>
      </c>
      <c r="C259" s="65"/>
      <c r="D259" s="65"/>
      <c r="E259" s="718" t="e">
        <f>F258/E258</f>
        <v>#DIV/0!</v>
      </c>
      <c r="F259" s="718"/>
      <c r="G259" s="718" t="e">
        <f>H258/G258</f>
        <v>#DIV/0!</v>
      </c>
      <c r="H259" s="718"/>
      <c r="I259" s="718" t="e">
        <f>J258/I258</f>
        <v>#DIV/0!</v>
      </c>
      <c r="J259" s="718"/>
      <c r="K259" s="718" t="e">
        <f>L258/K258</f>
        <v>#DIV/0!</v>
      </c>
      <c r="L259" s="718"/>
      <c r="M259" s="718" t="e">
        <f>N258/M258</f>
        <v>#DIV/0!</v>
      </c>
      <c r="N259" s="718"/>
      <c r="O259" s="718" t="e">
        <f>P258/O258</f>
        <v>#DIV/0!</v>
      </c>
      <c r="P259" s="718"/>
      <c r="Q259" s="718" t="e">
        <f>R258/Q258</f>
        <v>#DIV/0!</v>
      </c>
      <c r="R259" s="718"/>
      <c r="S259" s="718" t="e">
        <f>T258/S258</f>
        <v>#DIV/0!</v>
      </c>
      <c r="T259" s="718"/>
      <c r="U259" s="718" t="e">
        <f>V258/U258</f>
        <v>#DIV/0!</v>
      </c>
      <c r="V259" s="718"/>
      <c r="W259" s="718" t="e">
        <f>X258/W258</f>
        <v>#DIV/0!</v>
      </c>
      <c r="X259" s="718"/>
      <c r="Y259" s="718" t="e">
        <f>Z258/Y258</f>
        <v>#DIV/0!</v>
      </c>
      <c r="Z259" s="718"/>
      <c r="AA259" s="718" t="e">
        <f>AB258/AA258</f>
        <v>#DIV/0!</v>
      </c>
      <c r="AB259" s="718"/>
      <c r="AC259" s="718" t="e">
        <f>AD258/AC258</f>
        <v>#DIV/0!</v>
      </c>
      <c r="AD259" s="718"/>
      <c r="AE259" s="718" t="e">
        <f>AF258/AE258</f>
        <v>#DIV/0!</v>
      </c>
      <c r="AF259" s="718"/>
      <c r="AG259" s="718" t="e">
        <f>AH258/AG258</f>
        <v>#DIV/0!</v>
      </c>
      <c r="AH259" s="718"/>
      <c r="AI259" s="718" t="e">
        <f>AJ258/AI258</f>
        <v>#DIV/0!</v>
      </c>
      <c r="AJ259" s="718"/>
      <c r="AK259" s="718">
        <f>AL258/AK258</f>
        <v>112.88421052631578</v>
      </c>
      <c r="AL259" s="718"/>
      <c r="AM259" s="718">
        <f>AN258/AM258</f>
        <v>117.29411764705883</v>
      </c>
      <c r="AN259" s="718"/>
      <c r="AO259" s="718">
        <f>AP258/AO258</f>
        <v>110.46511627906976</v>
      </c>
      <c r="AP259" s="718"/>
      <c r="AQ259" s="718" t="e">
        <f>AR258/AQ258</f>
        <v>#DIV/0!</v>
      </c>
      <c r="AR259" s="718"/>
      <c r="AS259" s="718">
        <f>AT258/AS258</f>
        <v>100</v>
      </c>
      <c r="AT259" s="718"/>
      <c r="AU259" s="718" t="e">
        <f>AV258/AU258</f>
        <v>#DIV/0!</v>
      </c>
      <c r="AV259" s="718"/>
      <c r="AW259" s="718" t="e">
        <f>AX258/AW258</f>
        <v>#DIV/0!</v>
      </c>
      <c r="AX259" s="718"/>
      <c r="AY259" s="718" t="e">
        <f>AZ258/AY258</f>
        <v>#DIV/0!</v>
      </c>
      <c r="AZ259" s="718"/>
      <c r="BA259" s="718" t="e">
        <f>BB258/BA258</f>
        <v>#DIV/0!</v>
      </c>
      <c r="BB259" s="718"/>
      <c r="BC259" s="718" t="e">
        <f>BD258/BC258</f>
        <v>#DIV/0!</v>
      </c>
      <c r="BD259" s="718"/>
      <c r="BE259" s="718" t="e">
        <f>BF258/BE258</f>
        <v>#DIV/0!</v>
      </c>
      <c r="BF259" s="718"/>
      <c r="BG259" s="718" t="e">
        <f>BH258/BG258</f>
        <v>#DIV/0!</v>
      </c>
      <c r="BH259" s="718"/>
      <c r="BI259" s="718" t="e">
        <f>BJ258/BI258</f>
        <v>#DIV/0!</v>
      </c>
      <c r="BJ259" s="718"/>
      <c r="BK259" s="718" t="e">
        <f>BL258/BK258</f>
        <v>#DIV/0!</v>
      </c>
      <c r="BL259" s="718"/>
      <c r="BM259" s="718" t="e">
        <f>BN258/BM258</f>
        <v>#DIV/0!</v>
      </c>
      <c r="BN259" s="718"/>
      <c r="BO259" s="718" t="e">
        <f>BP258/BO258</f>
        <v>#DIV/0!</v>
      </c>
      <c r="BP259" s="718"/>
      <c r="BQ259" s="718" t="e">
        <f>BR258/BQ258</f>
        <v>#DIV/0!</v>
      </c>
      <c r="BR259" s="718"/>
      <c r="BS259" s="718" t="e">
        <f>BT258/BS258</f>
        <v>#DIV/0!</v>
      </c>
      <c r="BT259" s="718"/>
      <c r="BU259" s="718" t="e">
        <f>BV258/BU258</f>
        <v>#DIV/0!</v>
      </c>
      <c r="BV259" s="718"/>
      <c r="BW259" s="718" t="e">
        <f>BX258/BW258</f>
        <v>#DIV/0!</v>
      </c>
      <c r="BX259" s="718"/>
      <c r="BY259" s="718" t="e">
        <f>BZ258/BY258</f>
        <v>#DIV/0!</v>
      </c>
      <c r="BZ259" s="718"/>
      <c r="CA259" s="70"/>
      <c r="CB259" s="726">
        <f>CC258/CB258</f>
        <v>113.6421052631579</v>
      </c>
      <c r="CC259" s="726"/>
      <c r="CD259" s="68" t="s">
        <v>61</v>
      </c>
      <c r="CE259" s="718"/>
      <c r="CF259" s="718"/>
      <c r="CG259" s="718"/>
      <c r="CH259" s="718"/>
      <c r="CI259" s="718"/>
      <c r="CJ259" s="718"/>
      <c r="CK259" s="718"/>
      <c r="CL259" s="718"/>
      <c r="CM259" s="718"/>
      <c r="CN259" s="718"/>
      <c r="CO259" s="718"/>
      <c r="CP259" s="718"/>
      <c r="CQ259" s="718"/>
      <c r="CR259" s="718"/>
      <c r="CS259" s="718"/>
      <c r="CT259" s="718"/>
      <c r="CU259" s="718"/>
      <c r="CV259" s="718"/>
      <c r="CW259" s="718"/>
      <c r="CX259" s="718"/>
      <c r="CY259" s="718"/>
      <c r="CZ259" s="718"/>
      <c r="DA259" s="718"/>
      <c r="DB259" s="718"/>
      <c r="DC259" s="718"/>
      <c r="DD259" s="718"/>
      <c r="DE259" s="718"/>
      <c r="DF259" s="718"/>
      <c r="DG259" s="718"/>
      <c r="DH259" s="718"/>
      <c r="DI259" s="718"/>
      <c r="DJ259" s="718"/>
      <c r="DK259" s="718"/>
      <c r="DL259" s="718"/>
      <c r="DM259" s="718"/>
      <c r="DN259" s="718"/>
      <c r="DO259" s="718"/>
      <c r="DP259" s="718"/>
      <c r="DQ259" s="718"/>
      <c r="DR259" s="718"/>
      <c r="DS259" s="718"/>
      <c r="DT259" s="718"/>
      <c r="DU259" s="718"/>
      <c r="DV259" s="718"/>
      <c r="DW259" s="718"/>
      <c r="DX259" s="718"/>
      <c r="DY259" s="718"/>
      <c r="DZ259" s="718"/>
      <c r="HA259" s="4"/>
      <c r="HB259" s="4"/>
      <c r="HC259" s="4"/>
      <c r="HD259" s="4"/>
    </row>
    <row r="260" spans="1:212" x14ac:dyDescent="0.2">
      <c r="HA260" s="4"/>
      <c r="HB260" s="4"/>
      <c r="HC260" s="4"/>
      <c r="HD260" s="4"/>
    </row>
    <row r="261" spans="1:212" x14ac:dyDescent="0.2">
      <c r="HA261" s="4"/>
      <c r="HB261" s="4"/>
      <c r="HC261" s="4"/>
      <c r="HD261" s="4"/>
    </row>
    <row r="262" spans="1:212" s="4" customFormat="1" ht="12.75" customHeight="1" x14ac:dyDescent="0.2">
      <c r="A262" s="49"/>
      <c r="B262" s="49"/>
      <c r="C262" s="50"/>
      <c r="D262" s="50"/>
      <c r="E262" s="729" t="str">
        <f>$E$3</f>
        <v>vor 2021</v>
      </c>
      <c r="F262" s="730"/>
      <c r="G262" s="730"/>
      <c r="H262" s="730"/>
      <c r="I262" s="730"/>
      <c r="J262" s="730"/>
      <c r="K262" s="730"/>
      <c r="L262" s="730"/>
      <c r="M262" s="730"/>
      <c r="N262" s="730"/>
      <c r="O262" s="730"/>
      <c r="P262" s="730"/>
      <c r="Q262" s="730"/>
      <c r="R262" s="730"/>
      <c r="S262" s="730"/>
      <c r="T262" s="730"/>
      <c r="U262" s="730"/>
      <c r="V262" s="730"/>
      <c r="W262" s="730"/>
      <c r="X262" s="730"/>
      <c r="Y262" s="730"/>
      <c r="Z262" s="730"/>
      <c r="AA262" s="730"/>
      <c r="AB262" s="731"/>
      <c r="AC262" s="719">
        <v>2021</v>
      </c>
      <c r="AD262" s="720"/>
      <c r="AE262" s="720"/>
      <c r="AF262" s="720"/>
      <c r="AG262" s="720"/>
      <c r="AH262" s="720"/>
      <c r="AI262" s="720"/>
      <c r="AJ262" s="720"/>
      <c r="AK262" s="720"/>
      <c r="AL262" s="720"/>
      <c r="AM262" s="720"/>
      <c r="AN262" s="720"/>
      <c r="AO262" s="720"/>
      <c r="AP262" s="720"/>
      <c r="AQ262" s="720"/>
      <c r="AR262" s="720"/>
      <c r="AS262" s="720"/>
      <c r="AT262" s="720"/>
      <c r="AU262" s="720"/>
      <c r="AV262" s="720"/>
      <c r="AW262" s="720"/>
      <c r="AX262" s="720"/>
      <c r="AY262" s="720"/>
      <c r="AZ262" s="721"/>
      <c r="BA262" s="719">
        <f>BA3</f>
        <v>2022</v>
      </c>
      <c r="BB262" s="720"/>
      <c r="BC262" s="720"/>
      <c r="BD262" s="720"/>
      <c r="BE262" s="720"/>
      <c r="BF262" s="720"/>
      <c r="BG262" s="720"/>
      <c r="BH262" s="720"/>
      <c r="BI262" s="720"/>
      <c r="BJ262" s="720"/>
      <c r="BK262" s="720"/>
      <c r="BL262" s="720"/>
      <c r="BM262" s="720"/>
      <c r="BN262" s="720"/>
      <c r="BO262" s="720"/>
      <c r="BP262" s="720"/>
      <c r="BQ262" s="720"/>
      <c r="BR262" s="720"/>
      <c r="BS262" s="720"/>
      <c r="BT262" s="720"/>
      <c r="BU262" s="720"/>
      <c r="BV262" s="720"/>
      <c r="BW262" s="720"/>
      <c r="BX262" s="721"/>
      <c r="BY262" s="62"/>
      <c r="BZ262" s="62"/>
      <c r="CA262" s="62"/>
      <c r="CB262" s="17"/>
      <c r="CC262" s="17"/>
    </row>
    <row r="263" spans="1:212" s="5" customFormat="1" ht="15.75" x14ac:dyDescent="0.25">
      <c r="A263" s="69"/>
      <c r="B263" s="69" t="str">
        <f>Stundenverteilung!P5</f>
        <v>AeBo - K</v>
      </c>
      <c r="C263" s="735" t="str">
        <f>Stundenverteilung!P7</f>
        <v>TP3</v>
      </c>
      <c r="D263" s="736"/>
      <c r="E263" s="732"/>
      <c r="F263" s="733"/>
      <c r="G263" s="733"/>
      <c r="H263" s="733"/>
      <c r="I263" s="733"/>
      <c r="J263" s="733"/>
      <c r="K263" s="733"/>
      <c r="L263" s="733"/>
      <c r="M263" s="733"/>
      <c r="N263" s="733"/>
      <c r="O263" s="733"/>
      <c r="P263" s="733"/>
      <c r="Q263" s="733"/>
      <c r="R263" s="733"/>
      <c r="S263" s="733"/>
      <c r="T263" s="733"/>
      <c r="U263" s="733"/>
      <c r="V263" s="733"/>
      <c r="W263" s="733"/>
      <c r="X263" s="733"/>
      <c r="Y263" s="733"/>
      <c r="Z263" s="733"/>
      <c r="AA263" s="733"/>
      <c r="AB263" s="734"/>
      <c r="AC263" s="722"/>
      <c r="AD263" s="723"/>
      <c r="AE263" s="723"/>
      <c r="AF263" s="723"/>
      <c r="AG263" s="723"/>
      <c r="AH263" s="723"/>
      <c r="AI263" s="723"/>
      <c r="AJ263" s="723"/>
      <c r="AK263" s="723"/>
      <c r="AL263" s="723"/>
      <c r="AM263" s="723"/>
      <c r="AN263" s="723"/>
      <c r="AO263" s="723"/>
      <c r="AP263" s="723"/>
      <c r="AQ263" s="723"/>
      <c r="AR263" s="723"/>
      <c r="AS263" s="723"/>
      <c r="AT263" s="723"/>
      <c r="AU263" s="723"/>
      <c r="AV263" s="723"/>
      <c r="AW263" s="723"/>
      <c r="AX263" s="723"/>
      <c r="AY263" s="723"/>
      <c r="AZ263" s="724"/>
      <c r="BA263" s="722"/>
      <c r="BB263" s="723"/>
      <c r="BC263" s="723"/>
      <c r="BD263" s="723"/>
      <c r="BE263" s="723"/>
      <c r="BF263" s="723"/>
      <c r="BG263" s="723"/>
      <c r="BH263" s="723"/>
      <c r="BI263" s="723"/>
      <c r="BJ263" s="723"/>
      <c r="BK263" s="723"/>
      <c r="BL263" s="723"/>
      <c r="BM263" s="723"/>
      <c r="BN263" s="723"/>
      <c r="BO263" s="723"/>
      <c r="BP263" s="723"/>
      <c r="BQ263" s="723"/>
      <c r="BR263" s="723"/>
      <c r="BS263" s="723"/>
      <c r="BT263" s="723"/>
      <c r="BU263" s="723"/>
      <c r="BV263" s="723"/>
      <c r="BW263" s="723"/>
      <c r="BX263" s="724"/>
      <c r="BY263" s="62"/>
      <c r="BZ263" s="62"/>
      <c r="CA263" s="62"/>
      <c r="CB263" s="16"/>
      <c r="CC263" s="16"/>
      <c r="CD263" s="4"/>
      <c r="CE263" s="717">
        <f>CE223</f>
        <v>44256</v>
      </c>
      <c r="CF263" s="717"/>
      <c r="CG263" s="717"/>
      <c r="CH263" s="717"/>
      <c r="CI263" s="717">
        <f>CI223</f>
        <v>44287</v>
      </c>
      <c r="CJ263" s="717"/>
      <c r="CK263" s="717"/>
      <c r="CL263" s="717"/>
      <c r="CM263" s="717">
        <f>CM223</f>
        <v>44317</v>
      </c>
      <c r="CN263" s="717"/>
      <c r="CO263" s="717"/>
      <c r="CP263" s="717"/>
      <c r="CQ263" s="717">
        <f>CQ223</f>
        <v>44348</v>
      </c>
      <c r="CR263" s="717"/>
      <c r="CS263" s="717"/>
      <c r="CT263" s="717"/>
      <c r="CU263" s="717">
        <f>CU223</f>
        <v>44378</v>
      </c>
      <c r="CV263" s="717"/>
      <c r="CW263" s="717"/>
      <c r="CX263" s="717"/>
      <c r="CY263" s="717">
        <f>CY223</f>
        <v>44409</v>
      </c>
      <c r="CZ263" s="717"/>
      <c r="DA263" s="717"/>
      <c r="DB263" s="717"/>
      <c r="DC263" s="717">
        <f>DC223</f>
        <v>44440</v>
      </c>
      <c r="DD263" s="717"/>
      <c r="DE263" s="717"/>
      <c r="DF263" s="717"/>
      <c r="DG263" s="717">
        <f>DG223</f>
        <v>44470</v>
      </c>
      <c r="DH263" s="717"/>
      <c r="DI263" s="717"/>
      <c r="DJ263" s="717"/>
      <c r="DK263" s="717">
        <f>DK223</f>
        <v>44501</v>
      </c>
      <c r="DL263" s="717"/>
      <c r="DM263" s="717"/>
      <c r="DN263" s="717"/>
      <c r="DO263" s="717">
        <f>DO223</f>
        <v>44531</v>
      </c>
      <c r="DP263" s="717"/>
      <c r="DQ263" s="717"/>
      <c r="DR263" s="717"/>
      <c r="DS263" s="717">
        <f>DS223</f>
        <v>44562</v>
      </c>
      <c r="DT263" s="717"/>
      <c r="DU263" s="717"/>
      <c r="DV263" s="717"/>
      <c r="DW263" s="717" t="str">
        <f>DW223</f>
        <v>Leer</v>
      </c>
      <c r="DX263" s="717"/>
      <c r="DY263" s="717"/>
      <c r="DZ263" s="717"/>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row>
    <row r="264" spans="1:212" s="5" customFormat="1" ht="48" x14ac:dyDescent="0.2">
      <c r="A264" s="51" t="s">
        <v>0</v>
      </c>
      <c r="B264" s="51" t="s">
        <v>80</v>
      </c>
      <c r="C264" s="52" t="s">
        <v>1</v>
      </c>
      <c r="D264" s="52" t="s">
        <v>6</v>
      </c>
      <c r="E264" s="53" t="s">
        <v>13</v>
      </c>
      <c r="F264" s="53" t="s">
        <v>14</v>
      </c>
      <c r="G264" s="53" t="s">
        <v>15</v>
      </c>
      <c r="H264" s="53" t="s">
        <v>16</v>
      </c>
      <c r="I264" s="53" t="s">
        <v>17</v>
      </c>
      <c r="J264" s="53" t="s">
        <v>18</v>
      </c>
      <c r="K264" s="53" t="s">
        <v>19</v>
      </c>
      <c r="L264" s="53" t="s">
        <v>20</v>
      </c>
      <c r="M264" s="53" t="s">
        <v>21</v>
      </c>
      <c r="N264" s="53" t="s">
        <v>22</v>
      </c>
      <c r="O264" s="53" t="s">
        <v>23</v>
      </c>
      <c r="P264" s="53" t="s">
        <v>24</v>
      </c>
      <c r="Q264" s="53" t="s">
        <v>25</v>
      </c>
      <c r="R264" s="53" t="s">
        <v>26</v>
      </c>
      <c r="S264" s="53" t="s">
        <v>27</v>
      </c>
      <c r="T264" s="53" t="s">
        <v>28</v>
      </c>
      <c r="U264" s="53" t="s">
        <v>29</v>
      </c>
      <c r="V264" s="53" t="s">
        <v>30</v>
      </c>
      <c r="W264" s="53" t="s">
        <v>247</v>
      </c>
      <c r="X264" s="53" t="s">
        <v>32</v>
      </c>
      <c r="Y264" s="53" t="s">
        <v>248</v>
      </c>
      <c r="Z264" s="53" t="s">
        <v>36</v>
      </c>
      <c r="AA264" s="53" t="s">
        <v>249</v>
      </c>
      <c r="AB264" s="53" t="s">
        <v>35</v>
      </c>
      <c r="AC264" s="58" t="s">
        <v>13</v>
      </c>
      <c r="AD264" s="58" t="s">
        <v>14</v>
      </c>
      <c r="AE264" s="58" t="s">
        <v>15</v>
      </c>
      <c r="AF264" s="58" t="s">
        <v>16</v>
      </c>
      <c r="AG264" s="58" t="s">
        <v>17</v>
      </c>
      <c r="AH264" s="58" t="s">
        <v>18</v>
      </c>
      <c r="AI264" s="58" t="s">
        <v>19</v>
      </c>
      <c r="AJ264" s="58" t="s">
        <v>20</v>
      </c>
      <c r="AK264" s="58" t="s">
        <v>21</v>
      </c>
      <c r="AL264" s="58" t="s">
        <v>22</v>
      </c>
      <c r="AM264" s="58" t="s">
        <v>23</v>
      </c>
      <c r="AN264" s="58" t="s">
        <v>24</v>
      </c>
      <c r="AO264" s="58" t="s">
        <v>25</v>
      </c>
      <c r="AP264" s="58" t="s">
        <v>26</v>
      </c>
      <c r="AQ264" s="58" t="s">
        <v>27</v>
      </c>
      <c r="AR264" s="58" t="s">
        <v>28</v>
      </c>
      <c r="AS264" s="58" t="s">
        <v>29</v>
      </c>
      <c r="AT264" s="58" t="s">
        <v>30</v>
      </c>
      <c r="AU264" s="58" t="s">
        <v>31</v>
      </c>
      <c r="AV264" s="58" t="s">
        <v>32</v>
      </c>
      <c r="AW264" s="58" t="s">
        <v>33</v>
      </c>
      <c r="AX264" s="58" t="s">
        <v>36</v>
      </c>
      <c r="AY264" s="58" t="s">
        <v>34</v>
      </c>
      <c r="AZ264" s="58" t="s">
        <v>35</v>
      </c>
      <c r="BA264" s="58" t="s">
        <v>13</v>
      </c>
      <c r="BB264" s="58" t="s">
        <v>14</v>
      </c>
      <c r="BC264" s="58" t="s">
        <v>15</v>
      </c>
      <c r="BD264" s="58" t="s">
        <v>16</v>
      </c>
      <c r="BE264" s="58" t="s">
        <v>17</v>
      </c>
      <c r="BF264" s="58" t="s">
        <v>18</v>
      </c>
      <c r="BG264" s="58" t="s">
        <v>19</v>
      </c>
      <c r="BH264" s="58" t="s">
        <v>20</v>
      </c>
      <c r="BI264" s="58" t="s">
        <v>21</v>
      </c>
      <c r="BJ264" s="58" t="s">
        <v>22</v>
      </c>
      <c r="BK264" s="58" t="s">
        <v>23</v>
      </c>
      <c r="BL264" s="58" t="s">
        <v>24</v>
      </c>
      <c r="BM264" s="58" t="s">
        <v>25</v>
      </c>
      <c r="BN264" s="58" t="s">
        <v>26</v>
      </c>
      <c r="BO264" s="58" t="s">
        <v>27</v>
      </c>
      <c r="BP264" s="58" t="s">
        <v>28</v>
      </c>
      <c r="BQ264" s="58" t="s">
        <v>29</v>
      </c>
      <c r="BR264" s="58" t="s">
        <v>30</v>
      </c>
      <c r="BS264" s="58" t="s">
        <v>31</v>
      </c>
      <c r="BT264" s="58" t="s">
        <v>32</v>
      </c>
      <c r="BU264" s="58" t="s">
        <v>33</v>
      </c>
      <c r="BV264" s="58" t="s">
        <v>36</v>
      </c>
      <c r="BW264" s="58" t="s">
        <v>34</v>
      </c>
      <c r="BX264" s="58" t="s">
        <v>35</v>
      </c>
      <c r="BY264" s="222" t="str">
        <f>BY5</f>
        <v>Leer
Std.</v>
      </c>
      <c r="BZ264" s="58" t="str">
        <f>BZ5</f>
        <v>Leer
CHF</v>
      </c>
      <c r="CA264" s="58"/>
      <c r="CB264" s="60" t="s">
        <v>4</v>
      </c>
      <c r="CC264" s="60" t="s">
        <v>5</v>
      </c>
      <c r="CD264" s="4"/>
      <c r="CE264" s="237" t="s">
        <v>250</v>
      </c>
      <c r="CF264" s="237" t="s">
        <v>37</v>
      </c>
      <c r="CG264" s="238" t="s">
        <v>165</v>
      </c>
      <c r="CH264" s="238" t="s">
        <v>166</v>
      </c>
      <c r="CI264" s="237" t="s">
        <v>250</v>
      </c>
      <c r="CJ264" s="237" t="s">
        <v>37</v>
      </c>
      <c r="CK264" s="238" t="s">
        <v>165</v>
      </c>
      <c r="CL264" s="238" t="s">
        <v>166</v>
      </c>
      <c r="CM264" s="237" t="s">
        <v>250</v>
      </c>
      <c r="CN264" s="237" t="s">
        <v>37</v>
      </c>
      <c r="CO264" s="238" t="s">
        <v>165</v>
      </c>
      <c r="CP264" s="238" t="s">
        <v>166</v>
      </c>
      <c r="CQ264" s="237" t="s">
        <v>250</v>
      </c>
      <c r="CR264" s="237" t="s">
        <v>37</v>
      </c>
      <c r="CS264" s="238" t="s">
        <v>165</v>
      </c>
      <c r="CT264" s="238" t="s">
        <v>166</v>
      </c>
      <c r="CU264" s="237" t="s">
        <v>250</v>
      </c>
      <c r="CV264" s="237" t="s">
        <v>37</v>
      </c>
      <c r="CW264" s="238" t="s">
        <v>165</v>
      </c>
      <c r="CX264" s="238" t="s">
        <v>166</v>
      </c>
      <c r="CY264" s="237" t="s">
        <v>250</v>
      </c>
      <c r="CZ264" s="237" t="s">
        <v>37</v>
      </c>
      <c r="DA264" s="238" t="s">
        <v>165</v>
      </c>
      <c r="DB264" s="238" t="s">
        <v>166</v>
      </c>
      <c r="DC264" s="237" t="s">
        <v>250</v>
      </c>
      <c r="DD264" s="237" t="s">
        <v>37</v>
      </c>
      <c r="DE264" s="238" t="s">
        <v>165</v>
      </c>
      <c r="DF264" s="238" t="s">
        <v>166</v>
      </c>
      <c r="DG264" s="237" t="s">
        <v>250</v>
      </c>
      <c r="DH264" s="237" t="s">
        <v>37</v>
      </c>
      <c r="DI264" s="238" t="s">
        <v>165</v>
      </c>
      <c r="DJ264" s="238" t="s">
        <v>166</v>
      </c>
      <c r="DK264" s="237" t="s">
        <v>250</v>
      </c>
      <c r="DL264" s="237" t="s">
        <v>37</v>
      </c>
      <c r="DM264" s="238" t="s">
        <v>165</v>
      </c>
      <c r="DN264" s="238" t="s">
        <v>166</v>
      </c>
      <c r="DO264" s="237" t="s">
        <v>250</v>
      </c>
      <c r="DP264" s="237" t="s">
        <v>37</v>
      </c>
      <c r="DQ264" s="238" t="s">
        <v>165</v>
      </c>
      <c r="DR264" s="238" t="s">
        <v>166</v>
      </c>
      <c r="DS264" s="237" t="s">
        <v>250</v>
      </c>
      <c r="DT264" s="237" t="s">
        <v>37</v>
      </c>
      <c r="DU264" s="238" t="s">
        <v>165</v>
      </c>
      <c r="DV264" s="238" t="s">
        <v>166</v>
      </c>
      <c r="DW264" s="237" t="s">
        <v>250</v>
      </c>
      <c r="DX264" s="237" t="s">
        <v>37</v>
      </c>
      <c r="DY264" s="238" t="s">
        <v>165</v>
      </c>
      <c r="DZ264" s="238" t="s">
        <v>166</v>
      </c>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row>
    <row r="265" spans="1:212" s="5" customFormat="1" x14ac:dyDescent="0.2">
      <c r="A265" s="57" t="s">
        <v>107</v>
      </c>
      <c r="B265" s="57" t="s">
        <v>108</v>
      </c>
      <c r="C265" s="57" t="s">
        <v>2</v>
      </c>
      <c r="D265" s="57">
        <v>140</v>
      </c>
      <c r="E265" s="6"/>
      <c r="F265" s="64">
        <f>SUM(E265*$D265)</f>
        <v>0</v>
      </c>
      <c r="G265" s="6"/>
      <c r="H265" s="64">
        <f>SUM(G265*$D265)</f>
        <v>0</v>
      </c>
      <c r="I265" s="6"/>
      <c r="J265" s="64">
        <f>SUM(I265*$D265)</f>
        <v>0</v>
      </c>
      <c r="K265" s="6"/>
      <c r="L265" s="64">
        <f>SUM(K265*$D265)</f>
        <v>0</v>
      </c>
      <c r="M265" s="6"/>
      <c r="N265" s="64">
        <f>SUM(M265*$D265)</f>
        <v>0</v>
      </c>
      <c r="O265" s="6"/>
      <c r="P265" s="64">
        <f>SUM(O265*$D265)</f>
        <v>0</v>
      </c>
      <c r="Q265" s="6"/>
      <c r="R265" s="64">
        <f>SUM(Q265*$D265)</f>
        <v>0</v>
      </c>
      <c r="S265" s="6"/>
      <c r="T265" s="64">
        <f>SUM(S265*$D265)</f>
        <v>0</v>
      </c>
      <c r="U265" s="6"/>
      <c r="V265" s="64">
        <f>SUM(U265*$D265)</f>
        <v>0</v>
      </c>
      <c r="W265" s="6"/>
      <c r="X265" s="64">
        <f>SUM(W265*$D265)</f>
        <v>0</v>
      </c>
      <c r="Y265" s="6"/>
      <c r="Z265" s="64">
        <f>SUM(Y265*$D265)</f>
        <v>0</v>
      </c>
      <c r="AA265" s="6"/>
      <c r="AB265" s="64">
        <f>SUM(AA265*$D265)</f>
        <v>0</v>
      </c>
      <c r="AC265" s="59"/>
      <c r="AD265" s="64">
        <f>SUM(AC265*$D265)</f>
        <v>0</v>
      </c>
      <c r="AE265" s="59"/>
      <c r="AF265" s="64">
        <f>SUM(AE265*$D265)</f>
        <v>0</v>
      </c>
      <c r="AG265" s="59"/>
      <c r="AH265" s="64">
        <f>SUM(AG265*$D265)</f>
        <v>0</v>
      </c>
      <c r="AI265" s="59"/>
      <c r="AJ265" s="64">
        <f>SUM(AI265*$D265)</f>
        <v>0</v>
      </c>
      <c r="AK265" s="59">
        <v>27.25</v>
      </c>
      <c r="AL265" s="64">
        <f>SUM(AK265*$D265)</f>
        <v>3815</v>
      </c>
      <c r="AM265" s="59"/>
      <c r="AN265" s="64">
        <f>SUM(AM265*$D265)</f>
        <v>0</v>
      </c>
      <c r="AO265" s="59"/>
      <c r="AP265" s="64">
        <f>SUM(AO265*$D265)</f>
        <v>0</v>
      </c>
      <c r="AQ265" s="59"/>
      <c r="AR265" s="64">
        <f>SUM(AQ265*$D265)</f>
        <v>0</v>
      </c>
      <c r="AS265" s="59"/>
      <c r="AT265" s="64">
        <f>SUM(AS265*$D265)</f>
        <v>0</v>
      </c>
      <c r="AU265" s="59"/>
      <c r="AV265" s="64">
        <f>SUM(AU265*$D265)</f>
        <v>0</v>
      </c>
      <c r="AW265" s="59"/>
      <c r="AX265" s="64">
        <f>SUM(AW265*$D265)</f>
        <v>0</v>
      </c>
      <c r="AY265" s="59"/>
      <c r="AZ265" s="64">
        <f>SUM(AY265*$D265)</f>
        <v>0</v>
      </c>
      <c r="BA265" s="59"/>
      <c r="BB265" s="64">
        <f>SUM(BA265*$D265)</f>
        <v>0</v>
      </c>
      <c r="BC265" s="59"/>
      <c r="BD265" s="64">
        <f>SUM(BC265*$D265)</f>
        <v>0</v>
      </c>
      <c r="BE265" s="59"/>
      <c r="BF265" s="64">
        <f>SUM(BE265*$D265)</f>
        <v>0</v>
      </c>
      <c r="BG265" s="59"/>
      <c r="BH265" s="64">
        <f>SUM(BG265*$D265)</f>
        <v>0</v>
      </c>
      <c r="BI265" s="59"/>
      <c r="BJ265" s="64">
        <f>SUM(BI265*$D265)</f>
        <v>0</v>
      </c>
      <c r="BK265" s="59"/>
      <c r="BL265" s="64">
        <f>SUM(BK265*$D265)</f>
        <v>0</v>
      </c>
      <c r="BM265" s="59"/>
      <c r="BN265" s="64">
        <f>SUM(BM265*$D265)</f>
        <v>0</v>
      </c>
      <c r="BO265" s="59"/>
      <c r="BP265" s="64">
        <f>SUM(BO265*$D265)</f>
        <v>0</v>
      </c>
      <c r="BQ265" s="59"/>
      <c r="BR265" s="64">
        <f>SUM(BQ265*$D265)</f>
        <v>0</v>
      </c>
      <c r="BS265" s="59"/>
      <c r="BT265" s="64">
        <f>SUM(BS265*$D265)</f>
        <v>0</v>
      </c>
      <c r="BU265" s="59"/>
      <c r="BV265" s="64">
        <f>SUM(BU265*$D265)</f>
        <v>0</v>
      </c>
      <c r="BW265" s="59"/>
      <c r="BX265" s="64">
        <f>SUM(BW265*$D265)</f>
        <v>0</v>
      </c>
      <c r="BY265" s="59"/>
      <c r="BZ265" s="64">
        <f t="shared" ref="BZ265:BZ304" si="1676">SUM(BY265*$D265)</f>
        <v>0</v>
      </c>
      <c r="CA265" s="54"/>
      <c r="CB265" s="61">
        <f t="shared" ref="CB265:CB304" si="1677">SUM(E265+G265+I265+K265+M265+O265+Q265+S265+U265+W265+Y265+AA265+AC265+AE265+AG265+AI265+AK265+AM265+AO265+AQ265+AS265+AU265+AW265+AY265+BA265+BC265+BE265+BG265+BI265+BK265+BM265+BO265+BQ265+BS265+BU265+BW265+BY265)</f>
        <v>27.25</v>
      </c>
      <c r="CC265" s="61">
        <f t="shared" ref="CC265:CC304" si="1678">ROUND(CB265*D265*2,1)/2</f>
        <v>3815</v>
      </c>
      <c r="CD265" s="4"/>
      <c r="CE265" s="236"/>
      <c r="CF265" s="236">
        <f>SUM(CE265*D265)</f>
        <v>0</v>
      </c>
      <c r="CG265" s="235">
        <f>SUM(CE265+AG265)</f>
        <v>0</v>
      </c>
      <c r="CH265" s="235">
        <f>SUM(CG265*D265)</f>
        <v>0</v>
      </c>
      <c r="CI265" s="236">
        <v>5.75</v>
      </c>
      <c r="CJ265" s="236">
        <f>SUM(CI265*D265)</f>
        <v>805</v>
      </c>
      <c r="CK265" s="235">
        <f>SUM(CI265+AI265)</f>
        <v>5.75</v>
      </c>
      <c r="CL265" s="235">
        <f>SUM(CK265*D265)</f>
        <v>805</v>
      </c>
      <c r="CM265" s="236"/>
      <c r="CN265" s="236">
        <f t="shared" ref="CN265:CN304" si="1679">SUM(CM265*D265)</f>
        <v>0</v>
      </c>
      <c r="CO265" s="235">
        <f>SUM(CM265+AK265)</f>
        <v>27.25</v>
      </c>
      <c r="CP265" s="235">
        <f>SUM(CO265*D265)</f>
        <v>3815</v>
      </c>
      <c r="CQ265" s="236">
        <v>1.75</v>
      </c>
      <c r="CR265" s="236">
        <f>SUM(CQ265*D265)</f>
        <v>245</v>
      </c>
      <c r="CS265" s="235">
        <f>SUM(CQ265+AM265)</f>
        <v>1.75</v>
      </c>
      <c r="CT265" s="235">
        <f>SUM(CS265*D265)</f>
        <v>245</v>
      </c>
      <c r="CU265" s="236">
        <v>2.5</v>
      </c>
      <c r="CV265" s="236">
        <f>SUM(CU265*D265)</f>
        <v>350</v>
      </c>
      <c r="CW265" s="235">
        <f>SUM(CU265+AO265)</f>
        <v>2.5</v>
      </c>
      <c r="CX265" s="235">
        <f>SUM(CW265*D265)</f>
        <v>350</v>
      </c>
      <c r="CY265" s="236">
        <v>2.5</v>
      </c>
      <c r="CZ265" s="236">
        <f>SUM(CY265*D265)</f>
        <v>350</v>
      </c>
      <c r="DA265" s="235">
        <f>SUM(CY265+AQ265)</f>
        <v>2.5</v>
      </c>
      <c r="DB265" s="235">
        <f>SUM(DA265*D265)</f>
        <v>350</v>
      </c>
      <c r="DC265" s="236">
        <v>2.5</v>
      </c>
      <c r="DD265" s="236">
        <f>SUM(DC265*D265)</f>
        <v>350</v>
      </c>
      <c r="DE265" s="235">
        <f>SUM(DC265+AS265)</f>
        <v>2.5</v>
      </c>
      <c r="DF265" s="235">
        <f>SUM(DE265*D265)</f>
        <v>350</v>
      </c>
      <c r="DG265" s="236">
        <v>5.5</v>
      </c>
      <c r="DH265" s="236">
        <f>DG265*D265</f>
        <v>770</v>
      </c>
      <c r="DI265" s="235">
        <f>DG265+AU265</f>
        <v>5.5</v>
      </c>
      <c r="DJ265" s="235">
        <f>DI265*D265</f>
        <v>770</v>
      </c>
      <c r="DK265" s="236">
        <v>2.75</v>
      </c>
      <c r="DL265" s="236">
        <f>SUM(DK265*D265)</f>
        <v>385</v>
      </c>
      <c r="DM265" s="235">
        <f t="shared" ref="DM265:DM304" si="1680">SUM(DK265+AW265)</f>
        <v>2.75</v>
      </c>
      <c r="DN265" s="235">
        <f>DM265*D265</f>
        <v>385</v>
      </c>
      <c r="DO265" s="236"/>
      <c r="DP265" s="236">
        <f t="shared" ref="DP265:DP304" si="1681">SUM(DO265*AB265)</f>
        <v>0</v>
      </c>
      <c r="DQ265" s="235">
        <f t="shared" ref="DQ265:DQ304" si="1682">SUM(DO265+BA265)</f>
        <v>0</v>
      </c>
      <c r="DR265" s="235">
        <f t="shared" ref="DR265:DR304" si="1683">SUM(DQ265*AB265)</f>
        <v>0</v>
      </c>
      <c r="DS265" s="236">
        <v>1</v>
      </c>
      <c r="DT265" s="236">
        <f>DS265*D265</f>
        <v>140</v>
      </c>
      <c r="DU265" s="235">
        <f t="shared" ref="DU265:DU304" si="1684">SUM(DS265+BE265)</f>
        <v>1</v>
      </c>
      <c r="DV265" s="235">
        <f>DU265*D265</f>
        <v>140</v>
      </c>
      <c r="DW265" s="236"/>
      <c r="DX265" s="236">
        <f t="shared" ref="DX265:DX304" si="1685">SUM(DW265*AJ265)</f>
        <v>0</v>
      </c>
      <c r="DY265" s="235">
        <f t="shared" ref="DY265:DY304" si="1686">SUM(DW265+BI265)</f>
        <v>0</v>
      </c>
      <c r="DZ265" s="235">
        <f t="shared" ref="DZ265:DZ304" si="1687">SUM(DY265*AJ265)</f>
        <v>0</v>
      </c>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row>
    <row r="266" spans="1:212" s="5" customFormat="1" x14ac:dyDescent="0.2">
      <c r="A266" s="57" t="s">
        <v>158</v>
      </c>
      <c r="B266" s="57" t="s">
        <v>159</v>
      </c>
      <c r="C266" s="57" t="s">
        <v>2</v>
      </c>
      <c r="D266" s="57">
        <v>140</v>
      </c>
      <c r="E266" s="6"/>
      <c r="F266" s="64">
        <f t="shared" ref="F266" si="1688">SUM(E266*$D266)</f>
        <v>0</v>
      </c>
      <c r="G266" s="6"/>
      <c r="H266" s="64">
        <f t="shared" ref="H266" si="1689">SUM(G266*$D266)</f>
        <v>0</v>
      </c>
      <c r="I266" s="6"/>
      <c r="J266" s="64">
        <f t="shared" ref="J266" si="1690">SUM(I266*$D266)</f>
        <v>0</v>
      </c>
      <c r="K266" s="208"/>
      <c r="L266" s="64">
        <f t="shared" ref="L266" si="1691">SUM(K266*$D266)</f>
        <v>0</v>
      </c>
      <c r="M266" s="6"/>
      <c r="N266" s="64">
        <f t="shared" ref="N266" si="1692">SUM(M266*$D266)</f>
        <v>0</v>
      </c>
      <c r="O266" s="6"/>
      <c r="P266" s="64">
        <f t="shared" ref="P266" si="1693">SUM(O266*$D266)</f>
        <v>0</v>
      </c>
      <c r="Q266" s="6"/>
      <c r="R266" s="64">
        <f t="shared" ref="R266" si="1694">SUM(Q266*$D266)</f>
        <v>0</v>
      </c>
      <c r="S266" s="6"/>
      <c r="T266" s="64">
        <f t="shared" ref="T266" si="1695">SUM(S266*$D266)</f>
        <v>0</v>
      </c>
      <c r="U266" s="6"/>
      <c r="V266" s="64">
        <f t="shared" ref="V266" si="1696">SUM(U266*$D266)</f>
        <v>0</v>
      </c>
      <c r="W266" s="6"/>
      <c r="X266" s="64">
        <f t="shared" ref="X266" si="1697">SUM(W266*$D266)</f>
        <v>0</v>
      </c>
      <c r="Y266" s="6"/>
      <c r="Z266" s="64">
        <f t="shared" ref="Z266" si="1698">SUM(Y266*$D266)</f>
        <v>0</v>
      </c>
      <c r="AA266" s="6"/>
      <c r="AB266" s="64">
        <f t="shared" ref="AB266" si="1699">SUM(AA266*$D266)</f>
        <v>0</v>
      </c>
      <c r="AC266" s="59"/>
      <c r="AD266" s="64">
        <f t="shared" ref="AD266" si="1700">SUM(AC266*$D266)</f>
        <v>0</v>
      </c>
      <c r="AE266" s="59"/>
      <c r="AF266" s="64">
        <f t="shared" ref="AF266" si="1701">SUM(AE266*$D266)</f>
        <v>0</v>
      </c>
      <c r="AG266" s="59"/>
      <c r="AH266" s="64">
        <f t="shared" ref="AH266" si="1702">SUM(AG266*$D266)</f>
        <v>0</v>
      </c>
      <c r="AI266" s="59"/>
      <c r="AJ266" s="64">
        <f t="shared" ref="AJ266" si="1703">SUM(AI266*$D266)</f>
        <v>0</v>
      </c>
      <c r="AK266" s="59"/>
      <c r="AL266" s="64">
        <f t="shared" ref="AL266" si="1704">SUM(AK266*$D266)</f>
        <v>0</v>
      </c>
      <c r="AM266" s="59"/>
      <c r="AN266" s="64">
        <f t="shared" ref="AN266" si="1705">SUM(AM266*$D266)</f>
        <v>0</v>
      </c>
      <c r="AO266" s="59"/>
      <c r="AP266" s="64">
        <f t="shared" ref="AP266" si="1706">SUM(AO266*$D266)</f>
        <v>0</v>
      </c>
      <c r="AQ266" s="59"/>
      <c r="AR266" s="64">
        <f t="shared" ref="AR266" si="1707">SUM(AQ266*$D266)</f>
        <v>0</v>
      </c>
      <c r="AS266" s="59"/>
      <c r="AT266" s="64">
        <f t="shared" ref="AT266" si="1708">SUM(AS266*$D266)</f>
        <v>0</v>
      </c>
      <c r="AU266" s="59"/>
      <c r="AV266" s="64">
        <f t="shared" ref="AV266" si="1709">SUM(AU266*$D266)</f>
        <v>0</v>
      </c>
      <c r="AW266" s="59"/>
      <c r="AX266" s="64">
        <f t="shared" ref="AX266" si="1710">SUM(AW266*$D266)</f>
        <v>0</v>
      </c>
      <c r="AY266" s="59"/>
      <c r="AZ266" s="64">
        <f t="shared" ref="AZ266" si="1711">SUM(AY266*$D266)</f>
        <v>0</v>
      </c>
      <c r="BA266" s="59"/>
      <c r="BB266" s="64">
        <f t="shared" ref="BB266:BB283" si="1712">SUM(BA266*$D266)</f>
        <v>0</v>
      </c>
      <c r="BC266" s="59"/>
      <c r="BD266" s="64">
        <f t="shared" ref="BD266:BD283" si="1713">SUM(BC266*$D266)</f>
        <v>0</v>
      </c>
      <c r="BE266" s="59"/>
      <c r="BF266" s="64">
        <f t="shared" ref="BF266:BF283" si="1714">SUM(BE266*$D266)</f>
        <v>0</v>
      </c>
      <c r="BG266" s="59"/>
      <c r="BH266" s="64">
        <f t="shared" ref="BH266:BH283" si="1715">SUM(BG266*$D266)</f>
        <v>0</v>
      </c>
      <c r="BI266" s="59"/>
      <c r="BJ266" s="64">
        <f t="shared" ref="BJ266:BJ283" si="1716">SUM(BI266*$D266)</f>
        <v>0</v>
      </c>
      <c r="BK266" s="59"/>
      <c r="BL266" s="64">
        <f t="shared" ref="BL266:BL283" si="1717">SUM(BK266*$D266)</f>
        <v>0</v>
      </c>
      <c r="BM266" s="59"/>
      <c r="BN266" s="64">
        <f t="shared" ref="BN266:BN283" si="1718">SUM(BM266*$D266)</f>
        <v>0</v>
      </c>
      <c r="BO266" s="59"/>
      <c r="BP266" s="64">
        <f t="shared" ref="BP266:BP283" si="1719">SUM(BO266*$D266)</f>
        <v>0</v>
      </c>
      <c r="BQ266" s="59"/>
      <c r="BR266" s="64">
        <f t="shared" ref="BR266:BR283" si="1720">SUM(BQ266*$D266)</f>
        <v>0</v>
      </c>
      <c r="BS266" s="59"/>
      <c r="BT266" s="64">
        <f t="shared" ref="BT266:BT283" si="1721">SUM(BS266*$D266)</f>
        <v>0</v>
      </c>
      <c r="BU266" s="59"/>
      <c r="BV266" s="64">
        <f t="shared" ref="BV266:BV283" si="1722">SUM(BU266*$D266)</f>
        <v>0</v>
      </c>
      <c r="BW266" s="59"/>
      <c r="BX266" s="64">
        <f t="shared" ref="BX266:BX283" si="1723">SUM(BW266*$D266)</f>
        <v>0</v>
      </c>
      <c r="BY266" s="59"/>
      <c r="BZ266" s="64">
        <f t="shared" si="1676"/>
        <v>0</v>
      </c>
      <c r="CA266" s="54"/>
      <c r="CB266" s="61">
        <f t="shared" si="1677"/>
        <v>0</v>
      </c>
      <c r="CC266" s="61">
        <f t="shared" si="1678"/>
        <v>0</v>
      </c>
      <c r="CD266" s="4"/>
      <c r="CE266" s="236"/>
      <c r="CF266" s="236">
        <f t="shared" ref="CF266:CF304" si="1724">SUM(CE266*D266)</f>
        <v>0</v>
      </c>
      <c r="CG266" s="235">
        <f t="shared" ref="CG266:CG304" si="1725">SUM(CE266+AG266)</f>
        <v>0</v>
      </c>
      <c r="CH266" s="235">
        <f t="shared" ref="CH266:CH304" si="1726">SUM(CG266*D266)</f>
        <v>0</v>
      </c>
      <c r="CI266" s="236"/>
      <c r="CJ266" s="236">
        <f t="shared" ref="CJ266:CJ304" si="1727">SUM(CI266*D266)</f>
        <v>0</v>
      </c>
      <c r="CK266" s="235">
        <f t="shared" ref="CK266:CK304" si="1728">SUM(CI266+AI266)</f>
        <v>0</v>
      </c>
      <c r="CL266" s="235">
        <f t="shared" ref="CL266:CL304" si="1729">SUM(CK266*D266)</f>
        <v>0</v>
      </c>
      <c r="CM266" s="236"/>
      <c r="CN266" s="236">
        <f t="shared" si="1679"/>
        <v>0</v>
      </c>
      <c r="CO266" s="235">
        <f t="shared" ref="CO266:CO304" si="1730">SUM(CM266+AK266)</f>
        <v>0</v>
      </c>
      <c r="CP266" s="235">
        <f t="shared" ref="CP266:CP304" si="1731">SUM(CO266*D266)</f>
        <v>0</v>
      </c>
      <c r="CQ266" s="236"/>
      <c r="CR266" s="236">
        <f t="shared" ref="CR266:CR304" si="1732">SUM(CQ266*D266)</f>
        <v>0</v>
      </c>
      <c r="CS266" s="235">
        <f t="shared" ref="CS266:CS304" si="1733">SUM(CQ266+AM266)</f>
        <v>0</v>
      </c>
      <c r="CT266" s="235">
        <f t="shared" ref="CT266:CT304" si="1734">SUM(CS266*D266)</f>
        <v>0</v>
      </c>
      <c r="CU266" s="236"/>
      <c r="CV266" s="236">
        <f t="shared" ref="CV266:CV304" si="1735">SUM(CU266*D266)</f>
        <v>0</v>
      </c>
      <c r="CW266" s="235">
        <f t="shared" ref="CW266:CW304" si="1736">SUM(CU266+AO266)</f>
        <v>0</v>
      </c>
      <c r="CX266" s="235">
        <f t="shared" ref="CX266:CX304" si="1737">SUM(CW266*D266)</f>
        <v>0</v>
      </c>
      <c r="CY266" s="236"/>
      <c r="CZ266" s="236">
        <f t="shared" ref="CZ266:CZ304" si="1738">SUM(CY266*D266)</f>
        <v>0</v>
      </c>
      <c r="DA266" s="235">
        <f t="shared" ref="DA266:DA304" si="1739">SUM(CY266+AQ266)</f>
        <v>0</v>
      </c>
      <c r="DB266" s="235">
        <f t="shared" ref="DB266:DB304" si="1740">SUM(DA266*D266)</f>
        <v>0</v>
      </c>
      <c r="DC266" s="236"/>
      <c r="DD266" s="236">
        <f t="shared" ref="DD266:DD304" si="1741">SUM(DC266*D266)</f>
        <v>0</v>
      </c>
      <c r="DE266" s="235">
        <f t="shared" ref="DE266:DE304" si="1742">SUM(DC266+AS266)</f>
        <v>0</v>
      </c>
      <c r="DF266" s="235">
        <f t="shared" ref="DF266:DF304" si="1743">SUM(DE266*D266)</f>
        <v>0</v>
      </c>
      <c r="DG266" s="236"/>
      <c r="DH266" s="236">
        <f t="shared" ref="DH266:DH304" si="1744">DG266*D266</f>
        <v>0</v>
      </c>
      <c r="DI266" s="235">
        <f t="shared" ref="DI266:DI304" si="1745">DG266+AU266</f>
        <v>0</v>
      </c>
      <c r="DJ266" s="235">
        <f t="shared" ref="DJ266:DJ304" si="1746">DI266*D266</f>
        <v>0</v>
      </c>
      <c r="DK266" s="236"/>
      <c r="DL266" s="236">
        <f t="shared" ref="DL266:DL304" si="1747">SUM(DK266*X266)</f>
        <v>0</v>
      </c>
      <c r="DM266" s="235">
        <f t="shared" si="1680"/>
        <v>0</v>
      </c>
      <c r="DN266" s="235">
        <f t="shared" ref="DN266:DN304" si="1748">SUM(DM266*X266)</f>
        <v>0</v>
      </c>
      <c r="DO266" s="236"/>
      <c r="DP266" s="236">
        <f t="shared" si="1681"/>
        <v>0</v>
      </c>
      <c r="DQ266" s="235">
        <f t="shared" si="1682"/>
        <v>0</v>
      </c>
      <c r="DR266" s="235">
        <f t="shared" si="1683"/>
        <v>0</v>
      </c>
      <c r="DS266" s="236"/>
      <c r="DT266" s="236">
        <f t="shared" ref="DT266:DT304" si="1749">DS266*D266</f>
        <v>0</v>
      </c>
      <c r="DU266" s="235">
        <f t="shared" si="1684"/>
        <v>0</v>
      </c>
      <c r="DV266" s="235">
        <f t="shared" ref="DV266:DV304" si="1750">DU266*D266</f>
        <v>0</v>
      </c>
      <c r="DW266" s="236"/>
      <c r="DX266" s="236">
        <f t="shared" si="1685"/>
        <v>0</v>
      </c>
      <c r="DY266" s="235">
        <f t="shared" si="1686"/>
        <v>0</v>
      </c>
      <c r="DZ266" s="235">
        <f t="shared" si="1687"/>
        <v>0</v>
      </c>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row>
    <row r="267" spans="1:212" s="5" customFormat="1" x14ac:dyDescent="0.2">
      <c r="A267" s="57" t="s">
        <v>87</v>
      </c>
      <c r="B267" s="57" t="s">
        <v>88</v>
      </c>
      <c r="C267" s="57" t="s">
        <v>2</v>
      </c>
      <c r="D267" s="57">
        <v>140</v>
      </c>
      <c r="E267" s="6"/>
      <c r="F267" s="64">
        <f t="shared" ref="F267:F304" si="1751">SUM(E267*$D267)</f>
        <v>0</v>
      </c>
      <c r="G267" s="6"/>
      <c r="H267" s="64">
        <f t="shared" ref="H267:H283" si="1752">SUM(G267*$D267)</f>
        <v>0</v>
      </c>
      <c r="I267" s="6"/>
      <c r="J267" s="64">
        <f t="shared" ref="J267" si="1753">SUM(I267*$D267)</f>
        <v>0</v>
      </c>
      <c r="K267" s="6"/>
      <c r="L267" s="64">
        <f t="shared" ref="L267:L283" si="1754">SUM(K267*$D267)</f>
        <v>0</v>
      </c>
      <c r="M267" s="6"/>
      <c r="N267" s="64">
        <f t="shared" ref="N267:N283" si="1755">SUM(M267*$D267)</f>
        <v>0</v>
      </c>
      <c r="O267" s="6"/>
      <c r="P267" s="64">
        <f t="shared" ref="P267:P283" si="1756">SUM(O267*$D267)</f>
        <v>0</v>
      </c>
      <c r="Q267" s="6"/>
      <c r="R267" s="64">
        <f t="shared" ref="R267:R283" si="1757">SUM(Q267*$D267)</f>
        <v>0</v>
      </c>
      <c r="S267" s="6"/>
      <c r="T267" s="64">
        <f t="shared" ref="T267:T283" si="1758">SUM(S267*$D267)</f>
        <v>0</v>
      </c>
      <c r="U267" s="6"/>
      <c r="V267" s="64">
        <f t="shared" ref="V267:V283" si="1759">SUM(U267*$D267)</f>
        <v>0</v>
      </c>
      <c r="W267" s="6"/>
      <c r="X267" s="64">
        <f t="shared" ref="X267:X283" si="1760">SUM(W267*$D267)</f>
        <v>0</v>
      </c>
      <c r="Y267" s="6"/>
      <c r="Z267" s="64">
        <f t="shared" ref="Z267:Z283" si="1761">SUM(Y267*$D267)</f>
        <v>0</v>
      </c>
      <c r="AA267" s="6"/>
      <c r="AB267" s="64">
        <f t="shared" ref="AB267:AB283" si="1762">SUM(AA267*$D267)</f>
        <v>0</v>
      </c>
      <c r="AC267" s="59"/>
      <c r="AD267" s="64">
        <f t="shared" ref="AD267:AD283" si="1763">SUM(AC267*$D267)</f>
        <v>0</v>
      </c>
      <c r="AE267" s="59"/>
      <c r="AF267" s="64">
        <f t="shared" ref="AF267:AF283" si="1764">SUM(AE267*$D267)</f>
        <v>0</v>
      </c>
      <c r="AG267" s="59"/>
      <c r="AH267" s="64">
        <f t="shared" ref="AH267:AH283" si="1765">SUM(AG267*$D267)</f>
        <v>0</v>
      </c>
      <c r="AI267" s="59"/>
      <c r="AJ267" s="64">
        <f t="shared" ref="AJ267:AJ283" si="1766">SUM(AI267*$D267)</f>
        <v>0</v>
      </c>
      <c r="AK267" s="59"/>
      <c r="AL267" s="64">
        <f t="shared" ref="AL267:AL283" si="1767">SUM(AK267*$D267)</f>
        <v>0</v>
      </c>
      <c r="AM267" s="59"/>
      <c r="AN267" s="64">
        <f t="shared" ref="AN267:AN283" si="1768">SUM(AM267*$D267)</f>
        <v>0</v>
      </c>
      <c r="AO267" s="59"/>
      <c r="AP267" s="64">
        <f t="shared" ref="AP267:AP283" si="1769">SUM(AO267*$D267)</f>
        <v>0</v>
      </c>
      <c r="AQ267" s="59"/>
      <c r="AR267" s="64">
        <f t="shared" ref="AR267:AR283" si="1770">SUM(AQ267*$D267)</f>
        <v>0</v>
      </c>
      <c r="AS267" s="59"/>
      <c r="AT267" s="64">
        <f t="shared" ref="AT267:AT283" si="1771">SUM(AS267*$D267)</f>
        <v>0</v>
      </c>
      <c r="AU267" s="59"/>
      <c r="AV267" s="64">
        <f t="shared" ref="AV267:AV283" si="1772">SUM(AU267*$D267)</f>
        <v>0</v>
      </c>
      <c r="AW267" s="59"/>
      <c r="AX267" s="64">
        <f t="shared" ref="AX267:AX283" si="1773">SUM(AW267*$D267)</f>
        <v>0</v>
      </c>
      <c r="AY267" s="59"/>
      <c r="AZ267" s="64">
        <f t="shared" ref="AZ267:AZ283" si="1774">SUM(AY267*$D267)</f>
        <v>0</v>
      </c>
      <c r="BA267" s="59"/>
      <c r="BB267" s="64">
        <f t="shared" si="1712"/>
        <v>0</v>
      </c>
      <c r="BC267" s="59"/>
      <c r="BD267" s="64">
        <f t="shared" si="1713"/>
        <v>0</v>
      </c>
      <c r="BE267" s="59"/>
      <c r="BF267" s="64">
        <f t="shared" si="1714"/>
        <v>0</v>
      </c>
      <c r="BG267" s="59"/>
      <c r="BH267" s="64">
        <f t="shared" si="1715"/>
        <v>0</v>
      </c>
      <c r="BI267" s="59"/>
      <c r="BJ267" s="64">
        <f t="shared" si="1716"/>
        <v>0</v>
      </c>
      <c r="BK267" s="59"/>
      <c r="BL267" s="64">
        <f t="shared" si="1717"/>
        <v>0</v>
      </c>
      <c r="BM267" s="59"/>
      <c r="BN267" s="64">
        <f t="shared" si="1718"/>
        <v>0</v>
      </c>
      <c r="BO267" s="59"/>
      <c r="BP267" s="64">
        <f t="shared" si="1719"/>
        <v>0</v>
      </c>
      <c r="BQ267" s="59"/>
      <c r="BR267" s="64">
        <f t="shared" si="1720"/>
        <v>0</v>
      </c>
      <c r="BS267" s="59"/>
      <c r="BT267" s="64">
        <f t="shared" si="1721"/>
        <v>0</v>
      </c>
      <c r="BU267" s="59"/>
      <c r="BV267" s="64">
        <f t="shared" si="1722"/>
        <v>0</v>
      </c>
      <c r="BW267" s="59"/>
      <c r="BX267" s="64">
        <f t="shared" si="1723"/>
        <v>0</v>
      </c>
      <c r="BY267" s="59"/>
      <c r="BZ267" s="64">
        <f t="shared" si="1676"/>
        <v>0</v>
      </c>
      <c r="CA267" s="54"/>
      <c r="CB267" s="61">
        <f t="shared" si="1677"/>
        <v>0</v>
      </c>
      <c r="CC267" s="61">
        <f t="shared" si="1678"/>
        <v>0</v>
      </c>
      <c r="CD267" s="4"/>
      <c r="CE267" s="236"/>
      <c r="CF267" s="236">
        <f t="shared" si="1724"/>
        <v>0</v>
      </c>
      <c r="CG267" s="235">
        <f t="shared" si="1725"/>
        <v>0</v>
      </c>
      <c r="CH267" s="235">
        <f t="shared" si="1726"/>
        <v>0</v>
      </c>
      <c r="CI267" s="236"/>
      <c r="CJ267" s="236">
        <f t="shared" si="1727"/>
        <v>0</v>
      </c>
      <c r="CK267" s="235">
        <f t="shared" si="1728"/>
        <v>0</v>
      </c>
      <c r="CL267" s="235">
        <f t="shared" si="1729"/>
        <v>0</v>
      </c>
      <c r="CM267" s="236"/>
      <c r="CN267" s="236">
        <f t="shared" si="1679"/>
        <v>0</v>
      </c>
      <c r="CO267" s="235">
        <f t="shared" si="1730"/>
        <v>0</v>
      </c>
      <c r="CP267" s="235">
        <f t="shared" si="1731"/>
        <v>0</v>
      </c>
      <c r="CQ267" s="236"/>
      <c r="CR267" s="236">
        <f t="shared" si="1732"/>
        <v>0</v>
      </c>
      <c r="CS267" s="235">
        <f t="shared" si="1733"/>
        <v>0</v>
      </c>
      <c r="CT267" s="235">
        <f t="shared" si="1734"/>
        <v>0</v>
      </c>
      <c r="CU267" s="236"/>
      <c r="CV267" s="236">
        <f t="shared" si="1735"/>
        <v>0</v>
      </c>
      <c r="CW267" s="235">
        <f t="shared" si="1736"/>
        <v>0</v>
      </c>
      <c r="CX267" s="235">
        <f t="shared" si="1737"/>
        <v>0</v>
      </c>
      <c r="CY267" s="236"/>
      <c r="CZ267" s="236">
        <f t="shared" si="1738"/>
        <v>0</v>
      </c>
      <c r="DA267" s="235">
        <f t="shared" si="1739"/>
        <v>0</v>
      </c>
      <c r="DB267" s="235">
        <f t="shared" si="1740"/>
        <v>0</v>
      </c>
      <c r="DC267" s="236"/>
      <c r="DD267" s="236">
        <f t="shared" si="1741"/>
        <v>0</v>
      </c>
      <c r="DE267" s="235">
        <f t="shared" si="1742"/>
        <v>0</v>
      </c>
      <c r="DF267" s="235">
        <f t="shared" si="1743"/>
        <v>0</v>
      </c>
      <c r="DG267" s="236"/>
      <c r="DH267" s="236">
        <f t="shared" si="1744"/>
        <v>0</v>
      </c>
      <c r="DI267" s="235">
        <f t="shared" si="1745"/>
        <v>0</v>
      </c>
      <c r="DJ267" s="235">
        <f t="shared" si="1746"/>
        <v>0</v>
      </c>
      <c r="DK267" s="236"/>
      <c r="DL267" s="236">
        <f t="shared" si="1747"/>
        <v>0</v>
      </c>
      <c r="DM267" s="235">
        <f t="shared" si="1680"/>
        <v>0</v>
      </c>
      <c r="DN267" s="235">
        <f t="shared" si="1748"/>
        <v>0</v>
      </c>
      <c r="DO267" s="236"/>
      <c r="DP267" s="236">
        <f t="shared" si="1681"/>
        <v>0</v>
      </c>
      <c r="DQ267" s="235">
        <f t="shared" si="1682"/>
        <v>0</v>
      </c>
      <c r="DR267" s="235">
        <f t="shared" si="1683"/>
        <v>0</v>
      </c>
      <c r="DS267" s="236"/>
      <c r="DT267" s="236">
        <f t="shared" si="1749"/>
        <v>0</v>
      </c>
      <c r="DU267" s="235">
        <f t="shared" si="1684"/>
        <v>0</v>
      </c>
      <c r="DV267" s="235">
        <f t="shared" si="1750"/>
        <v>0</v>
      </c>
      <c r="DW267" s="236"/>
      <c r="DX267" s="236">
        <f t="shared" si="1685"/>
        <v>0</v>
      </c>
      <c r="DY267" s="235">
        <f t="shared" si="1686"/>
        <v>0</v>
      </c>
      <c r="DZ267" s="235">
        <f t="shared" si="1687"/>
        <v>0</v>
      </c>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row>
    <row r="268" spans="1:212" s="5" customFormat="1" x14ac:dyDescent="0.2">
      <c r="A268" s="57" t="s">
        <v>169</v>
      </c>
      <c r="B268" s="57" t="s">
        <v>170</v>
      </c>
      <c r="C268" s="57" t="s">
        <v>2</v>
      </c>
      <c r="D268" s="57">
        <v>140</v>
      </c>
      <c r="E268" s="6"/>
      <c r="F268" s="64">
        <f t="shared" si="1751"/>
        <v>0</v>
      </c>
      <c r="G268" s="6"/>
      <c r="H268" s="64">
        <f t="shared" si="1752"/>
        <v>0</v>
      </c>
      <c r="I268" s="6"/>
      <c r="J268" s="64">
        <f t="shared" ref="J268" si="1775">SUM(I268*$D268)</f>
        <v>0</v>
      </c>
      <c r="K268" s="208"/>
      <c r="L268" s="64">
        <f t="shared" si="1754"/>
        <v>0</v>
      </c>
      <c r="M268" s="6"/>
      <c r="N268" s="64">
        <f t="shared" si="1755"/>
        <v>0</v>
      </c>
      <c r="O268" s="6"/>
      <c r="P268" s="64">
        <f t="shared" si="1756"/>
        <v>0</v>
      </c>
      <c r="Q268" s="6"/>
      <c r="R268" s="64">
        <f t="shared" si="1757"/>
        <v>0</v>
      </c>
      <c r="S268" s="6"/>
      <c r="T268" s="64">
        <f t="shared" si="1758"/>
        <v>0</v>
      </c>
      <c r="U268" s="6"/>
      <c r="V268" s="64">
        <f t="shared" si="1759"/>
        <v>0</v>
      </c>
      <c r="W268" s="6"/>
      <c r="X268" s="64">
        <f t="shared" si="1760"/>
        <v>0</v>
      </c>
      <c r="Y268" s="6"/>
      <c r="Z268" s="64">
        <f t="shared" si="1761"/>
        <v>0</v>
      </c>
      <c r="AA268" s="6"/>
      <c r="AB268" s="64">
        <f t="shared" si="1762"/>
        <v>0</v>
      </c>
      <c r="AC268" s="59"/>
      <c r="AD268" s="64">
        <f t="shared" si="1763"/>
        <v>0</v>
      </c>
      <c r="AE268" s="59"/>
      <c r="AF268" s="64">
        <f t="shared" si="1764"/>
        <v>0</v>
      </c>
      <c r="AG268" s="59"/>
      <c r="AH268" s="64">
        <f t="shared" si="1765"/>
        <v>0</v>
      </c>
      <c r="AI268" s="59"/>
      <c r="AJ268" s="64">
        <f t="shared" si="1766"/>
        <v>0</v>
      </c>
      <c r="AK268" s="59"/>
      <c r="AL268" s="64">
        <f t="shared" si="1767"/>
        <v>0</v>
      </c>
      <c r="AM268" s="59"/>
      <c r="AN268" s="64">
        <f t="shared" si="1768"/>
        <v>0</v>
      </c>
      <c r="AO268" s="59"/>
      <c r="AP268" s="64">
        <f t="shared" si="1769"/>
        <v>0</v>
      </c>
      <c r="AQ268" s="59"/>
      <c r="AR268" s="64">
        <f t="shared" si="1770"/>
        <v>0</v>
      </c>
      <c r="AS268" s="59"/>
      <c r="AT268" s="64">
        <f t="shared" si="1771"/>
        <v>0</v>
      </c>
      <c r="AU268" s="59"/>
      <c r="AV268" s="64">
        <f t="shared" si="1772"/>
        <v>0</v>
      </c>
      <c r="AW268" s="59"/>
      <c r="AX268" s="64">
        <f t="shared" si="1773"/>
        <v>0</v>
      </c>
      <c r="AY268" s="59"/>
      <c r="AZ268" s="64">
        <f t="shared" si="1774"/>
        <v>0</v>
      </c>
      <c r="BA268" s="59"/>
      <c r="BB268" s="64">
        <f t="shared" si="1712"/>
        <v>0</v>
      </c>
      <c r="BC268" s="59"/>
      <c r="BD268" s="64">
        <f t="shared" si="1713"/>
        <v>0</v>
      </c>
      <c r="BE268" s="59"/>
      <c r="BF268" s="64">
        <f t="shared" si="1714"/>
        <v>0</v>
      </c>
      <c r="BG268" s="59"/>
      <c r="BH268" s="64">
        <f t="shared" si="1715"/>
        <v>0</v>
      </c>
      <c r="BI268" s="59"/>
      <c r="BJ268" s="64">
        <f t="shared" si="1716"/>
        <v>0</v>
      </c>
      <c r="BK268" s="59"/>
      <c r="BL268" s="64">
        <f t="shared" si="1717"/>
        <v>0</v>
      </c>
      <c r="BM268" s="59"/>
      <c r="BN268" s="64">
        <f t="shared" si="1718"/>
        <v>0</v>
      </c>
      <c r="BO268" s="59"/>
      <c r="BP268" s="64">
        <f t="shared" si="1719"/>
        <v>0</v>
      </c>
      <c r="BQ268" s="59"/>
      <c r="BR268" s="64">
        <f t="shared" si="1720"/>
        <v>0</v>
      </c>
      <c r="BS268" s="59"/>
      <c r="BT268" s="64">
        <f t="shared" si="1721"/>
        <v>0</v>
      </c>
      <c r="BU268" s="59"/>
      <c r="BV268" s="64">
        <f t="shared" si="1722"/>
        <v>0</v>
      </c>
      <c r="BW268" s="59"/>
      <c r="BX268" s="64">
        <f t="shared" si="1723"/>
        <v>0</v>
      </c>
      <c r="BY268" s="59"/>
      <c r="BZ268" s="64">
        <f t="shared" si="1676"/>
        <v>0</v>
      </c>
      <c r="CA268" s="54"/>
      <c r="CB268" s="61">
        <f t="shared" si="1677"/>
        <v>0</v>
      </c>
      <c r="CC268" s="61">
        <f t="shared" si="1678"/>
        <v>0</v>
      </c>
      <c r="CD268" s="4"/>
      <c r="CE268" s="236"/>
      <c r="CF268" s="236">
        <f t="shared" si="1724"/>
        <v>0</v>
      </c>
      <c r="CG268" s="235">
        <f t="shared" si="1725"/>
        <v>0</v>
      </c>
      <c r="CH268" s="235">
        <f t="shared" si="1726"/>
        <v>0</v>
      </c>
      <c r="CI268" s="236"/>
      <c r="CJ268" s="236">
        <f t="shared" si="1727"/>
        <v>0</v>
      </c>
      <c r="CK268" s="235">
        <f t="shared" si="1728"/>
        <v>0</v>
      </c>
      <c r="CL268" s="235">
        <f t="shared" si="1729"/>
        <v>0</v>
      </c>
      <c r="CM268" s="236"/>
      <c r="CN268" s="236">
        <f t="shared" si="1679"/>
        <v>0</v>
      </c>
      <c r="CO268" s="235">
        <f t="shared" si="1730"/>
        <v>0</v>
      </c>
      <c r="CP268" s="235">
        <f t="shared" si="1731"/>
        <v>0</v>
      </c>
      <c r="CQ268" s="236"/>
      <c r="CR268" s="236">
        <f t="shared" si="1732"/>
        <v>0</v>
      </c>
      <c r="CS268" s="235">
        <f t="shared" si="1733"/>
        <v>0</v>
      </c>
      <c r="CT268" s="235">
        <f t="shared" si="1734"/>
        <v>0</v>
      </c>
      <c r="CU268" s="236"/>
      <c r="CV268" s="236">
        <f t="shared" si="1735"/>
        <v>0</v>
      </c>
      <c r="CW268" s="235">
        <f t="shared" si="1736"/>
        <v>0</v>
      </c>
      <c r="CX268" s="235">
        <f t="shared" si="1737"/>
        <v>0</v>
      </c>
      <c r="CY268" s="236"/>
      <c r="CZ268" s="236">
        <f t="shared" si="1738"/>
        <v>0</v>
      </c>
      <c r="DA268" s="235">
        <f t="shared" si="1739"/>
        <v>0</v>
      </c>
      <c r="DB268" s="235">
        <f t="shared" si="1740"/>
        <v>0</v>
      </c>
      <c r="DC268" s="236"/>
      <c r="DD268" s="236">
        <f t="shared" si="1741"/>
        <v>0</v>
      </c>
      <c r="DE268" s="235">
        <f t="shared" si="1742"/>
        <v>0</v>
      </c>
      <c r="DF268" s="235">
        <f t="shared" si="1743"/>
        <v>0</v>
      </c>
      <c r="DG268" s="236"/>
      <c r="DH268" s="236">
        <f t="shared" si="1744"/>
        <v>0</v>
      </c>
      <c r="DI268" s="235">
        <f t="shared" si="1745"/>
        <v>0</v>
      </c>
      <c r="DJ268" s="235">
        <f t="shared" si="1746"/>
        <v>0</v>
      </c>
      <c r="DK268" s="236"/>
      <c r="DL268" s="236">
        <f t="shared" si="1747"/>
        <v>0</v>
      </c>
      <c r="DM268" s="235">
        <f t="shared" si="1680"/>
        <v>0</v>
      </c>
      <c r="DN268" s="235">
        <f t="shared" si="1748"/>
        <v>0</v>
      </c>
      <c r="DO268" s="236"/>
      <c r="DP268" s="236">
        <f t="shared" si="1681"/>
        <v>0</v>
      </c>
      <c r="DQ268" s="235">
        <f t="shared" si="1682"/>
        <v>0</v>
      </c>
      <c r="DR268" s="235">
        <f t="shared" si="1683"/>
        <v>0</v>
      </c>
      <c r="DS268" s="236">
        <v>2</v>
      </c>
      <c r="DT268" s="236">
        <f t="shared" si="1749"/>
        <v>280</v>
      </c>
      <c r="DU268" s="235">
        <f t="shared" si="1684"/>
        <v>2</v>
      </c>
      <c r="DV268" s="235">
        <f t="shared" si="1750"/>
        <v>280</v>
      </c>
      <c r="DW268" s="236"/>
      <c r="DX268" s="236">
        <f t="shared" si="1685"/>
        <v>0</v>
      </c>
      <c r="DY268" s="235">
        <f t="shared" si="1686"/>
        <v>0</v>
      </c>
      <c r="DZ268" s="235">
        <f t="shared" si="1687"/>
        <v>0</v>
      </c>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row>
    <row r="269" spans="1:212" s="5" customFormat="1" x14ac:dyDescent="0.2">
      <c r="A269" s="57" t="s">
        <v>181</v>
      </c>
      <c r="B269" s="57" t="s">
        <v>182</v>
      </c>
      <c r="C269" s="57" t="s">
        <v>2</v>
      </c>
      <c r="D269" s="57">
        <v>140</v>
      </c>
      <c r="E269" s="6"/>
      <c r="F269" s="64">
        <f t="shared" si="1751"/>
        <v>0</v>
      </c>
      <c r="G269" s="6"/>
      <c r="H269" s="64">
        <f t="shared" si="1752"/>
        <v>0</v>
      </c>
      <c r="I269" s="6"/>
      <c r="J269" s="64">
        <f t="shared" ref="J269" si="1776">SUM(I269*$D269)</f>
        <v>0</v>
      </c>
      <c r="K269" s="6"/>
      <c r="L269" s="64">
        <f t="shared" si="1754"/>
        <v>0</v>
      </c>
      <c r="M269" s="6"/>
      <c r="N269" s="64">
        <f t="shared" si="1755"/>
        <v>0</v>
      </c>
      <c r="O269" s="6"/>
      <c r="P269" s="64">
        <f t="shared" si="1756"/>
        <v>0</v>
      </c>
      <c r="Q269" s="6"/>
      <c r="R269" s="64">
        <f t="shared" si="1757"/>
        <v>0</v>
      </c>
      <c r="S269" s="6"/>
      <c r="T269" s="64">
        <f t="shared" si="1758"/>
        <v>0</v>
      </c>
      <c r="U269" s="6"/>
      <c r="V269" s="64">
        <f t="shared" si="1759"/>
        <v>0</v>
      </c>
      <c r="W269" s="6"/>
      <c r="X269" s="64">
        <f t="shared" si="1760"/>
        <v>0</v>
      </c>
      <c r="Y269" s="6"/>
      <c r="Z269" s="64">
        <f t="shared" si="1761"/>
        <v>0</v>
      </c>
      <c r="AA269" s="6"/>
      <c r="AB269" s="64">
        <f t="shared" si="1762"/>
        <v>0</v>
      </c>
      <c r="AC269" s="59"/>
      <c r="AD269" s="64">
        <f t="shared" si="1763"/>
        <v>0</v>
      </c>
      <c r="AE269" s="59"/>
      <c r="AF269" s="64">
        <f t="shared" si="1764"/>
        <v>0</v>
      </c>
      <c r="AG269" s="59"/>
      <c r="AH269" s="64">
        <f t="shared" si="1765"/>
        <v>0</v>
      </c>
      <c r="AI269" s="59"/>
      <c r="AJ269" s="64">
        <f t="shared" si="1766"/>
        <v>0</v>
      </c>
      <c r="AK269" s="59"/>
      <c r="AL269" s="64">
        <f t="shared" si="1767"/>
        <v>0</v>
      </c>
      <c r="AM269" s="59"/>
      <c r="AN269" s="64">
        <f t="shared" si="1768"/>
        <v>0</v>
      </c>
      <c r="AO269" s="59"/>
      <c r="AP269" s="64">
        <f t="shared" si="1769"/>
        <v>0</v>
      </c>
      <c r="AQ269" s="59"/>
      <c r="AR269" s="64">
        <f t="shared" si="1770"/>
        <v>0</v>
      </c>
      <c r="AS269" s="59"/>
      <c r="AT269" s="64">
        <f t="shared" si="1771"/>
        <v>0</v>
      </c>
      <c r="AU269" s="59"/>
      <c r="AV269" s="64">
        <f t="shared" si="1772"/>
        <v>0</v>
      </c>
      <c r="AW269" s="59"/>
      <c r="AX269" s="64">
        <f t="shared" si="1773"/>
        <v>0</v>
      </c>
      <c r="AY269" s="59"/>
      <c r="AZ269" s="64">
        <f t="shared" si="1774"/>
        <v>0</v>
      </c>
      <c r="BA269" s="59"/>
      <c r="BB269" s="64">
        <f t="shared" si="1712"/>
        <v>0</v>
      </c>
      <c r="BC269" s="59"/>
      <c r="BD269" s="64">
        <f t="shared" si="1713"/>
        <v>0</v>
      </c>
      <c r="BE269" s="59"/>
      <c r="BF269" s="64">
        <f t="shared" si="1714"/>
        <v>0</v>
      </c>
      <c r="BG269" s="59"/>
      <c r="BH269" s="64">
        <f t="shared" si="1715"/>
        <v>0</v>
      </c>
      <c r="BI269" s="59"/>
      <c r="BJ269" s="64">
        <f t="shared" si="1716"/>
        <v>0</v>
      </c>
      <c r="BK269" s="59"/>
      <c r="BL269" s="64">
        <f t="shared" si="1717"/>
        <v>0</v>
      </c>
      <c r="BM269" s="59"/>
      <c r="BN269" s="64">
        <f t="shared" si="1718"/>
        <v>0</v>
      </c>
      <c r="BO269" s="59"/>
      <c r="BP269" s="64">
        <f t="shared" si="1719"/>
        <v>0</v>
      </c>
      <c r="BQ269" s="59"/>
      <c r="BR269" s="64">
        <f t="shared" si="1720"/>
        <v>0</v>
      </c>
      <c r="BS269" s="59"/>
      <c r="BT269" s="64">
        <f t="shared" si="1721"/>
        <v>0</v>
      </c>
      <c r="BU269" s="59"/>
      <c r="BV269" s="64">
        <f t="shared" si="1722"/>
        <v>0</v>
      </c>
      <c r="BW269" s="59"/>
      <c r="BX269" s="64">
        <f t="shared" si="1723"/>
        <v>0</v>
      </c>
      <c r="BY269" s="59"/>
      <c r="BZ269" s="64">
        <f t="shared" si="1676"/>
        <v>0</v>
      </c>
      <c r="CA269" s="54"/>
      <c r="CB269" s="61">
        <f t="shared" si="1677"/>
        <v>0</v>
      </c>
      <c r="CC269" s="61">
        <f t="shared" si="1678"/>
        <v>0</v>
      </c>
      <c r="CD269" s="4"/>
      <c r="CE269" s="236"/>
      <c r="CF269" s="236">
        <f t="shared" si="1724"/>
        <v>0</v>
      </c>
      <c r="CG269" s="235">
        <f t="shared" si="1725"/>
        <v>0</v>
      </c>
      <c r="CH269" s="235">
        <f t="shared" si="1726"/>
        <v>0</v>
      </c>
      <c r="CI269" s="236"/>
      <c r="CJ269" s="236">
        <f t="shared" si="1727"/>
        <v>0</v>
      </c>
      <c r="CK269" s="235">
        <f t="shared" si="1728"/>
        <v>0</v>
      </c>
      <c r="CL269" s="235">
        <f t="shared" si="1729"/>
        <v>0</v>
      </c>
      <c r="CM269" s="236"/>
      <c r="CN269" s="236">
        <f t="shared" si="1679"/>
        <v>0</v>
      </c>
      <c r="CO269" s="235">
        <f t="shared" si="1730"/>
        <v>0</v>
      </c>
      <c r="CP269" s="235">
        <f t="shared" si="1731"/>
        <v>0</v>
      </c>
      <c r="CQ269" s="236"/>
      <c r="CR269" s="236">
        <f t="shared" si="1732"/>
        <v>0</v>
      </c>
      <c r="CS269" s="235">
        <f t="shared" si="1733"/>
        <v>0</v>
      </c>
      <c r="CT269" s="235">
        <f t="shared" si="1734"/>
        <v>0</v>
      </c>
      <c r="CU269" s="236"/>
      <c r="CV269" s="236">
        <f t="shared" si="1735"/>
        <v>0</v>
      </c>
      <c r="CW269" s="235">
        <f t="shared" si="1736"/>
        <v>0</v>
      </c>
      <c r="CX269" s="235">
        <f t="shared" si="1737"/>
        <v>0</v>
      </c>
      <c r="CY269" s="236"/>
      <c r="CZ269" s="236">
        <f t="shared" si="1738"/>
        <v>0</v>
      </c>
      <c r="DA269" s="235">
        <f t="shared" si="1739"/>
        <v>0</v>
      </c>
      <c r="DB269" s="235">
        <f t="shared" si="1740"/>
        <v>0</v>
      </c>
      <c r="DC269" s="236"/>
      <c r="DD269" s="236">
        <f t="shared" si="1741"/>
        <v>0</v>
      </c>
      <c r="DE269" s="235">
        <f t="shared" si="1742"/>
        <v>0</v>
      </c>
      <c r="DF269" s="235">
        <f t="shared" si="1743"/>
        <v>0</v>
      </c>
      <c r="DG269" s="236"/>
      <c r="DH269" s="236">
        <f t="shared" si="1744"/>
        <v>0</v>
      </c>
      <c r="DI269" s="235">
        <f t="shared" si="1745"/>
        <v>0</v>
      </c>
      <c r="DJ269" s="235">
        <f t="shared" si="1746"/>
        <v>0</v>
      </c>
      <c r="DK269" s="236"/>
      <c r="DL269" s="236">
        <f t="shared" si="1747"/>
        <v>0</v>
      </c>
      <c r="DM269" s="235">
        <f t="shared" si="1680"/>
        <v>0</v>
      </c>
      <c r="DN269" s="235">
        <f t="shared" si="1748"/>
        <v>0</v>
      </c>
      <c r="DO269" s="236"/>
      <c r="DP269" s="236">
        <f t="shared" si="1681"/>
        <v>0</v>
      </c>
      <c r="DQ269" s="235">
        <f t="shared" si="1682"/>
        <v>0</v>
      </c>
      <c r="DR269" s="235">
        <f t="shared" si="1683"/>
        <v>0</v>
      </c>
      <c r="DS269" s="236"/>
      <c r="DT269" s="236">
        <f t="shared" si="1749"/>
        <v>0</v>
      </c>
      <c r="DU269" s="235">
        <f t="shared" si="1684"/>
        <v>0</v>
      </c>
      <c r="DV269" s="235">
        <f t="shared" si="1750"/>
        <v>0</v>
      </c>
      <c r="DW269" s="236"/>
      <c r="DX269" s="236">
        <f t="shared" si="1685"/>
        <v>0</v>
      </c>
      <c r="DY269" s="235">
        <f t="shared" si="1686"/>
        <v>0</v>
      </c>
      <c r="DZ269" s="235">
        <f t="shared" si="1687"/>
        <v>0</v>
      </c>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row>
    <row r="270" spans="1:212" s="5" customFormat="1" x14ac:dyDescent="0.2">
      <c r="A270" s="57"/>
      <c r="B270" s="57"/>
      <c r="C270" s="57" t="s">
        <v>2</v>
      </c>
      <c r="D270" s="57">
        <v>140</v>
      </c>
      <c r="E270" s="6"/>
      <c r="F270" s="64">
        <f t="shared" si="1751"/>
        <v>0</v>
      </c>
      <c r="G270" s="6"/>
      <c r="H270" s="64">
        <f t="shared" si="1752"/>
        <v>0</v>
      </c>
      <c r="I270" s="6"/>
      <c r="J270" s="64">
        <f t="shared" ref="J270" si="1777">SUM(I270*$D270)</f>
        <v>0</v>
      </c>
      <c r="K270" s="6"/>
      <c r="L270" s="64">
        <f t="shared" si="1754"/>
        <v>0</v>
      </c>
      <c r="M270" s="6"/>
      <c r="N270" s="64">
        <f t="shared" si="1755"/>
        <v>0</v>
      </c>
      <c r="O270" s="6"/>
      <c r="P270" s="64">
        <f t="shared" si="1756"/>
        <v>0</v>
      </c>
      <c r="Q270" s="6"/>
      <c r="R270" s="64">
        <f t="shared" si="1757"/>
        <v>0</v>
      </c>
      <c r="S270" s="6"/>
      <c r="T270" s="64">
        <f t="shared" si="1758"/>
        <v>0</v>
      </c>
      <c r="U270" s="6"/>
      <c r="V270" s="64">
        <f t="shared" si="1759"/>
        <v>0</v>
      </c>
      <c r="W270" s="6"/>
      <c r="X270" s="64">
        <f t="shared" si="1760"/>
        <v>0</v>
      </c>
      <c r="Y270" s="6"/>
      <c r="Z270" s="64">
        <f t="shared" si="1761"/>
        <v>0</v>
      </c>
      <c r="AA270" s="6"/>
      <c r="AB270" s="64">
        <f t="shared" si="1762"/>
        <v>0</v>
      </c>
      <c r="AC270" s="59"/>
      <c r="AD270" s="64">
        <f t="shared" si="1763"/>
        <v>0</v>
      </c>
      <c r="AE270" s="59"/>
      <c r="AF270" s="64">
        <f t="shared" si="1764"/>
        <v>0</v>
      </c>
      <c r="AG270" s="59"/>
      <c r="AH270" s="64">
        <f t="shared" si="1765"/>
        <v>0</v>
      </c>
      <c r="AI270" s="59"/>
      <c r="AJ270" s="64">
        <f t="shared" si="1766"/>
        <v>0</v>
      </c>
      <c r="AK270" s="59"/>
      <c r="AL270" s="64">
        <f t="shared" si="1767"/>
        <v>0</v>
      </c>
      <c r="AM270" s="59"/>
      <c r="AN270" s="64">
        <f t="shared" si="1768"/>
        <v>0</v>
      </c>
      <c r="AO270" s="59"/>
      <c r="AP270" s="64">
        <f t="shared" si="1769"/>
        <v>0</v>
      </c>
      <c r="AQ270" s="59"/>
      <c r="AR270" s="64">
        <f t="shared" si="1770"/>
        <v>0</v>
      </c>
      <c r="AS270" s="59"/>
      <c r="AT270" s="64">
        <f t="shared" si="1771"/>
        <v>0</v>
      </c>
      <c r="AU270" s="59"/>
      <c r="AV270" s="64">
        <f t="shared" si="1772"/>
        <v>0</v>
      </c>
      <c r="AW270" s="59"/>
      <c r="AX270" s="64">
        <f t="shared" si="1773"/>
        <v>0</v>
      </c>
      <c r="AY270" s="59"/>
      <c r="AZ270" s="64">
        <f t="shared" si="1774"/>
        <v>0</v>
      </c>
      <c r="BA270" s="59"/>
      <c r="BB270" s="64">
        <f t="shared" si="1712"/>
        <v>0</v>
      </c>
      <c r="BC270" s="59"/>
      <c r="BD270" s="64">
        <f t="shared" si="1713"/>
        <v>0</v>
      </c>
      <c r="BE270" s="59"/>
      <c r="BF270" s="64">
        <f t="shared" si="1714"/>
        <v>0</v>
      </c>
      <c r="BG270" s="59"/>
      <c r="BH270" s="64">
        <f t="shared" si="1715"/>
        <v>0</v>
      </c>
      <c r="BI270" s="59"/>
      <c r="BJ270" s="64">
        <f t="shared" si="1716"/>
        <v>0</v>
      </c>
      <c r="BK270" s="59"/>
      <c r="BL270" s="64">
        <f t="shared" si="1717"/>
        <v>0</v>
      </c>
      <c r="BM270" s="59"/>
      <c r="BN270" s="64">
        <f t="shared" si="1718"/>
        <v>0</v>
      </c>
      <c r="BO270" s="59"/>
      <c r="BP270" s="64">
        <f t="shared" si="1719"/>
        <v>0</v>
      </c>
      <c r="BQ270" s="59"/>
      <c r="BR270" s="64">
        <f t="shared" si="1720"/>
        <v>0</v>
      </c>
      <c r="BS270" s="59"/>
      <c r="BT270" s="64">
        <f t="shared" si="1721"/>
        <v>0</v>
      </c>
      <c r="BU270" s="59"/>
      <c r="BV270" s="64">
        <f t="shared" si="1722"/>
        <v>0</v>
      </c>
      <c r="BW270" s="59"/>
      <c r="BX270" s="64">
        <f t="shared" si="1723"/>
        <v>0</v>
      </c>
      <c r="BY270" s="59"/>
      <c r="BZ270" s="64">
        <f t="shared" si="1676"/>
        <v>0</v>
      </c>
      <c r="CA270" s="54"/>
      <c r="CB270" s="61">
        <f t="shared" si="1677"/>
        <v>0</v>
      </c>
      <c r="CC270" s="61">
        <f t="shared" si="1678"/>
        <v>0</v>
      </c>
      <c r="CD270" s="4"/>
      <c r="CE270" s="236"/>
      <c r="CF270" s="236">
        <f t="shared" si="1724"/>
        <v>0</v>
      </c>
      <c r="CG270" s="235">
        <f t="shared" si="1725"/>
        <v>0</v>
      </c>
      <c r="CH270" s="235">
        <f t="shared" si="1726"/>
        <v>0</v>
      </c>
      <c r="CI270" s="236"/>
      <c r="CJ270" s="236">
        <f t="shared" si="1727"/>
        <v>0</v>
      </c>
      <c r="CK270" s="235">
        <f t="shared" si="1728"/>
        <v>0</v>
      </c>
      <c r="CL270" s="235">
        <f t="shared" si="1729"/>
        <v>0</v>
      </c>
      <c r="CM270" s="236"/>
      <c r="CN270" s="236">
        <f t="shared" si="1679"/>
        <v>0</v>
      </c>
      <c r="CO270" s="235">
        <f t="shared" si="1730"/>
        <v>0</v>
      </c>
      <c r="CP270" s="235">
        <f t="shared" si="1731"/>
        <v>0</v>
      </c>
      <c r="CQ270" s="236"/>
      <c r="CR270" s="236">
        <f t="shared" si="1732"/>
        <v>0</v>
      </c>
      <c r="CS270" s="235">
        <f t="shared" si="1733"/>
        <v>0</v>
      </c>
      <c r="CT270" s="235">
        <f t="shared" si="1734"/>
        <v>0</v>
      </c>
      <c r="CU270" s="236"/>
      <c r="CV270" s="236">
        <f t="shared" si="1735"/>
        <v>0</v>
      </c>
      <c r="CW270" s="235">
        <f t="shared" si="1736"/>
        <v>0</v>
      </c>
      <c r="CX270" s="235">
        <f t="shared" si="1737"/>
        <v>0</v>
      </c>
      <c r="CY270" s="236"/>
      <c r="CZ270" s="236">
        <f t="shared" si="1738"/>
        <v>0</v>
      </c>
      <c r="DA270" s="235">
        <f t="shared" si="1739"/>
        <v>0</v>
      </c>
      <c r="DB270" s="235">
        <f t="shared" si="1740"/>
        <v>0</v>
      </c>
      <c r="DC270" s="236"/>
      <c r="DD270" s="236">
        <f t="shared" si="1741"/>
        <v>0</v>
      </c>
      <c r="DE270" s="235">
        <f t="shared" si="1742"/>
        <v>0</v>
      </c>
      <c r="DF270" s="235">
        <f t="shared" si="1743"/>
        <v>0</v>
      </c>
      <c r="DG270" s="236"/>
      <c r="DH270" s="236">
        <f t="shared" si="1744"/>
        <v>0</v>
      </c>
      <c r="DI270" s="235">
        <f t="shared" si="1745"/>
        <v>0</v>
      </c>
      <c r="DJ270" s="235">
        <f t="shared" si="1746"/>
        <v>0</v>
      </c>
      <c r="DK270" s="236"/>
      <c r="DL270" s="236">
        <f t="shared" si="1747"/>
        <v>0</v>
      </c>
      <c r="DM270" s="235">
        <f t="shared" si="1680"/>
        <v>0</v>
      </c>
      <c r="DN270" s="235">
        <f t="shared" si="1748"/>
        <v>0</v>
      </c>
      <c r="DO270" s="236"/>
      <c r="DP270" s="236">
        <f t="shared" si="1681"/>
        <v>0</v>
      </c>
      <c r="DQ270" s="235">
        <f t="shared" si="1682"/>
        <v>0</v>
      </c>
      <c r="DR270" s="235">
        <f t="shared" si="1683"/>
        <v>0</v>
      </c>
      <c r="DS270" s="236"/>
      <c r="DT270" s="236">
        <f t="shared" si="1749"/>
        <v>0</v>
      </c>
      <c r="DU270" s="235">
        <f t="shared" si="1684"/>
        <v>0</v>
      </c>
      <c r="DV270" s="235">
        <f t="shared" si="1750"/>
        <v>0</v>
      </c>
      <c r="DW270" s="236"/>
      <c r="DX270" s="236">
        <f t="shared" si="1685"/>
        <v>0</v>
      </c>
      <c r="DY270" s="235">
        <f t="shared" si="1686"/>
        <v>0</v>
      </c>
      <c r="DZ270" s="235">
        <f t="shared" si="1687"/>
        <v>0</v>
      </c>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row>
    <row r="271" spans="1:212" s="5" customFormat="1" x14ac:dyDescent="0.2">
      <c r="A271" s="57" t="s">
        <v>119</v>
      </c>
      <c r="B271" s="57" t="s">
        <v>120</v>
      </c>
      <c r="C271" s="57" t="s">
        <v>7</v>
      </c>
      <c r="D271" s="57">
        <v>118</v>
      </c>
      <c r="E271" s="6"/>
      <c r="F271" s="64">
        <f t="shared" si="1751"/>
        <v>0</v>
      </c>
      <c r="G271" s="6"/>
      <c r="H271" s="64">
        <f t="shared" si="1752"/>
        <v>0</v>
      </c>
      <c r="I271" s="6"/>
      <c r="J271" s="64">
        <f t="shared" ref="J271" si="1778">SUM(I271*$D271)</f>
        <v>0</v>
      </c>
      <c r="K271" s="6"/>
      <c r="L271" s="64">
        <f t="shared" si="1754"/>
        <v>0</v>
      </c>
      <c r="M271" s="6"/>
      <c r="N271" s="64">
        <f t="shared" si="1755"/>
        <v>0</v>
      </c>
      <c r="O271" s="6"/>
      <c r="P271" s="64">
        <f t="shared" si="1756"/>
        <v>0</v>
      </c>
      <c r="Q271" s="6"/>
      <c r="R271" s="64">
        <f t="shared" si="1757"/>
        <v>0</v>
      </c>
      <c r="S271" s="6"/>
      <c r="T271" s="64">
        <f t="shared" si="1758"/>
        <v>0</v>
      </c>
      <c r="U271" s="6"/>
      <c r="V271" s="64">
        <f t="shared" si="1759"/>
        <v>0</v>
      </c>
      <c r="W271" s="6"/>
      <c r="X271" s="64">
        <f t="shared" si="1760"/>
        <v>0</v>
      </c>
      <c r="Y271" s="6"/>
      <c r="Z271" s="64">
        <f t="shared" si="1761"/>
        <v>0</v>
      </c>
      <c r="AA271" s="6"/>
      <c r="AB271" s="64">
        <f t="shared" si="1762"/>
        <v>0</v>
      </c>
      <c r="AC271" s="59"/>
      <c r="AD271" s="64">
        <f t="shared" si="1763"/>
        <v>0</v>
      </c>
      <c r="AE271" s="59"/>
      <c r="AF271" s="64">
        <f t="shared" si="1764"/>
        <v>0</v>
      </c>
      <c r="AG271" s="59"/>
      <c r="AH271" s="64">
        <f t="shared" si="1765"/>
        <v>0</v>
      </c>
      <c r="AI271" s="59"/>
      <c r="AJ271" s="64">
        <f t="shared" si="1766"/>
        <v>0</v>
      </c>
      <c r="AK271" s="59"/>
      <c r="AL271" s="64">
        <f t="shared" si="1767"/>
        <v>0</v>
      </c>
      <c r="AM271" s="59"/>
      <c r="AN271" s="64">
        <f t="shared" si="1768"/>
        <v>0</v>
      </c>
      <c r="AO271" s="59"/>
      <c r="AP271" s="64">
        <f t="shared" si="1769"/>
        <v>0</v>
      </c>
      <c r="AQ271" s="59"/>
      <c r="AR271" s="64">
        <f t="shared" si="1770"/>
        <v>0</v>
      </c>
      <c r="AS271" s="59"/>
      <c r="AT271" s="64">
        <f t="shared" si="1771"/>
        <v>0</v>
      </c>
      <c r="AU271" s="59"/>
      <c r="AV271" s="64">
        <f t="shared" si="1772"/>
        <v>0</v>
      </c>
      <c r="AW271" s="59"/>
      <c r="AX271" s="64">
        <f t="shared" si="1773"/>
        <v>0</v>
      </c>
      <c r="AY271" s="59"/>
      <c r="AZ271" s="64">
        <f t="shared" si="1774"/>
        <v>0</v>
      </c>
      <c r="BA271" s="59"/>
      <c r="BB271" s="64">
        <f t="shared" si="1712"/>
        <v>0</v>
      </c>
      <c r="BC271" s="59"/>
      <c r="BD271" s="64">
        <f t="shared" si="1713"/>
        <v>0</v>
      </c>
      <c r="BE271" s="59"/>
      <c r="BF271" s="64">
        <f t="shared" si="1714"/>
        <v>0</v>
      </c>
      <c r="BG271" s="59"/>
      <c r="BH271" s="64">
        <f t="shared" si="1715"/>
        <v>0</v>
      </c>
      <c r="BI271" s="59"/>
      <c r="BJ271" s="64">
        <f t="shared" si="1716"/>
        <v>0</v>
      </c>
      <c r="BK271" s="59"/>
      <c r="BL271" s="64">
        <f t="shared" si="1717"/>
        <v>0</v>
      </c>
      <c r="BM271" s="59"/>
      <c r="BN271" s="64">
        <f t="shared" si="1718"/>
        <v>0</v>
      </c>
      <c r="BO271" s="59"/>
      <c r="BP271" s="64">
        <f t="shared" si="1719"/>
        <v>0</v>
      </c>
      <c r="BQ271" s="59"/>
      <c r="BR271" s="64">
        <f t="shared" si="1720"/>
        <v>0</v>
      </c>
      <c r="BS271" s="59"/>
      <c r="BT271" s="64">
        <f t="shared" si="1721"/>
        <v>0</v>
      </c>
      <c r="BU271" s="59"/>
      <c r="BV271" s="64">
        <f t="shared" si="1722"/>
        <v>0</v>
      </c>
      <c r="BW271" s="59"/>
      <c r="BX271" s="64">
        <f t="shared" si="1723"/>
        <v>0</v>
      </c>
      <c r="BY271" s="59"/>
      <c r="BZ271" s="64">
        <f t="shared" si="1676"/>
        <v>0</v>
      </c>
      <c r="CA271" s="54"/>
      <c r="CB271" s="61">
        <f t="shared" si="1677"/>
        <v>0</v>
      </c>
      <c r="CC271" s="61">
        <f t="shared" si="1678"/>
        <v>0</v>
      </c>
      <c r="CD271" s="4"/>
      <c r="CE271" s="236"/>
      <c r="CF271" s="236">
        <f t="shared" si="1724"/>
        <v>0</v>
      </c>
      <c r="CG271" s="235">
        <f t="shared" si="1725"/>
        <v>0</v>
      </c>
      <c r="CH271" s="235">
        <f t="shared" si="1726"/>
        <v>0</v>
      </c>
      <c r="CI271" s="236"/>
      <c r="CJ271" s="236">
        <f t="shared" si="1727"/>
        <v>0</v>
      </c>
      <c r="CK271" s="235">
        <f t="shared" si="1728"/>
        <v>0</v>
      </c>
      <c r="CL271" s="235">
        <f t="shared" si="1729"/>
        <v>0</v>
      </c>
      <c r="CM271" s="236"/>
      <c r="CN271" s="236">
        <f t="shared" si="1679"/>
        <v>0</v>
      </c>
      <c r="CO271" s="235">
        <f t="shared" si="1730"/>
        <v>0</v>
      </c>
      <c r="CP271" s="235">
        <f t="shared" si="1731"/>
        <v>0</v>
      </c>
      <c r="CQ271" s="236"/>
      <c r="CR271" s="236">
        <f t="shared" si="1732"/>
        <v>0</v>
      </c>
      <c r="CS271" s="235">
        <f t="shared" si="1733"/>
        <v>0</v>
      </c>
      <c r="CT271" s="235">
        <f t="shared" si="1734"/>
        <v>0</v>
      </c>
      <c r="CU271" s="236"/>
      <c r="CV271" s="236">
        <f t="shared" si="1735"/>
        <v>0</v>
      </c>
      <c r="CW271" s="235">
        <f t="shared" si="1736"/>
        <v>0</v>
      </c>
      <c r="CX271" s="235">
        <f t="shared" si="1737"/>
        <v>0</v>
      </c>
      <c r="CY271" s="236"/>
      <c r="CZ271" s="236">
        <f t="shared" si="1738"/>
        <v>0</v>
      </c>
      <c r="DA271" s="235">
        <f t="shared" si="1739"/>
        <v>0</v>
      </c>
      <c r="DB271" s="235">
        <f t="shared" si="1740"/>
        <v>0</v>
      </c>
      <c r="DC271" s="236"/>
      <c r="DD271" s="236">
        <f t="shared" si="1741"/>
        <v>0</v>
      </c>
      <c r="DE271" s="235">
        <f t="shared" si="1742"/>
        <v>0</v>
      </c>
      <c r="DF271" s="235">
        <f t="shared" si="1743"/>
        <v>0</v>
      </c>
      <c r="DG271" s="236"/>
      <c r="DH271" s="236">
        <f t="shared" si="1744"/>
        <v>0</v>
      </c>
      <c r="DI271" s="235">
        <f t="shared" si="1745"/>
        <v>0</v>
      </c>
      <c r="DJ271" s="235">
        <f t="shared" si="1746"/>
        <v>0</v>
      </c>
      <c r="DK271" s="236"/>
      <c r="DL271" s="236">
        <f t="shared" si="1747"/>
        <v>0</v>
      </c>
      <c r="DM271" s="235">
        <f t="shared" si="1680"/>
        <v>0</v>
      </c>
      <c r="DN271" s="235">
        <f t="shared" si="1748"/>
        <v>0</v>
      </c>
      <c r="DO271" s="236"/>
      <c r="DP271" s="236">
        <f t="shared" si="1681"/>
        <v>0</v>
      </c>
      <c r="DQ271" s="235">
        <f t="shared" si="1682"/>
        <v>0</v>
      </c>
      <c r="DR271" s="235">
        <f t="shared" si="1683"/>
        <v>0</v>
      </c>
      <c r="DS271" s="236"/>
      <c r="DT271" s="236">
        <f t="shared" si="1749"/>
        <v>0</v>
      </c>
      <c r="DU271" s="235">
        <f t="shared" si="1684"/>
        <v>0</v>
      </c>
      <c r="DV271" s="235">
        <f t="shared" si="1750"/>
        <v>0</v>
      </c>
      <c r="DW271" s="236"/>
      <c r="DX271" s="236">
        <f t="shared" si="1685"/>
        <v>0</v>
      </c>
      <c r="DY271" s="235">
        <f t="shared" si="1686"/>
        <v>0</v>
      </c>
      <c r="DZ271" s="235">
        <f t="shared" si="1687"/>
        <v>0</v>
      </c>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row>
    <row r="272" spans="1:212" s="5" customFormat="1" x14ac:dyDescent="0.2">
      <c r="A272" s="57"/>
      <c r="B272" s="57"/>
      <c r="C272" s="57" t="s">
        <v>7</v>
      </c>
      <c r="D272" s="57">
        <v>118</v>
      </c>
      <c r="E272" s="6"/>
      <c r="F272" s="64">
        <f t="shared" si="1751"/>
        <v>0</v>
      </c>
      <c r="G272" s="6"/>
      <c r="H272" s="64">
        <f t="shared" si="1752"/>
        <v>0</v>
      </c>
      <c r="I272" s="6"/>
      <c r="J272" s="64">
        <f t="shared" ref="J272" si="1779">SUM(I272*$D272)</f>
        <v>0</v>
      </c>
      <c r="K272" s="6"/>
      <c r="L272" s="64">
        <f t="shared" si="1754"/>
        <v>0</v>
      </c>
      <c r="M272" s="6"/>
      <c r="N272" s="64">
        <f t="shared" si="1755"/>
        <v>0</v>
      </c>
      <c r="O272" s="6"/>
      <c r="P272" s="64">
        <f t="shared" si="1756"/>
        <v>0</v>
      </c>
      <c r="Q272" s="6"/>
      <c r="R272" s="64">
        <f t="shared" si="1757"/>
        <v>0</v>
      </c>
      <c r="S272" s="6"/>
      <c r="T272" s="64">
        <f t="shared" si="1758"/>
        <v>0</v>
      </c>
      <c r="U272" s="6"/>
      <c r="V272" s="64">
        <f t="shared" si="1759"/>
        <v>0</v>
      </c>
      <c r="W272" s="6"/>
      <c r="X272" s="64">
        <f t="shared" si="1760"/>
        <v>0</v>
      </c>
      <c r="Y272" s="6"/>
      <c r="Z272" s="64">
        <f t="shared" si="1761"/>
        <v>0</v>
      </c>
      <c r="AA272" s="6"/>
      <c r="AB272" s="64">
        <f t="shared" si="1762"/>
        <v>0</v>
      </c>
      <c r="AC272" s="59"/>
      <c r="AD272" s="64">
        <f t="shared" si="1763"/>
        <v>0</v>
      </c>
      <c r="AE272" s="59"/>
      <c r="AF272" s="64">
        <f t="shared" si="1764"/>
        <v>0</v>
      </c>
      <c r="AG272" s="59"/>
      <c r="AH272" s="64">
        <f t="shared" si="1765"/>
        <v>0</v>
      </c>
      <c r="AI272" s="59"/>
      <c r="AJ272" s="64">
        <f t="shared" si="1766"/>
        <v>0</v>
      </c>
      <c r="AK272" s="59"/>
      <c r="AL272" s="64">
        <f t="shared" si="1767"/>
        <v>0</v>
      </c>
      <c r="AM272" s="59"/>
      <c r="AN272" s="64">
        <f t="shared" si="1768"/>
        <v>0</v>
      </c>
      <c r="AO272" s="59"/>
      <c r="AP272" s="64">
        <f t="shared" si="1769"/>
        <v>0</v>
      </c>
      <c r="AQ272" s="59"/>
      <c r="AR272" s="64">
        <f t="shared" si="1770"/>
        <v>0</v>
      </c>
      <c r="AS272" s="59"/>
      <c r="AT272" s="64">
        <f t="shared" si="1771"/>
        <v>0</v>
      </c>
      <c r="AU272" s="59"/>
      <c r="AV272" s="64">
        <f t="shared" si="1772"/>
        <v>0</v>
      </c>
      <c r="AW272" s="59"/>
      <c r="AX272" s="64">
        <f t="shared" si="1773"/>
        <v>0</v>
      </c>
      <c r="AY272" s="59"/>
      <c r="AZ272" s="64">
        <f t="shared" si="1774"/>
        <v>0</v>
      </c>
      <c r="BA272" s="59"/>
      <c r="BB272" s="64">
        <f t="shared" si="1712"/>
        <v>0</v>
      </c>
      <c r="BC272" s="59"/>
      <c r="BD272" s="64">
        <f t="shared" si="1713"/>
        <v>0</v>
      </c>
      <c r="BE272" s="59"/>
      <c r="BF272" s="64">
        <f t="shared" si="1714"/>
        <v>0</v>
      </c>
      <c r="BG272" s="59"/>
      <c r="BH272" s="64">
        <f t="shared" si="1715"/>
        <v>0</v>
      </c>
      <c r="BI272" s="59"/>
      <c r="BJ272" s="64">
        <f t="shared" si="1716"/>
        <v>0</v>
      </c>
      <c r="BK272" s="59"/>
      <c r="BL272" s="64">
        <f t="shared" si="1717"/>
        <v>0</v>
      </c>
      <c r="BM272" s="59"/>
      <c r="BN272" s="64">
        <f t="shared" si="1718"/>
        <v>0</v>
      </c>
      <c r="BO272" s="59"/>
      <c r="BP272" s="64">
        <f t="shared" si="1719"/>
        <v>0</v>
      </c>
      <c r="BQ272" s="59"/>
      <c r="BR272" s="64">
        <f t="shared" si="1720"/>
        <v>0</v>
      </c>
      <c r="BS272" s="59"/>
      <c r="BT272" s="64">
        <f t="shared" si="1721"/>
        <v>0</v>
      </c>
      <c r="BU272" s="59"/>
      <c r="BV272" s="64">
        <f t="shared" si="1722"/>
        <v>0</v>
      </c>
      <c r="BW272" s="59"/>
      <c r="BX272" s="64">
        <f t="shared" si="1723"/>
        <v>0</v>
      </c>
      <c r="BY272" s="59"/>
      <c r="BZ272" s="64">
        <f t="shared" si="1676"/>
        <v>0</v>
      </c>
      <c r="CA272" s="54"/>
      <c r="CB272" s="61">
        <f t="shared" si="1677"/>
        <v>0</v>
      </c>
      <c r="CC272" s="61">
        <f t="shared" si="1678"/>
        <v>0</v>
      </c>
      <c r="CD272" s="4"/>
      <c r="CE272" s="236"/>
      <c r="CF272" s="236">
        <f t="shared" si="1724"/>
        <v>0</v>
      </c>
      <c r="CG272" s="235">
        <f t="shared" si="1725"/>
        <v>0</v>
      </c>
      <c r="CH272" s="235">
        <f t="shared" si="1726"/>
        <v>0</v>
      </c>
      <c r="CI272" s="236"/>
      <c r="CJ272" s="236">
        <f t="shared" si="1727"/>
        <v>0</v>
      </c>
      <c r="CK272" s="235">
        <f t="shared" si="1728"/>
        <v>0</v>
      </c>
      <c r="CL272" s="235">
        <f t="shared" si="1729"/>
        <v>0</v>
      </c>
      <c r="CM272" s="236"/>
      <c r="CN272" s="236">
        <f t="shared" si="1679"/>
        <v>0</v>
      </c>
      <c r="CO272" s="235">
        <f t="shared" si="1730"/>
        <v>0</v>
      </c>
      <c r="CP272" s="235">
        <f t="shared" si="1731"/>
        <v>0</v>
      </c>
      <c r="CQ272" s="236"/>
      <c r="CR272" s="236">
        <f t="shared" si="1732"/>
        <v>0</v>
      </c>
      <c r="CS272" s="235">
        <f t="shared" si="1733"/>
        <v>0</v>
      </c>
      <c r="CT272" s="235">
        <f t="shared" si="1734"/>
        <v>0</v>
      </c>
      <c r="CU272" s="236"/>
      <c r="CV272" s="236">
        <f t="shared" si="1735"/>
        <v>0</v>
      </c>
      <c r="CW272" s="235">
        <f t="shared" si="1736"/>
        <v>0</v>
      </c>
      <c r="CX272" s="235">
        <f t="shared" si="1737"/>
        <v>0</v>
      </c>
      <c r="CY272" s="236"/>
      <c r="CZ272" s="236">
        <f t="shared" si="1738"/>
        <v>0</v>
      </c>
      <c r="DA272" s="235">
        <f t="shared" si="1739"/>
        <v>0</v>
      </c>
      <c r="DB272" s="235">
        <f t="shared" si="1740"/>
        <v>0</v>
      </c>
      <c r="DC272" s="236"/>
      <c r="DD272" s="236">
        <f t="shared" si="1741"/>
        <v>0</v>
      </c>
      <c r="DE272" s="235">
        <f t="shared" si="1742"/>
        <v>0</v>
      </c>
      <c r="DF272" s="235">
        <f t="shared" si="1743"/>
        <v>0</v>
      </c>
      <c r="DG272" s="236"/>
      <c r="DH272" s="236">
        <f t="shared" si="1744"/>
        <v>0</v>
      </c>
      <c r="DI272" s="235">
        <f t="shared" si="1745"/>
        <v>0</v>
      </c>
      <c r="DJ272" s="235">
        <f t="shared" si="1746"/>
        <v>0</v>
      </c>
      <c r="DK272" s="236"/>
      <c r="DL272" s="236">
        <f t="shared" si="1747"/>
        <v>0</v>
      </c>
      <c r="DM272" s="235">
        <f t="shared" si="1680"/>
        <v>0</v>
      </c>
      <c r="DN272" s="235">
        <f t="shared" si="1748"/>
        <v>0</v>
      </c>
      <c r="DO272" s="236"/>
      <c r="DP272" s="236">
        <f t="shared" si="1681"/>
        <v>0</v>
      </c>
      <c r="DQ272" s="235">
        <f t="shared" si="1682"/>
        <v>0</v>
      </c>
      <c r="DR272" s="235">
        <f t="shared" si="1683"/>
        <v>0</v>
      </c>
      <c r="DS272" s="236"/>
      <c r="DT272" s="236">
        <f t="shared" si="1749"/>
        <v>0</v>
      </c>
      <c r="DU272" s="235">
        <f t="shared" si="1684"/>
        <v>0</v>
      </c>
      <c r="DV272" s="235">
        <f t="shared" si="1750"/>
        <v>0</v>
      </c>
      <c r="DW272" s="236"/>
      <c r="DX272" s="236">
        <f t="shared" si="1685"/>
        <v>0</v>
      </c>
      <c r="DY272" s="235">
        <f t="shared" si="1686"/>
        <v>0</v>
      </c>
      <c r="DZ272" s="235">
        <f t="shared" si="1687"/>
        <v>0</v>
      </c>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row>
    <row r="273" spans="1:212" s="5" customFormat="1" x14ac:dyDescent="0.2">
      <c r="A273" s="57"/>
      <c r="B273" s="57"/>
      <c r="C273" s="57" t="s">
        <v>7</v>
      </c>
      <c r="D273" s="57">
        <v>118</v>
      </c>
      <c r="E273" s="6"/>
      <c r="F273" s="64">
        <f t="shared" si="1751"/>
        <v>0</v>
      </c>
      <c r="G273" s="6"/>
      <c r="H273" s="64">
        <f t="shared" si="1752"/>
        <v>0</v>
      </c>
      <c r="I273" s="6"/>
      <c r="J273" s="64">
        <f t="shared" ref="J273" si="1780">SUM(I273*$D273)</f>
        <v>0</v>
      </c>
      <c r="K273" s="6"/>
      <c r="L273" s="64">
        <f t="shared" si="1754"/>
        <v>0</v>
      </c>
      <c r="M273" s="6"/>
      <c r="N273" s="64">
        <f t="shared" si="1755"/>
        <v>0</v>
      </c>
      <c r="O273" s="6"/>
      <c r="P273" s="64">
        <f t="shared" si="1756"/>
        <v>0</v>
      </c>
      <c r="Q273" s="6"/>
      <c r="R273" s="64">
        <f t="shared" si="1757"/>
        <v>0</v>
      </c>
      <c r="S273" s="6"/>
      <c r="T273" s="64">
        <f t="shared" si="1758"/>
        <v>0</v>
      </c>
      <c r="U273" s="6"/>
      <c r="V273" s="64">
        <f t="shared" si="1759"/>
        <v>0</v>
      </c>
      <c r="W273" s="6"/>
      <c r="X273" s="64">
        <f t="shared" si="1760"/>
        <v>0</v>
      </c>
      <c r="Y273" s="6"/>
      <c r="Z273" s="64">
        <f t="shared" si="1761"/>
        <v>0</v>
      </c>
      <c r="AA273" s="6"/>
      <c r="AB273" s="64">
        <f t="shared" si="1762"/>
        <v>0</v>
      </c>
      <c r="AC273" s="59"/>
      <c r="AD273" s="64">
        <f t="shared" si="1763"/>
        <v>0</v>
      </c>
      <c r="AE273" s="59"/>
      <c r="AF273" s="64">
        <f t="shared" si="1764"/>
        <v>0</v>
      </c>
      <c r="AG273" s="59"/>
      <c r="AH273" s="64">
        <f t="shared" si="1765"/>
        <v>0</v>
      </c>
      <c r="AI273" s="59"/>
      <c r="AJ273" s="64">
        <f t="shared" si="1766"/>
        <v>0</v>
      </c>
      <c r="AK273" s="59"/>
      <c r="AL273" s="64">
        <f t="shared" si="1767"/>
        <v>0</v>
      </c>
      <c r="AM273" s="59"/>
      <c r="AN273" s="64">
        <f t="shared" si="1768"/>
        <v>0</v>
      </c>
      <c r="AO273" s="59"/>
      <c r="AP273" s="64">
        <f t="shared" si="1769"/>
        <v>0</v>
      </c>
      <c r="AQ273" s="59"/>
      <c r="AR273" s="64">
        <f t="shared" si="1770"/>
        <v>0</v>
      </c>
      <c r="AS273" s="59"/>
      <c r="AT273" s="64">
        <f t="shared" si="1771"/>
        <v>0</v>
      </c>
      <c r="AU273" s="59"/>
      <c r="AV273" s="64">
        <f t="shared" si="1772"/>
        <v>0</v>
      </c>
      <c r="AW273" s="59"/>
      <c r="AX273" s="64">
        <f t="shared" si="1773"/>
        <v>0</v>
      </c>
      <c r="AY273" s="59"/>
      <c r="AZ273" s="64">
        <f t="shared" si="1774"/>
        <v>0</v>
      </c>
      <c r="BA273" s="59"/>
      <c r="BB273" s="64">
        <f t="shared" si="1712"/>
        <v>0</v>
      </c>
      <c r="BC273" s="59"/>
      <c r="BD273" s="64">
        <f t="shared" si="1713"/>
        <v>0</v>
      </c>
      <c r="BE273" s="59"/>
      <c r="BF273" s="64">
        <f t="shared" si="1714"/>
        <v>0</v>
      </c>
      <c r="BG273" s="59"/>
      <c r="BH273" s="64">
        <f t="shared" si="1715"/>
        <v>0</v>
      </c>
      <c r="BI273" s="59"/>
      <c r="BJ273" s="64">
        <f t="shared" si="1716"/>
        <v>0</v>
      </c>
      <c r="BK273" s="59"/>
      <c r="BL273" s="64">
        <f t="shared" si="1717"/>
        <v>0</v>
      </c>
      <c r="BM273" s="59"/>
      <c r="BN273" s="64">
        <f t="shared" si="1718"/>
        <v>0</v>
      </c>
      <c r="BO273" s="59"/>
      <c r="BP273" s="64">
        <f t="shared" si="1719"/>
        <v>0</v>
      </c>
      <c r="BQ273" s="59"/>
      <c r="BR273" s="64">
        <f t="shared" si="1720"/>
        <v>0</v>
      </c>
      <c r="BS273" s="59"/>
      <c r="BT273" s="64">
        <f t="shared" si="1721"/>
        <v>0</v>
      </c>
      <c r="BU273" s="59"/>
      <c r="BV273" s="64">
        <f t="shared" si="1722"/>
        <v>0</v>
      </c>
      <c r="BW273" s="59"/>
      <c r="BX273" s="64">
        <f t="shared" si="1723"/>
        <v>0</v>
      </c>
      <c r="BY273" s="59"/>
      <c r="BZ273" s="64">
        <f t="shared" si="1676"/>
        <v>0</v>
      </c>
      <c r="CA273" s="54"/>
      <c r="CB273" s="61">
        <f t="shared" si="1677"/>
        <v>0</v>
      </c>
      <c r="CC273" s="61">
        <f t="shared" si="1678"/>
        <v>0</v>
      </c>
      <c r="CD273" s="4"/>
      <c r="CE273" s="236"/>
      <c r="CF273" s="236">
        <f t="shared" si="1724"/>
        <v>0</v>
      </c>
      <c r="CG273" s="235">
        <f t="shared" si="1725"/>
        <v>0</v>
      </c>
      <c r="CH273" s="235">
        <f t="shared" si="1726"/>
        <v>0</v>
      </c>
      <c r="CI273" s="236"/>
      <c r="CJ273" s="236">
        <f t="shared" si="1727"/>
        <v>0</v>
      </c>
      <c r="CK273" s="235">
        <f t="shared" si="1728"/>
        <v>0</v>
      </c>
      <c r="CL273" s="235">
        <f t="shared" si="1729"/>
        <v>0</v>
      </c>
      <c r="CM273" s="236"/>
      <c r="CN273" s="236">
        <f t="shared" si="1679"/>
        <v>0</v>
      </c>
      <c r="CO273" s="235">
        <f t="shared" si="1730"/>
        <v>0</v>
      </c>
      <c r="CP273" s="235">
        <f t="shared" si="1731"/>
        <v>0</v>
      </c>
      <c r="CQ273" s="236"/>
      <c r="CR273" s="236">
        <f t="shared" si="1732"/>
        <v>0</v>
      </c>
      <c r="CS273" s="235">
        <f t="shared" si="1733"/>
        <v>0</v>
      </c>
      <c r="CT273" s="235">
        <f t="shared" si="1734"/>
        <v>0</v>
      </c>
      <c r="CU273" s="236"/>
      <c r="CV273" s="236">
        <f t="shared" si="1735"/>
        <v>0</v>
      </c>
      <c r="CW273" s="235">
        <f t="shared" si="1736"/>
        <v>0</v>
      </c>
      <c r="CX273" s="235">
        <f t="shared" si="1737"/>
        <v>0</v>
      </c>
      <c r="CY273" s="236"/>
      <c r="CZ273" s="236">
        <f t="shared" si="1738"/>
        <v>0</v>
      </c>
      <c r="DA273" s="235">
        <f t="shared" si="1739"/>
        <v>0</v>
      </c>
      <c r="DB273" s="235">
        <f t="shared" si="1740"/>
        <v>0</v>
      </c>
      <c r="DC273" s="236"/>
      <c r="DD273" s="236">
        <f t="shared" si="1741"/>
        <v>0</v>
      </c>
      <c r="DE273" s="235">
        <f t="shared" si="1742"/>
        <v>0</v>
      </c>
      <c r="DF273" s="235">
        <f t="shared" si="1743"/>
        <v>0</v>
      </c>
      <c r="DG273" s="236"/>
      <c r="DH273" s="236">
        <f t="shared" si="1744"/>
        <v>0</v>
      </c>
      <c r="DI273" s="235">
        <f t="shared" si="1745"/>
        <v>0</v>
      </c>
      <c r="DJ273" s="235">
        <f t="shared" si="1746"/>
        <v>0</v>
      </c>
      <c r="DK273" s="236"/>
      <c r="DL273" s="236">
        <f t="shared" si="1747"/>
        <v>0</v>
      </c>
      <c r="DM273" s="235">
        <f t="shared" si="1680"/>
        <v>0</v>
      </c>
      <c r="DN273" s="235">
        <f t="shared" si="1748"/>
        <v>0</v>
      </c>
      <c r="DO273" s="236"/>
      <c r="DP273" s="236">
        <f t="shared" si="1681"/>
        <v>0</v>
      </c>
      <c r="DQ273" s="235">
        <f t="shared" si="1682"/>
        <v>0</v>
      </c>
      <c r="DR273" s="235">
        <f t="shared" si="1683"/>
        <v>0</v>
      </c>
      <c r="DS273" s="236"/>
      <c r="DT273" s="236">
        <f t="shared" si="1749"/>
        <v>0</v>
      </c>
      <c r="DU273" s="235">
        <f t="shared" si="1684"/>
        <v>0</v>
      </c>
      <c r="DV273" s="235">
        <f t="shared" si="1750"/>
        <v>0</v>
      </c>
      <c r="DW273" s="236"/>
      <c r="DX273" s="236">
        <f t="shared" si="1685"/>
        <v>0</v>
      </c>
      <c r="DY273" s="235">
        <f t="shared" si="1686"/>
        <v>0</v>
      </c>
      <c r="DZ273" s="235">
        <f t="shared" si="1687"/>
        <v>0</v>
      </c>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row>
    <row r="274" spans="1:212" s="5" customFormat="1" x14ac:dyDescent="0.2">
      <c r="A274" s="57"/>
      <c r="B274" s="57"/>
      <c r="C274" s="57" t="s">
        <v>7</v>
      </c>
      <c r="D274" s="57">
        <v>118</v>
      </c>
      <c r="E274" s="6"/>
      <c r="F274" s="64">
        <f t="shared" si="1751"/>
        <v>0</v>
      </c>
      <c r="G274" s="6"/>
      <c r="H274" s="64">
        <f t="shared" si="1752"/>
        <v>0</v>
      </c>
      <c r="I274" s="6"/>
      <c r="J274" s="64">
        <f t="shared" ref="J274:J278" si="1781">SUM(I274*$D274)</f>
        <v>0</v>
      </c>
      <c r="K274" s="6"/>
      <c r="L274" s="64">
        <f t="shared" si="1754"/>
        <v>0</v>
      </c>
      <c r="M274" s="6"/>
      <c r="N274" s="64">
        <f t="shared" si="1755"/>
        <v>0</v>
      </c>
      <c r="O274" s="6"/>
      <c r="P274" s="64">
        <f t="shared" si="1756"/>
        <v>0</v>
      </c>
      <c r="Q274" s="6"/>
      <c r="R274" s="64">
        <f t="shared" si="1757"/>
        <v>0</v>
      </c>
      <c r="S274" s="6"/>
      <c r="T274" s="64">
        <f t="shared" si="1758"/>
        <v>0</v>
      </c>
      <c r="U274" s="6"/>
      <c r="V274" s="64">
        <f t="shared" si="1759"/>
        <v>0</v>
      </c>
      <c r="W274" s="6"/>
      <c r="X274" s="64">
        <f t="shared" si="1760"/>
        <v>0</v>
      </c>
      <c r="Y274" s="6"/>
      <c r="Z274" s="64">
        <f t="shared" si="1761"/>
        <v>0</v>
      </c>
      <c r="AA274" s="6"/>
      <c r="AB274" s="64">
        <f t="shared" si="1762"/>
        <v>0</v>
      </c>
      <c r="AC274" s="59"/>
      <c r="AD274" s="64">
        <f t="shared" si="1763"/>
        <v>0</v>
      </c>
      <c r="AE274" s="59"/>
      <c r="AF274" s="64">
        <f t="shared" si="1764"/>
        <v>0</v>
      </c>
      <c r="AG274" s="59"/>
      <c r="AH274" s="64">
        <f t="shared" si="1765"/>
        <v>0</v>
      </c>
      <c r="AI274" s="59"/>
      <c r="AJ274" s="64">
        <f t="shared" si="1766"/>
        <v>0</v>
      </c>
      <c r="AK274" s="59"/>
      <c r="AL274" s="64">
        <f t="shared" si="1767"/>
        <v>0</v>
      </c>
      <c r="AM274" s="59"/>
      <c r="AN274" s="64">
        <f t="shared" si="1768"/>
        <v>0</v>
      </c>
      <c r="AO274" s="59"/>
      <c r="AP274" s="64">
        <f t="shared" si="1769"/>
        <v>0</v>
      </c>
      <c r="AQ274" s="59"/>
      <c r="AR274" s="64">
        <f t="shared" si="1770"/>
        <v>0</v>
      </c>
      <c r="AS274" s="59"/>
      <c r="AT274" s="64">
        <f t="shared" si="1771"/>
        <v>0</v>
      </c>
      <c r="AU274" s="59"/>
      <c r="AV274" s="64">
        <f t="shared" si="1772"/>
        <v>0</v>
      </c>
      <c r="AW274" s="59"/>
      <c r="AX274" s="64">
        <f t="shared" si="1773"/>
        <v>0</v>
      </c>
      <c r="AY274" s="59"/>
      <c r="AZ274" s="64">
        <f t="shared" si="1774"/>
        <v>0</v>
      </c>
      <c r="BA274" s="59"/>
      <c r="BB274" s="64">
        <f t="shared" si="1712"/>
        <v>0</v>
      </c>
      <c r="BC274" s="59"/>
      <c r="BD274" s="64">
        <f t="shared" si="1713"/>
        <v>0</v>
      </c>
      <c r="BE274" s="59"/>
      <c r="BF274" s="64">
        <f t="shared" si="1714"/>
        <v>0</v>
      </c>
      <c r="BG274" s="59"/>
      <c r="BH274" s="64">
        <f t="shared" si="1715"/>
        <v>0</v>
      </c>
      <c r="BI274" s="59"/>
      <c r="BJ274" s="64">
        <f t="shared" si="1716"/>
        <v>0</v>
      </c>
      <c r="BK274" s="59"/>
      <c r="BL274" s="64">
        <f t="shared" si="1717"/>
        <v>0</v>
      </c>
      <c r="BM274" s="59"/>
      <c r="BN274" s="64">
        <f t="shared" si="1718"/>
        <v>0</v>
      </c>
      <c r="BO274" s="59"/>
      <c r="BP274" s="64">
        <f t="shared" si="1719"/>
        <v>0</v>
      </c>
      <c r="BQ274" s="59"/>
      <c r="BR274" s="64">
        <f t="shared" si="1720"/>
        <v>0</v>
      </c>
      <c r="BS274" s="59"/>
      <c r="BT274" s="64">
        <f t="shared" si="1721"/>
        <v>0</v>
      </c>
      <c r="BU274" s="59"/>
      <c r="BV274" s="64">
        <f t="shared" si="1722"/>
        <v>0</v>
      </c>
      <c r="BW274" s="59"/>
      <c r="BX274" s="64">
        <f t="shared" si="1723"/>
        <v>0</v>
      </c>
      <c r="BY274" s="59"/>
      <c r="BZ274" s="64">
        <f t="shared" si="1676"/>
        <v>0</v>
      </c>
      <c r="CA274" s="54"/>
      <c r="CB274" s="61">
        <f t="shared" si="1677"/>
        <v>0</v>
      </c>
      <c r="CC274" s="61">
        <f t="shared" si="1678"/>
        <v>0</v>
      </c>
      <c r="CD274" s="4"/>
      <c r="CE274" s="236"/>
      <c r="CF274" s="236">
        <f t="shared" si="1724"/>
        <v>0</v>
      </c>
      <c r="CG274" s="235">
        <f t="shared" si="1725"/>
        <v>0</v>
      </c>
      <c r="CH274" s="235">
        <f t="shared" si="1726"/>
        <v>0</v>
      </c>
      <c r="CI274" s="236"/>
      <c r="CJ274" s="236">
        <f t="shared" si="1727"/>
        <v>0</v>
      </c>
      <c r="CK274" s="235">
        <f t="shared" si="1728"/>
        <v>0</v>
      </c>
      <c r="CL274" s="235">
        <f t="shared" si="1729"/>
        <v>0</v>
      </c>
      <c r="CM274" s="236"/>
      <c r="CN274" s="236">
        <f t="shared" si="1679"/>
        <v>0</v>
      </c>
      <c r="CO274" s="235">
        <f t="shared" si="1730"/>
        <v>0</v>
      </c>
      <c r="CP274" s="235">
        <f t="shared" si="1731"/>
        <v>0</v>
      </c>
      <c r="CQ274" s="236"/>
      <c r="CR274" s="236">
        <f t="shared" si="1732"/>
        <v>0</v>
      </c>
      <c r="CS274" s="235">
        <f t="shared" si="1733"/>
        <v>0</v>
      </c>
      <c r="CT274" s="235">
        <f t="shared" si="1734"/>
        <v>0</v>
      </c>
      <c r="CU274" s="236"/>
      <c r="CV274" s="236">
        <f t="shared" si="1735"/>
        <v>0</v>
      </c>
      <c r="CW274" s="235">
        <f t="shared" si="1736"/>
        <v>0</v>
      </c>
      <c r="CX274" s="235">
        <f t="shared" si="1737"/>
        <v>0</v>
      </c>
      <c r="CY274" s="236"/>
      <c r="CZ274" s="236">
        <f t="shared" si="1738"/>
        <v>0</v>
      </c>
      <c r="DA274" s="235">
        <f t="shared" si="1739"/>
        <v>0</v>
      </c>
      <c r="DB274" s="235">
        <f t="shared" si="1740"/>
        <v>0</v>
      </c>
      <c r="DC274" s="236"/>
      <c r="DD274" s="236">
        <f t="shared" si="1741"/>
        <v>0</v>
      </c>
      <c r="DE274" s="235">
        <f t="shared" si="1742"/>
        <v>0</v>
      </c>
      <c r="DF274" s="235">
        <f t="shared" si="1743"/>
        <v>0</v>
      </c>
      <c r="DG274" s="236"/>
      <c r="DH274" s="236">
        <f t="shared" si="1744"/>
        <v>0</v>
      </c>
      <c r="DI274" s="235">
        <f t="shared" si="1745"/>
        <v>0</v>
      </c>
      <c r="DJ274" s="235">
        <f t="shared" si="1746"/>
        <v>0</v>
      </c>
      <c r="DK274" s="236"/>
      <c r="DL274" s="236">
        <f t="shared" si="1747"/>
        <v>0</v>
      </c>
      <c r="DM274" s="235">
        <f t="shared" si="1680"/>
        <v>0</v>
      </c>
      <c r="DN274" s="235">
        <f t="shared" si="1748"/>
        <v>0</v>
      </c>
      <c r="DO274" s="236"/>
      <c r="DP274" s="236">
        <f t="shared" si="1681"/>
        <v>0</v>
      </c>
      <c r="DQ274" s="235">
        <f t="shared" si="1682"/>
        <v>0</v>
      </c>
      <c r="DR274" s="235">
        <f t="shared" si="1683"/>
        <v>0</v>
      </c>
      <c r="DS274" s="236"/>
      <c r="DT274" s="236">
        <f t="shared" si="1749"/>
        <v>0</v>
      </c>
      <c r="DU274" s="235">
        <f t="shared" si="1684"/>
        <v>0</v>
      </c>
      <c r="DV274" s="235">
        <f t="shared" si="1750"/>
        <v>0</v>
      </c>
      <c r="DW274" s="236"/>
      <c r="DX274" s="236">
        <f t="shared" si="1685"/>
        <v>0</v>
      </c>
      <c r="DY274" s="235">
        <f t="shared" si="1686"/>
        <v>0</v>
      </c>
      <c r="DZ274" s="235">
        <f t="shared" si="1687"/>
        <v>0</v>
      </c>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row>
    <row r="275" spans="1:212" s="5" customFormat="1" x14ac:dyDescent="0.2">
      <c r="A275" s="57" t="s">
        <v>89</v>
      </c>
      <c r="B275" s="57" t="s">
        <v>90</v>
      </c>
      <c r="C275" s="57" t="s">
        <v>3</v>
      </c>
      <c r="D275" s="57">
        <v>100</v>
      </c>
      <c r="E275" s="6"/>
      <c r="F275" s="64">
        <f t="shared" ref="F275" si="1782">SUM(E275*$D275)</f>
        <v>0</v>
      </c>
      <c r="G275" s="6"/>
      <c r="H275" s="64">
        <f t="shared" ref="H275" si="1783">SUM(G275*$D275)</f>
        <v>0</v>
      </c>
      <c r="I275" s="6"/>
      <c r="J275" s="64">
        <f t="shared" si="1781"/>
        <v>0</v>
      </c>
      <c r="K275" s="6"/>
      <c r="L275" s="64">
        <f t="shared" ref="L275" si="1784">SUM(K275*$D275)</f>
        <v>0</v>
      </c>
      <c r="M275" s="6"/>
      <c r="N275" s="64">
        <f t="shared" ref="N275" si="1785">SUM(M275*$D275)</f>
        <v>0</v>
      </c>
      <c r="O275" s="6"/>
      <c r="P275" s="64">
        <f t="shared" ref="P275" si="1786">SUM(O275*$D275)</f>
        <v>0</v>
      </c>
      <c r="Q275" s="6"/>
      <c r="R275" s="64">
        <f t="shared" ref="R275" si="1787">SUM(Q275*$D275)</f>
        <v>0</v>
      </c>
      <c r="S275" s="6"/>
      <c r="T275" s="64">
        <f t="shared" ref="T275" si="1788">SUM(S275*$D275)</f>
        <v>0</v>
      </c>
      <c r="U275" s="6"/>
      <c r="V275" s="64">
        <f t="shared" ref="V275" si="1789">SUM(U275*$D275)</f>
        <v>0</v>
      </c>
      <c r="W275" s="6"/>
      <c r="X275" s="64">
        <f t="shared" ref="X275" si="1790">SUM(W275*$D275)</f>
        <v>0</v>
      </c>
      <c r="Y275" s="6"/>
      <c r="Z275" s="64">
        <f t="shared" ref="Z275" si="1791">SUM(Y275*$D275)</f>
        <v>0</v>
      </c>
      <c r="AA275" s="6"/>
      <c r="AB275" s="64">
        <f t="shared" ref="AB275" si="1792">SUM(AA275*$D275)</f>
        <v>0</v>
      </c>
      <c r="AC275" s="59"/>
      <c r="AD275" s="64">
        <f t="shared" ref="AD275" si="1793">SUM(AC275*$D275)</f>
        <v>0</v>
      </c>
      <c r="AE275" s="59"/>
      <c r="AF275" s="64">
        <f t="shared" ref="AF275" si="1794">SUM(AE275*$D275)</f>
        <v>0</v>
      </c>
      <c r="AG275" s="59"/>
      <c r="AH275" s="64">
        <f t="shared" ref="AH275" si="1795">SUM(AG275*$D275)</f>
        <v>0</v>
      </c>
      <c r="AI275" s="59"/>
      <c r="AJ275" s="64">
        <f t="shared" ref="AJ275" si="1796">SUM(AI275*$D275)</f>
        <v>0</v>
      </c>
      <c r="AK275" s="59"/>
      <c r="AL275" s="64">
        <f t="shared" ref="AL275" si="1797">SUM(AK275*$D275)</f>
        <v>0</v>
      </c>
      <c r="AM275" s="59"/>
      <c r="AN275" s="64">
        <f t="shared" ref="AN275" si="1798">SUM(AM275*$D275)</f>
        <v>0</v>
      </c>
      <c r="AO275" s="59"/>
      <c r="AP275" s="64">
        <f t="shared" ref="AP275" si="1799">SUM(AO275*$D275)</f>
        <v>0</v>
      </c>
      <c r="AQ275" s="59"/>
      <c r="AR275" s="64">
        <f t="shared" ref="AR275" si="1800">SUM(AQ275*$D275)</f>
        <v>0</v>
      </c>
      <c r="AS275" s="59"/>
      <c r="AT275" s="64">
        <f t="shared" ref="AT275" si="1801">SUM(AS275*$D275)</f>
        <v>0</v>
      </c>
      <c r="AU275" s="59"/>
      <c r="AV275" s="64">
        <f t="shared" ref="AV275" si="1802">SUM(AU275*$D275)</f>
        <v>0</v>
      </c>
      <c r="AW275" s="59"/>
      <c r="AX275" s="64">
        <f t="shared" ref="AX275" si="1803">SUM(AW275*$D275)</f>
        <v>0</v>
      </c>
      <c r="AY275" s="59"/>
      <c r="AZ275" s="64">
        <f t="shared" ref="AZ275" si="1804">SUM(AY275*$D275)</f>
        <v>0</v>
      </c>
      <c r="BA275" s="59"/>
      <c r="BB275" s="64">
        <f t="shared" si="1712"/>
        <v>0</v>
      </c>
      <c r="BC275" s="59"/>
      <c r="BD275" s="64">
        <f t="shared" si="1713"/>
        <v>0</v>
      </c>
      <c r="BE275" s="59"/>
      <c r="BF275" s="64">
        <f t="shared" si="1714"/>
        <v>0</v>
      </c>
      <c r="BG275" s="59"/>
      <c r="BH275" s="64">
        <f t="shared" si="1715"/>
        <v>0</v>
      </c>
      <c r="BI275" s="59"/>
      <c r="BJ275" s="64">
        <f t="shared" si="1716"/>
        <v>0</v>
      </c>
      <c r="BK275" s="59"/>
      <c r="BL275" s="64">
        <f t="shared" si="1717"/>
        <v>0</v>
      </c>
      <c r="BM275" s="59"/>
      <c r="BN275" s="64">
        <f t="shared" si="1718"/>
        <v>0</v>
      </c>
      <c r="BO275" s="59"/>
      <c r="BP275" s="64">
        <f t="shared" si="1719"/>
        <v>0</v>
      </c>
      <c r="BQ275" s="59"/>
      <c r="BR275" s="64">
        <f t="shared" si="1720"/>
        <v>0</v>
      </c>
      <c r="BS275" s="59"/>
      <c r="BT275" s="64">
        <f t="shared" si="1721"/>
        <v>0</v>
      </c>
      <c r="BU275" s="59"/>
      <c r="BV275" s="64">
        <f t="shared" si="1722"/>
        <v>0</v>
      </c>
      <c r="BW275" s="59"/>
      <c r="BX275" s="64">
        <f t="shared" si="1723"/>
        <v>0</v>
      </c>
      <c r="BY275" s="59"/>
      <c r="BZ275" s="64">
        <f t="shared" si="1676"/>
        <v>0</v>
      </c>
      <c r="CA275" s="54"/>
      <c r="CB275" s="61">
        <f t="shared" si="1677"/>
        <v>0</v>
      </c>
      <c r="CC275" s="61">
        <f t="shared" si="1678"/>
        <v>0</v>
      </c>
      <c r="CD275" s="4"/>
      <c r="CE275" s="236"/>
      <c r="CF275" s="236">
        <f t="shared" si="1724"/>
        <v>0</v>
      </c>
      <c r="CG275" s="235">
        <f t="shared" si="1725"/>
        <v>0</v>
      </c>
      <c r="CH275" s="235">
        <f t="shared" si="1726"/>
        <v>0</v>
      </c>
      <c r="CI275" s="236"/>
      <c r="CJ275" s="236">
        <f t="shared" si="1727"/>
        <v>0</v>
      </c>
      <c r="CK275" s="235">
        <f t="shared" si="1728"/>
        <v>0</v>
      </c>
      <c r="CL275" s="235">
        <f t="shared" si="1729"/>
        <v>0</v>
      </c>
      <c r="CM275" s="236"/>
      <c r="CN275" s="236">
        <f t="shared" si="1679"/>
        <v>0</v>
      </c>
      <c r="CO275" s="235">
        <f t="shared" si="1730"/>
        <v>0</v>
      </c>
      <c r="CP275" s="235">
        <f t="shared" si="1731"/>
        <v>0</v>
      </c>
      <c r="CQ275" s="236"/>
      <c r="CR275" s="236">
        <f t="shared" si="1732"/>
        <v>0</v>
      </c>
      <c r="CS275" s="235">
        <f t="shared" si="1733"/>
        <v>0</v>
      </c>
      <c r="CT275" s="235">
        <f t="shared" si="1734"/>
        <v>0</v>
      </c>
      <c r="CU275" s="236">
        <v>1</v>
      </c>
      <c r="CV275" s="236">
        <f t="shared" si="1735"/>
        <v>100</v>
      </c>
      <c r="CW275" s="235">
        <f t="shared" si="1736"/>
        <v>1</v>
      </c>
      <c r="CX275" s="235">
        <f t="shared" si="1737"/>
        <v>100</v>
      </c>
      <c r="CY275" s="236">
        <v>1</v>
      </c>
      <c r="CZ275" s="236">
        <f t="shared" si="1738"/>
        <v>100</v>
      </c>
      <c r="DA275" s="235">
        <f t="shared" si="1739"/>
        <v>1</v>
      </c>
      <c r="DB275" s="235">
        <f t="shared" si="1740"/>
        <v>100</v>
      </c>
      <c r="DC275" s="236">
        <v>0.25</v>
      </c>
      <c r="DD275" s="236">
        <f t="shared" si="1741"/>
        <v>25</v>
      </c>
      <c r="DE275" s="235">
        <f t="shared" si="1742"/>
        <v>0.25</v>
      </c>
      <c r="DF275" s="235">
        <f t="shared" si="1743"/>
        <v>25</v>
      </c>
      <c r="DG275" s="236"/>
      <c r="DH275" s="236">
        <f t="shared" si="1744"/>
        <v>0</v>
      </c>
      <c r="DI275" s="235">
        <f t="shared" si="1745"/>
        <v>0</v>
      </c>
      <c r="DJ275" s="235">
        <f t="shared" si="1746"/>
        <v>0</v>
      </c>
      <c r="DK275" s="236"/>
      <c r="DL275" s="236">
        <f t="shared" si="1747"/>
        <v>0</v>
      </c>
      <c r="DM275" s="235">
        <f t="shared" si="1680"/>
        <v>0</v>
      </c>
      <c r="DN275" s="235">
        <f t="shared" si="1748"/>
        <v>0</v>
      </c>
      <c r="DO275" s="236"/>
      <c r="DP275" s="236">
        <f t="shared" si="1681"/>
        <v>0</v>
      </c>
      <c r="DQ275" s="235">
        <f t="shared" si="1682"/>
        <v>0</v>
      </c>
      <c r="DR275" s="235">
        <f t="shared" si="1683"/>
        <v>0</v>
      </c>
      <c r="DS275" s="236"/>
      <c r="DT275" s="236">
        <f t="shared" si="1749"/>
        <v>0</v>
      </c>
      <c r="DU275" s="235">
        <f t="shared" si="1684"/>
        <v>0</v>
      </c>
      <c r="DV275" s="235">
        <f t="shared" si="1750"/>
        <v>0</v>
      </c>
      <c r="DW275" s="236"/>
      <c r="DX275" s="236">
        <f t="shared" si="1685"/>
        <v>0</v>
      </c>
      <c r="DY275" s="235">
        <f t="shared" si="1686"/>
        <v>0</v>
      </c>
      <c r="DZ275" s="235">
        <f t="shared" si="1687"/>
        <v>0</v>
      </c>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row>
    <row r="276" spans="1:212" s="5" customFormat="1" x14ac:dyDescent="0.2">
      <c r="A276" s="57" t="s">
        <v>133</v>
      </c>
      <c r="B276" s="57" t="s">
        <v>134</v>
      </c>
      <c r="C276" s="57" t="s">
        <v>3</v>
      </c>
      <c r="D276" s="57">
        <v>100</v>
      </c>
      <c r="E276" s="6"/>
      <c r="F276" s="64">
        <f t="shared" ref="F276" si="1805">SUM(E276*$D276)</f>
        <v>0</v>
      </c>
      <c r="G276" s="6"/>
      <c r="H276" s="64">
        <f t="shared" ref="H276" si="1806">SUM(G276*$D276)</f>
        <v>0</v>
      </c>
      <c r="I276" s="6"/>
      <c r="J276" s="64">
        <f t="shared" ref="J276" si="1807">SUM(I276*$D276)</f>
        <v>0</v>
      </c>
      <c r="K276" s="6"/>
      <c r="L276" s="64">
        <f t="shared" ref="L276" si="1808">SUM(K276*$D276)</f>
        <v>0</v>
      </c>
      <c r="M276" s="6"/>
      <c r="N276" s="64">
        <f t="shared" ref="N276" si="1809">SUM(M276*$D276)</f>
        <v>0</v>
      </c>
      <c r="O276" s="6"/>
      <c r="P276" s="64">
        <f t="shared" ref="P276" si="1810">SUM(O276*$D276)</f>
        <v>0</v>
      </c>
      <c r="Q276" s="6"/>
      <c r="R276" s="64">
        <f t="shared" ref="R276" si="1811">SUM(Q276*$D276)</f>
        <v>0</v>
      </c>
      <c r="S276" s="6"/>
      <c r="T276" s="64">
        <f t="shared" ref="T276" si="1812">SUM(S276*$D276)</f>
        <v>0</v>
      </c>
      <c r="U276" s="6"/>
      <c r="V276" s="64">
        <f t="shared" ref="V276" si="1813">SUM(U276*$D276)</f>
        <v>0</v>
      </c>
      <c r="W276" s="6"/>
      <c r="X276" s="64">
        <f t="shared" ref="X276" si="1814">SUM(W276*$D276)</f>
        <v>0</v>
      </c>
      <c r="Y276" s="6"/>
      <c r="Z276" s="64">
        <f t="shared" ref="Z276" si="1815">SUM(Y276*$D276)</f>
        <v>0</v>
      </c>
      <c r="AA276" s="6"/>
      <c r="AB276" s="64">
        <f t="shared" ref="AB276" si="1816">SUM(AA276*$D276)</f>
        <v>0</v>
      </c>
      <c r="AC276" s="59"/>
      <c r="AD276" s="64">
        <f t="shared" ref="AD276" si="1817">SUM(AC276*$D276)</f>
        <v>0</v>
      </c>
      <c r="AE276" s="59"/>
      <c r="AF276" s="64">
        <f t="shared" ref="AF276" si="1818">SUM(AE276*$D276)</f>
        <v>0</v>
      </c>
      <c r="AG276" s="59"/>
      <c r="AH276" s="64">
        <f t="shared" ref="AH276" si="1819">SUM(AG276*$D276)</f>
        <v>0</v>
      </c>
      <c r="AI276" s="59"/>
      <c r="AJ276" s="64">
        <f t="shared" ref="AJ276" si="1820">SUM(AI276*$D276)</f>
        <v>0</v>
      </c>
      <c r="AK276" s="59"/>
      <c r="AL276" s="64">
        <f t="shared" ref="AL276" si="1821">SUM(AK276*$D276)</f>
        <v>0</v>
      </c>
      <c r="AM276" s="59"/>
      <c r="AN276" s="64">
        <f t="shared" ref="AN276" si="1822">SUM(AM276*$D276)</f>
        <v>0</v>
      </c>
      <c r="AO276" s="59"/>
      <c r="AP276" s="64">
        <f t="shared" ref="AP276" si="1823">SUM(AO276*$D276)</f>
        <v>0</v>
      </c>
      <c r="AQ276" s="59"/>
      <c r="AR276" s="64">
        <f t="shared" ref="AR276" si="1824">SUM(AQ276*$D276)</f>
        <v>0</v>
      </c>
      <c r="AS276" s="59"/>
      <c r="AT276" s="64">
        <f t="shared" ref="AT276" si="1825">SUM(AS276*$D276)</f>
        <v>0</v>
      </c>
      <c r="AU276" s="59"/>
      <c r="AV276" s="64">
        <f t="shared" ref="AV276" si="1826">SUM(AU276*$D276)</f>
        <v>0</v>
      </c>
      <c r="AW276" s="59"/>
      <c r="AX276" s="64">
        <f t="shared" ref="AX276" si="1827">SUM(AW276*$D276)</f>
        <v>0</v>
      </c>
      <c r="AY276" s="59"/>
      <c r="AZ276" s="64">
        <f t="shared" ref="AZ276" si="1828">SUM(AY276*$D276)</f>
        <v>0</v>
      </c>
      <c r="BA276" s="59"/>
      <c r="BB276" s="64">
        <f t="shared" si="1712"/>
        <v>0</v>
      </c>
      <c r="BC276" s="59"/>
      <c r="BD276" s="64">
        <f t="shared" si="1713"/>
        <v>0</v>
      </c>
      <c r="BE276" s="59"/>
      <c r="BF276" s="64">
        <f t="shared" si="1714"/>
        <v>0</v>
      </c>
      <c r="BG276" s="59"/>
      <c r="BH276" s="64">
        <f t="shared" si="1715"/>
        <v>0</v>
      </c>
      <c r="BI276" s="59"/>
      <c r="BJ276" s="64">
        <f t="shared" si="1716"/>
        <v>0</v>
      </c>
      <c r="BK276" s="59"/>
      <c r="BL276" s="64">
        <f t="shared" si="1717"/>
        <v>0</v>
      </c>
      <c r="BM276" s="59"/>
      <c r="BN276" s="64">
        <f t="shared" si="1718"/>
        <v>0</v>
      </c>
      <c r="BO276" s="59"/>
      <c r="BP276" s="64">
        <f t="shared" si="1719"/>
        <v>0</v>
      </c>
      <c r="BQ276" s="59"/>
      <c r="BR276" s="64">
        <f t="shared" si="1720"/>
        <v>0</v>
      </c>
      <c r="BS276" s="59"/>
      <c r="BT276" s="64">
        <f t="shared" si="1721"/>
        <v>0</v>
      </c>
      <c r="BU276" s="59"/>
      <c r="BV276" s="64">
        <f t="shared" si="1722"/>
        <v>0</v>
      </c>
      <c r="BW276" s="59"/>
      <c r="BX276" s="64">
        <f t="shared" si="1723"/>
        <v>0</v>
      </c>
      <c r="BY276" s="59"/>
      <c r="BZ276" s="64">
        <f t="shared" si="1676"/>
        <v>0</v>
      </c>
      <c r="CA276" s="54"/>
      <c r="CB276" s="61">
        <f t="shared" si="1677"/>
        <v>0</v>
      </c>
      <c r="CC276" s="61">
        <f t="shared" si="1678"/>
        <v>0</v>
      </c>
      <c r="CD276" s="4"/>
      <c r="CE276" s="236"/>
      <c r="CF276" s="236">
        <f t="shared" si="1724"/>
        <v>0</v>
      </c>
      <c r="CG276" s="235">
        <f t="shared" si="1725"/>
        <v>0</v>
      </c>
      <c r="CH276" s="235">
        <f t="shared" si="1726"/>
        <v>0</v>
      </c>
      <c r="CI276" s="236"/>
      <c r="CJ276" s="236">
        <f t="shared" si="1727"/>
        <v>0</v>
      </c>
      <c r="CK276" s="235">
        <f t="shared" si="1728"/>
        <v>0</v>
      </c>
      <c r="CL276" s="235">
        <f t="shared" si="1729"/>
        <v>0</v>
      </c>
      <c r="CM276" s="236"/>
      <c r="CN276" s="236">
        <f t="shared" si="1679"/>
        <v>0</v>
      </c>
      <c r="CO276" s="235">
        <f t="shared" si="1730"/>
        <v>0</v>
      </c>
      <c r="CP276" s="235">
        <f t="shared" si="1731"/>
        <v>0</v>
      </c>
      <c r="CQ276" s="236"/>
      <c r="CR276" s="236">
        <f t="shared" si="1732"/>
        <v>0</v>
      </c>
      <c r="CS276" s="235">
        <f t="shared" si="1733"/>
        <v>0</v>
      </c>
      <c r="CT276" s="235">
        <f t="shared" si="1734"/>
        <v>0</v>
      </c>
      <c r="CU276" s="236"/>
      <c r="CV276" s="236">
        <f t="shared" si="1735"/>
        <v>0</v>
      </c>
      <c r="CW276" s="235">
        <f t="shared" si="1736"/>
        <v>0</v>
      </c>
      <c r="CX276" s="235">
        <f t="shared" si="1737"/>
        <v>0</v>
      </c>
      <c r="CY276" s="236"/>
      <c r="CZ276" s="236">
        <f t="shared" si="1738"/>
        <v>0</v>
      </c>
      <c r="DA276" s="235">
        <f t="shared" si="1739"/>
        <v>0</v>
      </c>
      <c r="DB276" s="235">
        <f t="shared" si="1740"/>
        <v>0</v>
      </c>
      <c r="DC276" s="236"/>
      <c r="DD276" s="236">
        <f t="shared" si="1741"/>
        <v>0</v>
      </c>
      <c r="DE276" s="235">
        <f t="shared" si="1742"/>
        <v>0</v>
      </c>
      <c r="DF276" s="235">
        <f t="shared" si="1743"/>
        <v>0</v>
      </c>
      <c r="DG276" s="236"/>
      <c r="DH276" s="236">
        <f t="shared" si="1744"/>
        <v>0</v>
      </c>
      <c r="DI276" s="235">
        <f t="shared" si="1745"/>
        <v>0</v>
      </c>
      <c r="DJ276" s="235">
        <f t="shared" si="1746"/>
        <v>0</v>
      </c>
      <c r="DK276" s="236"/>
      <c r="DL276" s="236">
        <f t="shared" si="1747"/>
        <v>0</v>
      </c>
      <c r="DM276" s="235">
        <f t="shared" si="1680"/>
        <v>0</v>
      </c>
      <c r="DN276" s="235">
        <f t="shared" si="1748"/>
        <v>0</v>
      </c>
      <c r="DO276" s="236"/>
      <c r="DP276" s="236">
        <f t="shared" si="1681"/>
        <v>0</v>
      </c>
      <c r="DQ276" s="235">
        <f t="shared" si="1682"/>
        <v>0</v>
      </c>
      <c r="DR276" s="235">
        <f t="shared" si="1683"/>
        <v>0</v>
      </c>
      <c r="DS276" s="236"/>
      <c r="DT276" s="236">
        <f t="shared" si="1749"/>
        <v>0</v>
      </c>
      <c r="DU276" s="235">
        <f t="shared" si="1684"/>
        <v>0</v>
      </c>
      <c r="DV276" s="235">
        <f t="shared" si="1750"/>
        <v>0</v>
      </c>
      <c r="DW276" s="236"/>
      <c r="DX276" s="236">
        <f t="shared" si="1685"/>
        <v>0</v>
      </c>
      <c r="DY276" s="235">
        <f t="shared" si="1686"/>
        <v>0</v>
      </c>
      <c r="DZ276" s="235">
        <f t="shared" si="1687"/>
        <v>0</v>
      </c>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row>
    <row r="277" spans="1:212" s="5" customFormat="1" x14ac:dyDescent="0.2">
      <c r="A277" s="57" t="s">
        <v>124</v>
      </c>
      <c r="B277" s="57" t="s">
        <v>125</v>
      </c>
      <c r="C277" s="57" t="s">
        <v>3</v>
      </c>
      <c r="D277" s="57">
        <v>100</v>
      </c>
      <c r="E277" s="6"/>
      <c r="F277" s="64">
        <f t="shared" ref="F277:F278" si="1829">SUM(E277*$D277)</f>
        <v>0</v>
      </c>
      <c r="G277" s="6"/>
      <c r="H277" s="64">
        <f t="shared" ref="H277:H278" si="1830">SUM(G277*$D277)</f>
        <v>0</v>
      </c>
      <c r="I277" s="6"/>
      <c r="J277" s="64">
        <f t="shared" si="1781"/>
        <v>0</v>
      </c>
      <c r="K277" s="6"/>
      <c r="L277" s="64">
        <f t="shared" ref="L277:L278" si="1831">SUM(K277*$D277)</f>
        <v>0</v>
      </c>
      <c r="M277" s="6"/>
      <c r="N277" s="64">
        <f t="shared" ref="N277:N278" si="1832">SUM(M277*$D277)</f>
        <v>0</v>
      </c>
      <c r="O277" s="6"/>
      <c r="P277" s="64">
        <f t="shared" ref="P277:P278" si="1833">SUM(O277*$D277)</f>
        <v>0</v>
      </c>
      <c r="Q277" s="6"/>
      <c r="R277" s="64">
        <f t="shared" ref="R277:R278" si="1834">SUM(Q277*$D277)</f>
        <v>0</v>
      </c>
      <c r="S277" s="6"/>
      <c r="T277" s="64">
        <f t="shared" ref="T277:T278" si="1835">SUM(S277*$D277)</f>
        <v>0</v>
      </c>
      <c r="U277" s="6"/>
      <c r="V277" s="64">
        <f t="shared" ref="V277:V278" si="1836">SUM(U277*$D277)</f>
        <v>0</v>
      </c>
      <c r="W277" s="6"/>
      <c r="X277" s="64">
        <f t="shared" ref="X277:X278" si="1837">SUM(W277*$D277)</f>
        <v>0</v>
      </c>
      <c r="Y277" s="6"/>
      <c r="Z277" s="64">
        <f t="shared" ref="Z277:Z278" si="1838">SUM(Y277*$D277)</f>
        <v>0</v>
      </c>
      <c r="AA277" s="6"/>
      <c r="AB277" s="64">
        <f t="shared" ref="AB277:AB278" si="1839">SUM(AA277*$D277)</f>
        <v>0</v>
      </c>
      <c r="AC277" s="59"/>
      <c r="AD277" s="64">
        <f t="shared" ref="AD277:AD278" si="1840">SUM(AC277*$D277)</f>
        <v>0</v>
      </c>
      <c r="AE277" s="59"/>
      <c r="AF277" s="64">
        <f t="shared" ref="AF277:AF278" si="1841">SUM(AE277*$D277)</f>
        <v>0</v>
      </c>
      <c r="AG277" s="59"/>
      <c r="AH277" s="64">
        <f t="shared" ref="AH277:AH278" si="1842">SUM(AG277*$D277)</f>
        <v>0</v>
      </c>
      <c r="AI277" s="59"/>
      <c r="AJ277" s="64">
        <f t="shared" ref="AJ277:AJ278" si="1843">SUM(AI277*$D277)</f>
        <v>0</v>
      </c>
      <c r="AK277" s="59"/>
      <c r="AL277" s="64">
        <f t="shared" ref="AL277:AL278" si="1844">SUM(AK277*$D277)</f>
        <v>0</v>
      </c>
      <c r="AM277" s="59"/>
      <c r="AN277" s="64">
        <f t="shared" ref="AN277:AN278" si="1845">SUM(AM277*$D277)</f>
        <v>0</v>
      </c>
      <c r="AO277" s="59"/>
      <c r="AP277" s="64">
        <f t="shared" ref="AP277:AP278" si="1846">SUM(AO277*$D277)</f>
        <v>0</v>
      </c>
      <c r="AQ277" s="59"/>
      <c r="AR277" s="64">
        <f t="shared" ref="AR277:AR278" si="1847">SUM(AQ277*$D277)</f>
        <v>0</v>
      </c>
      <c r="AS277" s="59"/>
      <c r="AT277" s="64">
        <f t="shared" ref="AT277:AT278" si="1848">SUM(AS277*$D277)</f>
        <v>0</v>
      </c>
      <c r="AU277" s="59"/>
      <c r="AV277" s="64">
        <f t="shared" ref="AV277:AV278" si="1849">SUM(AU277*$D277)</f>
        <v>0</v>
      </c>
      <c r="AW277" s="59"/>
      <c r="AX277" s="64">
        <f t="shared" ref="AX277:AX278" si="1850">SUM(AW277*$D277)</f>
        <v>0</v>
      </c>
      <c r="AY277" s="59"/>
      <c r="AZ277" s="64">
        <f t="shared" ref="AZ277:AZ278" si="1851">SUM(AY277*$D277)</f>
        <v>0</v>
      </c>
      <c r="BA277" s="59"/>
      <c r="BB277" s="64">
        <f t="shared" si="1712"/>
        <v>0</v>
      </c>
      <c r="BC277" s="59"/>
      <c r="BD277" s="64">
        <f t="shared" si="1713"/>
        <v>0</v>
      </c>
      <c r="BE277" s="59"/>
      <c r="BF277" s="64">
        <f t="shared" si="1714"/>
        <v>0</v>
      </c>
      <c r="BG277" s="59"/>
      <c r="BH277" s="64">
        <f t="shared" si="1715"/>
        <v>0</v>
      </c>
      <c r="BI277" s="59"/>
      <c r="BJ277" s="64">
        <f t="shared" si="1716"/>
        <v>0</v>
      </c>
      <c r="BK277" s="59"/>
      <c r="BL277" s="64">
        <f t="shared" si="1717"/>
        <v>0</v>
      </c>
      <c r="BM277" s="59"/>
      <c r="BN277" s="64">
        <f t="shared" si="1718"/>
        <v>0</v>
      </c>
      <c r="BO277" s="59"/>
      <c r="BP277" s="64">
        <f t="shared" si="1719"/>
        <v>0</v>
      </c>
      <c r="BQ277" s="59"/>
      <c r="BR277" s="64">
        <f t="shared" si="1720"/>
        <v>0</v>
      </c>
      <c r="BS277" s="59"/>
      <c r="BT277" s="64">
        <f t="shared" si="1721"/>
        <v>0</v>
      </c>
      <c r="BU277" s="59"/>
      <c r="BV277" s="64">
        <f t="shared" si="1722"/>
        <v>0</v>
      </c>
      <c r="BW277" s="59"/>
      <c r="BX277" s="64">
        <f t="shared" si="1723"/>
        <v>0</v>
      </c>
      <c r="BY277" s="59"/>
      <c r="BZ277" s="64">
        <f t="shared" si="1676"/>
        <v>0</v>
      </c>
      <c r="CA277" s="54"/>
      <c r="CB277" s="61">
        <f t="shared" si="1677"/>
        <v>0</v>
      </c>
      <c r="CC277" s="61">
        <f t="shared" si="1678"/>
        <v>0</v>
      </c>
      <c r="CD277" s="4"/>
      <c r="CE277" s="236"/>
      <c r="CF277" s="236">
        <f t="shared" si="1724"/>
        <v>0</v>
      </c>
      <c r="CG277" s="235">
        <f t="shared" si="1725"/>
        <v>0</v>
      </c>
      <c r="CH277" s="235">
        <f t="shared" si="1726"/>
        <v>0</v>
      </c>
      <c r="CI277" s="236"/>
      <c r="CJ277" s="236">
        <f t="shared" si="1727"/>
        <v>0</v>
      </c>
      <c r="CK277" s="235">
        <f t="shared" si="1728"/>
        <v>0</v>
      </c>
      <c r="CL277" s="235">
        <f t="shared" si="1729"/>
        <v>0</v>
      </c>
      <c r="CM277" s="236"/>
      <c r="CN277" s="236">
        <f t="shared" si="1679"/>
        <v>0</v>
      </c>
      <c r="CO277" s="235">
        <f t="shared" si="1730"/>
        <v>0</v>
      </c>
      <c r="CP277" s="235">
        <f t="shared" si="1731"/>
        <v>0</v>
      </c>
      <c r="CQ277" s="236"/>
      <c r="CR277" s="236">
        <f t="shared" si="1732"/>
        <v>0</v>
      </c>
      <c r="CS277" s="235">
        <f t="shared" si="1733"/>
        <v>0</v>
      </c>
      <c r="CT277" s="235">
        <f t="shared" si="1734"/>
        <v>0</v>
      </c>
      <c r="CU277" s="236"/>
      <c r="CV277" s="236">
        <f t="shared" si="1735"/>
        <v>0</v>
      </c>
      <c r="CW277" s="235">
        <f t="shared" si="1736"/>
        <v>0</v>
      </c>
      <c r="CX277" s="235">
        <f t="shared" si="1737"/>
        <v>0</v>
      </c>
      <c r="CY277" s="236"/>
      <c r="CZ277" s="236">
        <f t="shared" si="1738"/>
        <v>0</v>
      </c>
      <c r="DA277" s="235">
        <f t="shared" si="1739"/>
        <v>0</v>
      </c>
      <c r="DB277" s="235">
        <f t="shared" si="1740"/>
        <v>0</v>
      </c>
      <c r="DC277" s="236"/>
      <c r="DD277" s="236">
        <f t="shared" si="1741"/>
        <v>0</v>
      </c>
      <c r="DE277" s="235">
        <f t="shared" si="1742"/>
        <v>0</v>
      </c>
      <c r="DF277" s="235">
        <f t="shared" si="1743"/>
        <v>0</v>
      </c>
      <c r="DG277" s="236"/>
      <c r="DH277" s="236">
        <f t="shared" si="1744"/>
        <v>0</v>
      </c>
      <c r="DI277" s="235">
        <f t="shared" si="1745"/>
        <v>0</v>
      </c>
      <c r="DJ277" s="235">
        <f t="shared" si="1746"/>
        <v>0</v>
      </c>
      <c r="DK277" s="236"/>
      <c r="DL277" s="236">
        <f t="shared" si="1747"/>
        <v>0</v>
      </c>
      <c r="DM277" s="235">
        <f t="shared" si="1680"/>
        <v>0</v>
      </c>
      <c r="DN277" s="235">
        <f t="shared" si="1748"/>
        <v>0</v>
      </c>
      <c r="DO277" s="236"/>
      <c r="DP277" s="236">
        <f t="shared" si="1681"/>
        <v>0</v>
      </c>
      <c r="DQ277" s="235">
        <f t="shared" si="1682"/>
        <v>0</v>
      </c>
      <c r="DR277" s="235">
        <f t="shared" si="1683"/>
        <v>0</v>
      </c>
      <c r="DS277" s="236"/>
      <c r="DT277" s="236">
        <f t="shared" si="1749"/>
        <v>0</v>
      </c>
      <c r="DU277" s="235">
        <f t="shared" si="1684"/>
        <v>0</v>
      </c>
      <c r="DV277" s="235">
        <f t="shared" si="1750"/>
        <v>0</v>
      </c>
      <c r="DW277" s="236"/>
      <c r="DX277" s="236">
        <f t="shared" si="1685"/>
        <v>0</v>
      </c>
      <c r="DY277" s="235">
        <f t="shared" si="1686"/>
        <v>0</v>
      </c>
      <c r="DZ277" s="235">
        <f t="shared" si="1687"/>
        <v>0</v>
      </c>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row>
    <row r="278" spans="1:212" s="5" customFormat="1" x14ac:dyDescent="0.2">
      <c r="A278" s="57" t="s">
        <v>102</v>
      </c>
      <c r="B278" s="57" t="s">
        <v>103</v>
      </c>
      <c r="C278" s="57" t="s">
        <v>3</v>
      </c>
      <c r="D278" s="57">
        <v>100</v>
      </c>
      <c r="E278" s="6"/>
      <c r="F278" s="64">
        <f t="shared" si="1829"/>
        <v>0</v>
      </c>
      <c r="G278" s="6"/>
      <c r="H278" s="64">
        <f t="shared" si="1830"/>
        <v>0</v>
      </c>
      <c r="I278" s="6"/>
      <c r="J278" s="64">
        <f t="shared" si="1781"/>
        <v>0</v>
      </c>
      <c r="K278" s="6"/>
      <c r="L278" s="64">
        <f t="shared" si="1831"/>
        <v>0</v>
      </c>
      <c r="M278" s="6"/>
      <c r="N278" s="64">
        <f t="shared" si="1832"/>
        <v>0</v>
      </c>
      <c r="O278" s="6"/>
      <c r="P278" s="64">
        <f t="shared" si="1833"/>
        <v>0</v>
      </c>
      <c r="Q278" s="6"/>
      <c r="R278" s="64">
        <f t="shared" si="1834"/>
        <v>0</v>
      </c>
      <c r="S278" s="6"/>
      <c r="T278" s="64">
        <f t="shared" si="1835"/>
        <v>0</v>
      </c>
      <c r="U278" s="6"/>
      <c r="V278" s="64">
        <f t="shared" si="1836"/>
        <v>0</v>
      </c>
      <c r="W278" s="6"/>
      <c r="X278" s="64">
        <f t="shared" si="1837"/>
        <v>0</v>
      </c>
      <c r="Y278" s="6"/>
      <c r="Z278" s="64">
        <f t="shared" si="1838"/>
        <v>0</v>
      </c>
      <c r="AA278" s="6"/>
      <c r="AB278" s="64">
        <f t="shared" si="1839"/>
        <v>0</v>
      </c>
      <c r="AC278" s="59"/>
      <c r="AD278" s="64">
        <f t="shared" si="1840"/>
        <v>0</v>
      </c>
      <c r="AE278" s="59"/>
      <c r="AF278" s="64">
        <f t="shared" si="1841"/>
        <v>0</v>
      </c>
      <c r="AG278" s="59"/>
      <c r="AH278" s="64">
        <f t="shared" si="1842"/>
        <v>0</v>
      </c>
      <c r="AI278" s="59"/>
      <c r="AJ278" s="64">
        <f t="shared" si="1843"/>
        <v>0</v>
      </c>
      <c r="AK278" s="59"/>
      <c r="AL278" s="64">
        <f t="shared" si="1844"/>
        <v>0</v>
      </c>
      <c r="AM278" s="59"/>
      <c r="AN278" s="64">
        <f t="shared" si="1845"/>
        <v>0</v>
      </c>
      <c r="AO278" s="59"/>
      <c r="AP278" s="64">
        <f t="shared" si="1846"/>
        <v>0</v>
      </c>
      <c r="AQ278" s="59"/>
      <c r="AR278" s="64">
        <f t="shared" si="1847"/>
        <v>0</v>
      </c>
      <c r="AS278" s="59"/>
      <c r="AT278" s="64">
        <f t="shared" si="1848"/>
        <v>0</v>
      </c>
      <c r="AU278" s="59"/>
      <c r="AV278" s="64">
        <f t="shared" si="1849"/>
        <v>0</v>
      </c>
      <c r="AW278" s="59"/>
      <c r="AX278" s="64">
        <f t="shared" si="1850"/>
        <v>0</v>
      </c>
      <c r="AY278" s="59"/>
      <c r="AZ278" s="64">
        <f t="shared" si="1851"/>
        <v>0</v>
      </c>
      <c r="BA278" s="59"/>
      <c r="BB278" s="64">
        <f t="shared" si="1712"/>
        <v>0</v>
      </c>
      <c r="BC278" s="59"/>
      <c r="BD278" s="64">
        <f t="shared" si="1713"/>
        <v>0</v>
      </c>
      <c r="BE278" s="59"/>
      <c r="BF278" s="64">
        <f t="shared" si="1714"/>
        <v>0</v>
      </c>
      <c r="BG278" s="59"/>
      <c r="BH278" s="64">
        <f t="shared" si="1715"/>
        <v>0</v>
      </c>
      <c r="BI278" s="59"/>
      <c r="BJ278" s="64">
        <f t="shared" si="1716"/>
        <v>0</v>
      </c>
      <c r="BK278" s="59"/>
      <c r="BL278" s="64">
        <f t="shared" si="1717"/>
        <v>0</v>
      </c>
      <c r="BM278" s="59"/>
      <c r="BN278" s="64">
        <f t="shared" si="1718"/>
        <v>0</v>
      </c>
      <c r="BO278" s="59"/>
      <c r="BP278" s="64">
        <f t="shared" si="1719"/>
        <v>0</v>
      </c>
      <c r="BQ278" s="59"/>
      <c r="BR278" s="64">
        <f t="shared" si="1720"/>
        <v>0</v>
      </c>
      <c r="BS278" s="59"/>
      <c r="BT278" s="64">
        <f t="shared" si="1721"/>
        <v>0</v>
      </c>
      <c r="BU278" s="59"/>
      <c r="BV278" s="64">
        <f t="shared" si="1722"/>
        <v>0</v>
      </c>
      <c r="BW278" s="59"/>
      <c r="BX278" s="64">
        <f t="shared" si="1723"/>
        <v>0</v>
      </c>
      <c r="BY278" s="59"/>
      <c r="BZ278" s="64">
        <f t="shared" si="1676"/>
        <v>0</v>
      </c>
      <c r="CA278" s="54"/>
      <c r="CB278" s="61">
        <f t="shared" si="1677"/>
        <v>0</v>
      </c>
      <c r="CC278" s="61">
        <f t="shared" si="1678"/>
        <v>0</v>
      </c>
      <c r="CD278" s="4"/>
      <c r="CE278" s="236"/>
      <c r="CF278" s="236">
        <f t="shared" si="1724"/>
        <v>0</v>
      </c>
      <c r="CG278" s="235">
        <f t="shared" si="1725"/>
        <v>0</v>
      </c>
      <c r="CH278" s="235">
        <f t="shared" si="1726"/>
        <v>0</v>
      </c>
      <c r="CI278" s="236"/>
      <c r="CJ278" s="236">
        <f t="shared" si="1727"/>
        <v>0</v>
      </c>
      <c r="CK278" s="235">
        <f t="shared" si="1728"/>
        <v>0</v>
      </c>
      <c r="CL278" s="235">
        <f t="shared" si="1729"/>
        <v>0</v>
      </c>
      <c r="CM278" s="236"/>
      <c r="CN278" s="236">
        <f t="shared" si="1679"/>
        <v>0</v>
      </c>
      <c r="CO278" s="235">
        <f t="shared" si="1730"/>
        <v>0</v>
      </c>
      <c r="CP278" s="235">
        <f t="shared" si="1731"/>
        <v>0</v>
      </c>
      <c r="CQ278" s="236"/>
      <c r="CR278" s="236">
        <f t="shared" si="1732"/>
        <v>0</v>
      </c>
      <c r="CS278" s="235">
        <f t="shared" si="1733"/>
        <v>0</v>
      </c>
      <c r="CT278" s="235">
        <f t="shared" si="1734"/>
        <v>0</v>
      </c>
      <c r="CU278" s="236"/>
      <c r="CV278" s="236">
        <f t="shared" si="1735"/>
        <v>0</v>
      </c>
      <c r="CW278" s="235">
        <f t="shared" si="1736"/>
        <v>0</v>
      </c>
      <c r="CX278" s="235">
        <f t="shared" si="1737"/>
        <v>0</v>
      </c>
      <c r="CY278" s="236"/>
      <c r="CZ278" s="236">
        <f t="shared" si="1738"/>
        <v>0</v>
      </c>
      <c r="DA278" s="235">
        <f t="shared" si="1739"/>
        <v>0</v>
      </c>
      <c r="DB278" s="235">
        <f t="shared" si="1740"/>
        <v>0</v>
      </c>
      <c r="DC278" s="236"/>
      <c r="DD278" s="236">
        <f t="shared" si="1741"/>
        <v>0</v>
      </c>
      <c r="DE278" s="235">
        <f t="shared" si="1742"/>
        <v>0</v>
      </c>
      <c r="DF278" s="235">
        <f t="shared" si="1743"/>
        <v>0</v>
      </c>
      <c r="DG278" s="236"/>
      <c r="DH278" s="236">
        <f t="shared" si="1744"/>
        <v>0</v>
      </c>
      <c r="DI278" s="235">
        <f t="shared" si="1745"/>
        <v>0</v>
      </c>
      <c r="DJ278" s="235">
        <f t="shared" si="1746"/>
        <v>0</v>
      </c>
      <c r="DK278" s="236"/>
      <c r="DL278" s="236">
        <f t="shared" si="1747"/>
        <v>0</v>
      </c>
      <c r="DM278" s="235">
        <f t="shared" si="1680"/>
        <v>0</v>
      </c>
      <c r="DN278" s="235">
        <f t="shared" si="1748"/>
        <v>0</v>
      </c>
      <c r="DO278" s="236"/>
      <c r="DP278" s="236">
        <f t="shared" si="1681"/>
        <v>0</v>
      </c>
      <c r="DQ278" s="235">
        <f t="shared" si="1682"/>
        <v>0</v>
      </c>
      <c r="DR278" s="235">
        <f t="shared" si="1683"/>
        <v>0</v>
      </c>
      <c r="DS278" s="236"/>
      <c r="DT278" s="236">
        <f t="shared" si="1749"/>
        <v>0</v>
      </c>
      <c r="DU278" s="235">
        <f t="shared" si="1684"/>
        <v>0</v>
      </c>
      <c r="DV278" s="235">
        <f t="shared" si="1750"/>
        <v>0</v>
      </c>
      <c r="DW278" s="236"/>
      <c r="DX278" s="236">
        <f t="shared" si="1685"/>
        <v>0</v>
      </c>
      <c r="DY278" s="235">
        <f t="shared" si="1686"/>
        <v>0</v>
      </c>
      <c r="DZ278" s="235">
        <f t="shared" si="1687"/>
        <v>0</v>
      </c>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row>
    <row r="279" spans="1:212" s="5" customFormat="1" x14ac:dyDescent="0.2">
      <c r="A279" s="57" t="s">
        <v>109</v>
      </c>
      <c r="B279" s="57" t="s">
        <v>110</v>
      </c>
      <c r="C279" s="57" t="s">
        <v>3</v>
      </c>
      <c r="D279" s="57">
        <v>100</v>
      </c>
      <c r="E279" s="6"/>
      <c r="F279" s="64">
        <f t="shared" si="1751"/>
        <v>0</v>
      </c>
      <c r="G279" s="6"/>
      <c r="H279" s="64">
        <f t="shared" si="1752"/>
        <v>0</v>
      </c>
      <c r="I279" s="6"/>
      <c r="J279" s="64">
        <f t="shared" ref="J279" si="1852">SUM(I279*$D279)</f>
        <v>0</v>
      </c>
      <c r="K279" s="6"/>
      <c r="L279" s="64">
        <f t="shared" si="1754"/>
        <v>0</v>
      </c>
      <c r="M279" s="6"/>
      <c r="N279" s="64">
        <f t="shared" si="1755"/>
        <v>0</v>
      </c>
      <c r="O279" s="6"/>
      <c r="P279" s="64">
        <f t="shared" si="1756"/>
        <v>0</v>
      </c>
      <c r="Q279" s="6"/>
      <c r="R279" s="64">
        <f t="shared" si="1757"/>
        <v>0</v>
      </c>
      <c r="S279" s="6"/>
      <c r="T279" s="64">
        <f t="shared" si="1758"/>
        <v>0</v>
      </c>
      <c r="U279" s="6"/>
      <c r="V279" s="64">
        <f t="shared" si="1759"/>
        <v>0</v>
      </c>
      <c r="W279" s="6"/>
      <c r="X279" s="64">
        <f t="shared" si="1760"/>
        <v>0</v>
      </c>
      <c r="Y279" s="6"/>
      <c r="Z279" s="64">
        <f t="shared" si="1761"/>
        <v>0</v>
      </c>
      <c r="AA279" s="6"/>
      <c r="AB279" s="64">
        <f t="shared" si="1762"/>
        <v>0</v>
      </c>
      <c r="AC279" s="59"/>
      <c r="AD279" s="64">
        <f t="shared" si="1763"/>
        <v>0</v>
      </c>
      <c r="AE279" s="59"/>
      <c r="AF279" s="64">
        <f t="shared" si="1764"/>
        <v>0</v>
      </c>
      <c r="AG279" s="59"/>
      <c r="AH279" s="64">
        <f t="shared" si="1765"/>
        <v>0</v>
      </c>
      <c r="AI279" s="59"/>
      <c r="AJ279" s="64">
        <f t="shared" si="1766"/>
        <v>0</v>
      </c>
      <c r="AK279" s="59"/>
      <c r="AL279" s="64">
        <f t="shared" si="1767"/>
        <v>0</v>
      </c>
      <c r="AM279" s="59"/>
      <c r="AN279" s="64">
        <f t="shared" si="1768"/>
        <v>0</v>
      </c>
      <c r="AO279" s="59"/>
      <c r="AP279" s="64">
        <f t="shared" si="1769"/>
        <v>0</v>
      </c>
      <c r="AQ279" s="59"/>
      <c r="AR279" s="64">
        <f t="shared" si="1770"/>
        <v>0</v>
      </c>
      <c r="AS279" s="59"/>
      <c r="AT279" s="64">
        <f t="shared" si="1771"/>
        <v>0</v>
      </c>
      <c r="AU279" s="59"/>
      <c r="AV279" s="64">
        <f t="shared" si="1772"/>
        <v>0</v>
      </c>
      <c r="AW279" s="59"/>
      <c r="AX279" s="64">
        <f t="shared" si="1773"/>
        <v>0</v>
      </c>
      <c r="AY279" s="59"/>
      <c r="AZ279" s="64">
        <f t="shared" si="1774"/>
        <v>0</v>
      </c>
      <c r="BA279" s="59"/>
      <c r="BB279" s="64">
        <f t="shared" si="1712"/>
        <v>0</v>
      </c>
      <c r="BC279" s="59"/>
      <c r="BD279" s="64">
        <f t="shared" si="1713"/>
        <v>0</v>
      </c>
      <c r="BE279" s="59"/>
      <c r="BF279" s="64">
        <f t="shared" si="1714"/>
        <v>0</v>
      </c>
      <c r="BG279" s="59"/>
      <c r="BH279" s="64">
        <f t="shared" si="1715"/>
        <v>0</v>
      </c>
      <c r="BI279" s="59"/>
      <c r="BJ279" s="64">
        <f t="shared" si="1716"/>
        <v>0</v>
      </c>
      <c r="BK279" s="59"/>
      <c r="BL279" s="64">
        <f t="shared" si="1717"/>
        <v>0</v>
      </c>
      <c r="BM279" s="59"/>
      <c r="BN279" s="64">
        <f t="shared" si="1718"/>
        <v>0</v>
      </c>
      <c r="BO279" s="59"/>
      <c r="BP279" s="64">
        <f t="shared" si="1719"/>
        <v>0</v>
      </c>
      <c r="BQ279" s="59"/>
      <c r="BR279" s="64">
        <f t="shared" si="1720"/>
        <v>0</v>
      </c>
      <c r="BS279" s="59"/>
      <c r="BT279" s="64">
        <f t="shared" si="1721"/>
        <v>0</v>
      </c>
      <c r="BU279" s="59"/>
      <c r="BV279" s="64">
        <f t="shared" si="1722"/>
        <v>0</v>
      </c>
      <c r="BW279" s="59"/>
      <c r="BX279" s="64">
        <f t="shared" si="1723"/>
        <v>0</v>
      </c>
      <c r="BY279" s="59"/>
      <c r="BZ279" s="64">
        <f t="shared" si="1676"/>
        <v>0</v>
      </c>
      <c r="CA279" s="54"/>
      <c r="CB279" s="61">
        <f t="shared" si="1677"/>
        <v>0</v>
      </c>
      <c r="CC279" s="61">
        <f t="shared" si="1678"/>
        <v>0</v>
      </c>
      <c r="CD279" s="4"/>
      <c r="CE279" s="236"/>
      <c r="CF279" s="236">
        <f t="shared" si="1724"/>
        <v>0</v>
      </c>
      <c r="CG279" s="235">
        <f t="shared" si="1725"/>
        <v>0</v>
      </c>
      <c r="CH279" s="235">
        <f t="shared" si="1726"/>
        <v>0</v>
      </c>
      <c r="CI279" s="236"/>
      <c r="CJ279" s="236">
        <f t="shared" si="1727"/>
        <v>0</v>
      </c>
      <c r="CK279" s="235">
        <f t="shared" si="1728"/>
        <v>0</v>
      </c>
      <c r="CL279" s="235">
        <f t="shared" si="1729"/>
        <v>0</v>
      </c>
      <c r="CM279" s="236"/>
      <c r="CN279" s="236">
        <f t="shared" si="1679"/>
        <v>0</v>
      </c>
      <c r="CO279" s="235">
        <f t="shared" si="1730"/>
        <v>0</v>
      </c>
      <c r="CP279" s="235">
        <f t="shared" si="1731"/>
        <v>0</v>
      </c>
      <c r="CQ279" s="236"/>
      <c r="CR279" s="236">
        <f t="shared" si="1732"/>
        <v>0</v>
      </c>
      <c r="CS279" s="235">
        <f t="shared" si="1733"/>
        <v>0</v>
      </c>
      <c r="CT279" s="235">
        <f t="shared" si="1734"/>
        <v>0</v>
      </c>
      <c r="CU279" s="236"/>
      <c r="CV279" s="236">
        <f t="shared" si="1735"/>
        <v>0</v>
      </c>
      <c r="CW279" s="235">
        <f t="shared" si="1736"/>
        <v>0</v>
      </c>
      <c r="CX279" s="235">
        <f t="shared" si="1737"/>
        <v>0</v>
      </c>
      <c r="CY279" s="236"/>
      <c r="CZ279" s="236">
        <f t="shared" si="1738"/>
        <v>0</v>
      </c>
      <c r="DA279" s="235">
        <f t="shared" si="1739"/>
        <v>0</v>
      </c>
      <c r="DB279" s="235">
        <f t="shared" si="1740"/>
        <v>0</v>
      </c>
      <c r="DC279" s="236"/>
      <c r="DD279" s="236">
        <f t="shared" si="1741"/>
        <v>0</v>
      </c>
      <c r="DE279" s="235">
        <f t="shared" si="1742"/>
        <v>0</v>
      </c>
      <c r="DF279" s="235">
        <f t="shared" si="1743"/>
        <v>0</v>
      </c>
      <c r="DG279" s="236"/>
      <c r="DH279" s="236">
        <f t="shared" si="1744"/>
        <v>0</v>
      </c>
      <c r="DI279" s="235">
        <f t="shared" si="1745"/>
        <v>0</v>
      </c>
      <c r="DJ279" s="235">
        <f t="shared" si="1746"/>
        <v>0</v>
      </c>
      <c r="DK279" s="236"/>
      <c r="DL279" s="236">
        <f t="shared" si="1747"/>
        <v>0</v>
      </c>
      <c r="DM279" s="235">
        <f t="shared" si="1680"/>
        <v>0</v>
      </c>
      <c r="DN279" s="235">
        <f t="shared" si="1748"/>
        <v>0</v>
      </c>
      <c r="DO279" s="236"/>
      <c r="DP279" s="236">
        <f t="shared" si="1681"/>
        <v>0</v>
      </c>
      <c r="DQ279" s="235">
        <f t="shared" si="1682"/>
        <v>0</v>
      </c>
      <c r="DR279" s="235">
        <f t="shared" si="1683"/>
        <v>0</v>
      </c>
      <c r="DS279" s="236"/>
      <c r="DT279" s="236">
        <f t="shared" si="1749"/>
        <v>0</v>
      </c>
      <c r="DU279" s="235">
        <f t="shared" si="1684"/>
        <v>0</v>
      </c>
      <c r="DV279" s="235">
        <f t="shared" si="1750"/>
        <v>0</v>
      </c>
      <c r="DW279" s="236"/>
      <c r="DX279" s="236">
        <f t="shared" si="1685"/>
        <v>0</v>
      </c>
      <c r="DY279" s="235">
        <f t="shared" si="1686"/>
        <v>0</v>
      </c>
      <c r="DZ279" s="235">
        <f t="shared" si="1687"/>
        <v>0</v>
      </c>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row>
    <row r="280" spans="1:212" s="5" customFormat="1" x14ac:dyDescent="0.2">
      <c r="A280" s="57" t="s">
        <v>111</v>
      </c>
      <c r="B280" s="57" t="s">
        <v>112</v>
      </c>
      <c r="C280" s="57" t="s">
        <v>3</v>
      </c>
      <c r="D280" s="57">
        <v>100</v>
      </c>
      <c r="E280" s="6"/>
      <c r="F280" s="64">
        <f t="shared" si="1751"/>
        <v>0</v>
      </c>
      <c r="G280" s="6"/>
      <c r="H280" s="64">
        <f t="shared" si="1752"/>
        <v>0</v>
      </c>
      <c r="I280" s="6"/>
      <c r="J280" s="64">
        <f t="shared" ref="J280" si="1853">SUM(I280*$D280)</f>
        <v>0</v>
      </c>
      <c r="K280" s="208"/>
      <c r="L280" s="64">
        <f t="shared" si="1754"/>
        <v>0</v>
      </c>
      <c r="M280" s="6"/>
      <c r="N280" s="64">
        <f t="shared" si="1755"/>
        <v>0</v>
      </c>
      <c r="O280" s="6"/>
      <c r="P280" s="64">
        <f t="shared" si="1756"/>
        <v>0</v>
      </c>
      <c r="Q280" s="6"/>
      <c r="R280" s="64">
        <f t="shared" si="1757"/>
        <v>0</v>
      </c>
      <c r="S280" s="6"/>
      <c r="T280" s="64">
        <f t="shared" si="1758"/>
        <v>0</v>
      </c>
      <c r="U280" s="6"/>
      <c r="V280" s="64">
        <f t="shared" si="1759"/>
        <v>0</v>
      </c>
      <c r="W280" s="6"/>
      <c r="X280" s="64">
        <f t="shared" si="1760"/>
        <v>0</v>
      </c>
      <c r="Y280" s="6"/>
      <c r="Z280" s="64">
        <f t="shared" si="1761"/>
        <v>0</v>
      </c>
      <c r="AA280" s="6"/>
      <c r="AB280" s="64">
        <f t="shared" si="1762"/>
        <v>0</v>
      </c>
      <c r="AC280" s="59"/>
      <c r="AD280" s="64">
        <f t="shared" si="1763"/>
        <v>0</v>
      </c>
      <c r="AE280" s="59"/>
      <c r="AF280" s="64">
        <f t="shared" si="1764"/>
        <v>0</v>
      </c>
      <c r="AG280" s="59"/>
      <c r="AH280" s="64">
        <f t="shared" si="1765"/>
        <v>0</v>
      </c>
      <c r="AI280" s="59"/>
      <c r="AJ280" s="64">
        <f t="shared" si="1766"/>
        <v>0</v>
      </c>
      <c r="AK280" s="59"/>
      <c r="AL280" s="64">
        <f t="shared" si="1767"/>
        <v>0</v>
      </c>
      <c r="AM280" s="59"/>
      <c r="AN280" s="64">
        <f t="shared" si="1768"/>
        <v>0</v>
      </c>
      <c r="AO280" s="59"/>
      <c r="AP280" s="64">
        <f t="shared" si="1769"/>
        <v>0</v>
      </c>
      <c r="AQ280" s="59"/>
      <c r="AR280" s="64">
        <f t="shared" si="1770"/>
        <v>0</v>
      </c>
      <c r="AS280" s="59"/>
      <c r="AT280" s="64">
        <f t="shared" si="1771"/>
        <v>0</v>
      </c>
      <c r="AU280" s="59"/>
      <c r="AV280" s="64">
        <f t="shared" si="1772"/>
        <v>0</v>
      </c>
      <c r="AW280" s="59"/>
      <c r="AX280" s="64">
        <f t="shared" si="1773"/>
        <v>0</v>
      </c>
      <c r="AY280" s="59"/>
      <c r="AZ280" s="64">
        <f t="shared" si="1774"/>
        <v>0</v>
      </c>
      <c r="BA280" s="59"/>
      <c r="BB280" s="64">
        <f t="shared" si="1712"/>
        <v>0</v>
      </c>
      <c r="BC280" s="59"/>
      <c r="BD280" s="64">
        <f t="shared" si="1713"/>
        <v>0</v>
      </c>
      <c r="BE280" s="59"/>
      <c r="BF280" s="64">
        <f t="shared" si="1714"/>
        <v>0</v>
      </c>
      <c r="BG280" s="59"/>
      <c r="BH280" s="64">
        <f t="shared" si="1715"/>
        <v>0</v>
      </c>
      <c r="BI280" s="59"/>
      <c r="BJ280" s="64">
        <f t="shared" si="1716"/>
        <v>0</v>
      </c>
      <c r="BK280" s="59"/>
      <c r="BL280" s="64">
        <f t="shared" si="1717"/>
        <v>0</v>
      </c>
      <c r="BM280" s="59"/>
      <c r="BN280" s="64">
        <f t="shared" si="1718"/>
        <v>0</v>
      </c>
      <c r="BO280" s="59"/>
      <c r="BP280" s="64">
        <f t="shared" si="1719"/>
        <v>0</v>
      </c>
      <c r="BQ280" s="59"/>
      <c r="BR280" s="64">
        <f t="shared" si="1720"/>
        <v>0</v>
      </c>
      <c r="BS280" s="59"/>
      <c r="BT280" s="64">
        <f t="shared" si="1721"/>
        <v>0</v>
      </c>
      <c r="BU280" s="59"/>
      <c r="BV280" s="64">
        <f t="shared" si="1722"/>
        <v>0</v>
      </c>
      <c r="BW280" s="59"/>
      <c r="BX280" s="64">
        <f t="shared" si="1723"/>
        <v>0</v>
      </c>
      <c r="BY280" s="59"/>
      <c r="BZ280" s="64">
        <f t="shared" si="1676"/>
        <v>0</v>
      </c>
      <c r="CA280" s="54"/>
      <c r="CB280" s="61">
        <f t="shared" si="1677"/>
        <v>0</v>
      </c>
      <c r="CC280" s="61">
        <f t="shared" si="1678"/>
        <v>0</v>
      </c>
      <c r="CD280" s="4"/>
      <c r="CE280" s="236"/>
      <c r="CF280" s="236">
        <f t="shared" si="1724"/>
        <v>0</v>
      </c>
      <c r="CG280" s="235">
        <f t="shared" si="1725"/>
        <v>0</v>
      </c>
      <c r="CH280" s="235">
        <f t="shared" si="1726"/>
        <v>0</v>
      </c>
      <c r="CI280" s="236"/>
      <c r="CJ280" s="236">
        <f t="shared" si="1727"/>
        <v>0</v>
      </c>
      <c r="CK280" s="235">
        <f t="shared" si="1728"/>
        <v>0</v>
      </c>
      <c r="CL280" s="235">
        <f t="shared" si="1729"/>
        <v>0</v>
      </c>
      <c r="CM280" s="236"/>
      <c r="CN280" s="236">
        <f t="shared" si="1679"/>
        <v>0</v>
      </c>
      <c r="CO280" s="235">
        <f t="shared" si="1730"/>
        <v>0</v>
      </c>
      <c r="CP280" s="235">
        <f t="shared" si="1731"/>
        <v>0</v>
      </c>
      <c r="CQ280" s="236"/>
      <c r="CR280" s="236">
        <f t="shared" si="1732"/>
        <v>0</v>
      </c>
      <c r="CS280" s="235">
        <f t="shared" si="1733"/>
        <v>0</v>
      </c>
      <c r="CT280" s="235">
        <f t="shared" si="1734"/>
        <v>0</v>
      </c>
      <c r="CU280" s="236"/>
      <c r="CV280" s="236">
        <f t="shared" si="1735"/>
        <v>0</v>
      </c>
      <c r="CW280" s="235">
        <f t="shared" si="1736"/>
        <v>0</v>
      </c>
      <c r="CX280" s="235">
        <f t="shared" si="1737"/>
        <v>0</v>
      </c>
      <c r="CY280" s="236"/>
      <c r="CZ280" s="236">
        <f t="shared" si="1738"/>
        <v>0</v>
      </c>
      <c r="DA280" s="235">
        <f t="shared" si="1739"/>
        <v>0</v>
      </c>
      <c r="DB280" s="235">
        <f t="shared" si="1740"/>
        <v>0</v>
      </c>
      <c r="DC280" s="236"/>
      <c r="DD280" s="236">
        <f t="shared" si="1741"/>
        <v>0</v>
      </c>
      <c r="DE280" s="235">
        <f t="shared" si="1742"/>
        <v>0</v>
      </c>
      <c r="DF280" s="235">
        <f t="shared" si="1743"/>
        <v>0</v>
      </c>
      <c r="DG280" s="236"/>
      <c r="DH280" s="236">
        <f t="shared" si="1744"/>
        <v>0</v>
      </c>
      <c r="DI280" s="235">
        <f t="shared" si="1745"/>
        <v>0</v>
      </c>
      <c r="DJ280" s="235">
        <f t="shared" si="1746"/>
        <v>0</v>
      </c>
      <c r="DK280" s="236"/>
      <c r="DL280" s="236">
        <f t="shared" si="1747"/>
        <v>0</v>
      </c>
      <c r="DM280" s="235">
        <f t="shared" si="1680"/>
        <v>0</v>
      </c>
      <c r="DN280" s="235">
        <f t="shared" si="1748"/>
        <v>0</v>
      </c>
      <c r="DO280" s="236"/>
      <c r="DP280" s="236">
        <f t="shared" si="1681"/>
        <v>0</v>
      </c>
      <c r="DQ280" s="235">
        <f t="shared" si="1682"/>
        <v>0</v>
      </c>
      <c r="DR280" s="235">
        <f t="shared" si="1683"/>
        <v>0</v>
      </c>
      <c r="DS280" s="236"/>
      <c r="DT280" s="236">
        <f t="shared" si="1749"/>
        <v>0</v>
      </c>
      <c r="DU280" s="235">
        <f t="shared" si="1684"/>
        <v>0</v>
      </c>
      <c r="DV280" s="235">
        <f t="shared" si="1750"/>
        <v>0</v>
      </c>
      <c r="DW280" s="236"/>
      <c r="DX280" s="236">
        <f t="shared" si="1685"/>
        <v>0</v>
      </c>
      <c r="DY280" s="235">
        <f t="shared" si="1686"/>
        <v>0</v>
      </c>
      <c r="DZ280" s="235">
        <f t="shared" si="1687"/>
        <v>0</v>
      </c>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row>
    <row r="281" spans="1:212" s="5" customFormat="1" x14ac:dyDescent="0.2">
      <c r="A281" s="57" t="s">
        <v>151</v>
      </c>
      <c r="B281" s="57" t="s">
        <v>152</v>
      </c>
      <c r="C281" s="57" t="s">
        <v>3</v>
      </c>
      <c r="D281" s="57">
        <v>100</v>
      </c>
      <c r="E281" s="6"/>
      <c r="F281" s="64">
        <f t="shared" si="1751"/>
        <v>0</v>
      </c>
      <c r="G281" s="6"/>
      <c r="H281" s="64">
        <f t="shared" si="1752"/>
        <v>0</v>
      </c>
      <c r="I281" s="6"/>
      <c r="J281" s="64">
        <f t="shared" ref="J281" si="1854">SUM(I281*$D281)</f>
        <v>0</v>
      </c>
      <c r="K281" s="6"/>
      <c r="L281" s="64">
        <f t="shared" si="1754"/>
        <v>0</v>
      </c>
      <c r="M281" s="6"/>
      <c r="N281" s="64">
        <f t="shared" si="1755"/>
        <v>0</v>
      </c>
      <c r="O281" s="6"/>
      <c r="P281" s="64">
        <f t="shared" si="1756"/>
        <v>0</v>
      </c>
      <c r="Q281" s="6"/>
      <c r="R281" s="64">
        <f t="shared" si="1757"/>
        <v>0</v>
      </c>
      <c r="S281" s="6"/>
      <c r="T281" s="64">
        <f t="shared" si="1758"/>
        <v>0</v>
      </c>
      <c r="U281" s="6"/>
      <c r="V281" s="64">
        <f t="shared" si="1759"/>
        <v>0</v>
      </c>
      <c r="W281" s="6"/>
      <c r="X281" s="64">
        <f t="shared" si="1760"/>
        <v>0</v>
      </c>
      <c r="Y281" s="6"/>
      <c r="Z281" s="64">
        <f t="shared" si="1761"/>
        <v>0</v>
      </c>
      <c r="AA281" s="6"/>
      <c r="AB281" s="64">
        <f t="shared" si="1762"/>
        <v>0</v>
      </c>
      <c r="AC281" s="59"/>
      <c r="AD281" s="64">
        <f t="shared" si="1763"/>
        <v>0</v>
      </c>
      <c r="AE281" s="59"/>
      <c r="AF281" s="64">
        <f t="shared" si="1764"/>
        <v>0</v>
      </c>
      <c r="AG281" s="59"/>
      <c r="AH281" s="64">
        <f t="shared" si="1765"/>
        <v>0</v>
      </c>
      <c r="AI281" s="59"/>
      <c r="AJ281" s="64">
        <f t="shared" si="1766"/>
        <v>0</v>
      </c>
      <c r="AK281" s="59"/>
      <c r="AL281" s="64">
        <f t="shared" si="1767"/>
        <v>0</v>
      </c>
      <c r="AM281" s="59"/>
      <c r="AN281" s="64">
        <f t="shared" si="1768"/>
        <v>0</v>
      </c>
      <c r="AO281" s="59"/>
      <c r="AP281" s="64">
        <f t="shared" si="1769"/>
        <v>0</v>
      </c>
      <c r="AQ281" s="59"/>
      <c r="AR281" s="64">
        <f t="shared" si="1770"/>
        <v>0</v>
      </c>
      <c r="AS281" s="59"/>
      <c r="AT281" s="64">
        <f t="shared" si="1771"/>
        <v>0</v>
      </c>
      <c r="AU281" s="59"/>
      <c r="AV281" s="64">
        <f t="shared" si="1772"/>
        <v>0</v>
      </c>
      <c r="AW281" s="59"/>
      <c r="AX281" s="64">
        <f t="shared" si="1773"/>
        <v>0</v>
      </c>
      <c r="AY281" s="59"/>
      <c r="AZ281" s="64">
        <f t="shared" si="1774"/>
        <v>0</v>
      </c>
      <c r="BA281" s="59"/>
      <c r="BB281" s="64">
        <f t="shared" si="1712"/>
        <v>0</v>
      </c>
      <c r="BC281" s="59"/>
      <c r="BD281" s="64">
        <f t="shared" si="1713"/>
        <v>0</v>
      </c>
      <c r="BE281" s="59"/>
      <c r="BF281" s="64">
        <f t="shared" si="1714"/>
        <v>0</v>
      </c>
      <c r="BG281" s="59"/>
      <c r="BH281" s="64">
        <f t="shared" si="1715"/>
        <v>0</v>
      </c>
      <c r="BI281" s="59"/>
      <c r="BJ281" s="64">
        <f t="shared" si="1716"/>
        <v>0</v>
      </c>
      <c r="BK281" s="59"/>
      <c r="BL281" s="64">
        <f t="shared" si="1717"/>
        <v>0</v>
      </c>
      <c r="BM281" s="59"/>
      <c r="BN281" s="64">
        <f t="shared" si="1718"/>
        <v>0</v>
      </c>
      <c r="BO281" s="59"/>
      <c r="BP281" s="64">
        <f t="shared" si="1719"/>
        <v>0</v>
      </c>
      <c r="BQ281" s="59"/>
      <c r="BR281" s="64">
        <f t="shared" si="1720"/>
        <v>0</v>
      </c>
      <c r="BS281" s="59"/>
      <c r="BT281" s="64">
        <f t="shared" si="1721"/>
        <v>0</v>
      </c>
      <c r="BU281" s="59"/>
      <c r="BV281" s="64">
        <f t="shared" si="1722"/>
        <v>0</v>
      </c>
      <c r="BW281" s="59"/>
      <c r="BX281" s="64">
        <f t="shared" si="1723"/>
        <v>0</v>
      </c>
      <c r="BY281" s="59"/>
      <c r="BZ281" s="64">
        <f t="shared" si="1676"/>
        <v>0</v>
      </c>
      <c r="CA281" s="54"/>
      <c r="CB281" s="61">
        <f t="shared" si="1677"/>
        <v>0</v>
      </c>
      <c r="CC281" s="61">
        <f t="shared" si="1678"/>
        <v>0</v>
      </c>
      <c r="CD281" s="4"/>
      <c r="CE281" s="236"/>
      <c r="CF281" s="236">
        <f t="shared" si="1724"/>
        <v>0</v>
      </c>
      <c r="CG281" s="235">
        <f t="shared" si="1725"/>
        <v>0</v>
      </c>
      <c r="CH281" s="235">
        <f t="shared" si="1726"/>
        <v>0</v>
      </c>
      <c r="CI281" s="236"/>
      <c r="CJ281" s="236">
        <f t="shared" si="1727"/>
        <v>0</v>
      </c>
      <c r="CK281" s="235">
        <f t="shared" si="1728"/>
        <v>0</v>
      </c>
      <c r="CL281" s="235">
        <f t="shared" si="1729"/>
        <v>0</v>
      </c>
      <c r="CM281" s="236"/>
      <c r="CN281" s="236">
        <f t="shared" si="1679"/>
        <v>0</v>
      </c>
      <c r="CO281" s="235">
        <f t="shared" si="1730"/>
        <v>0</v>
      </c>
      <c r="CP281" s="235">
        <f t="shared" si="1731"/>
        <v>0</v>
      </c>
      <c r="CQ281" s="236"/>
      <c r="CR281" s="236">
        <f t="shared" si="1732"/>
        <v>0</v>
      </c>
      <c r="CS281" s="235">
        <f t="shared" si="1733"/>
        <v>0</v>
      </c>
      <c r="CT281" s="235">
        <f t="shared" si="1734"/>
        <v>0</v>
      </c>
      <c r="CU281" s="236"/>
      <c r="CV281" s="236">
        <f t="shared" si="1735"/>
        <v>0</v>
      </c>
      <c r="CW281" s="235">
        <f t="shared" si="1736"/>
        <v>0</v>
      </c>
      <c r="CX281" s="235">
        <f t="shared" si="1737"/>
        <v>0</v>
      </c>
      <c r="CY281" s="236"/>
      <c r="CZ281" s="236">
        <f t="shared" si="1738"/>
        <v>0</v>
      </c>
      <c r="DA281" s="235">
        <f t="shared" si="1739"/>
        <v>0</v>
      </c>
      <c r="DB281" s="235">
        <f t="shared" si="1740"/>
        <v>0</v>
      </c>
      <c r="DC281" s="236"/>
      <c r="DD281" s="236">
        <f t="shared" si="1741"/>
        <v>0</v>
      </c>
      <c r="DE281" s="235">
        <f t="shared" si="1742"/>
        <v>0</v>
      </c>
      <c r="DF281" s="235">
        <f t="shared" si="1743"/>
        <v>0</v>
      </c>
      <c r="DG281" s="236"/>
      <c r="DH281" s="236">
        <f t="shared" si="1744"/>
        <v>0</v>
      </c>
      <c r="DI281" s="235">
        <f t="shared" si="1745"/>
        <v>0</v>
      </c>
      <c r="DJ281" s="235">
        <f t="shared" si="1746"/>
        <v>0</v>
      </c>
      <c r="DK281" s="236"/>
      <c r="DL281" s="236">
        <f t="shared" si="1747"/>
        <v>0</v>
      </c>
      <c r="DM281" s="235">
        <f t="shared" si="1680"/>
        <v>0</v>
      </c>
      <c r="DN281" s="235">
        <f t="shared" si="1748"/>
        <v>0</v>
      </c>
      <c r="DO281" s="236"/>
      <c r="DP281" s="236">
        <f t="shared" si="1681"/>
        <v>0</v>
      </c>
      <c r="DQ281" s="235">
        <f t="shared" si="1682"/>
        <v>0</v>
      </c>
      <c r="DR281" s="235">
        <f t="shared" si="1683"/>
        <v>0</v>
      </c>
      <c r="DS281" s="236"/>
      <c r="DT281" s="236">
        <f t="shared" si="1749"/>
        <v>0</v>
      </c>
      <c r="DU281" s="235">
        <f t="shared" si="1684"/>
        <v>0</v>
      </c>
      <c r="DV281" s="235">
        <f t="shared" si="1750"/>
        <v>0</v>
      </c>
      <c r="DW281" s="236"/>
      <c r="DX281" s="236">
        <f t="shared" si="1685"/>
        <v>0</v>
      </c>
      <c r="DY281" s="235">
        <f t="shared" si="1686"/>
        <v>0</v>
      </c>
      <c r="DZ281" s="235">
        <f t="shared" si="1687"/>
        <v>0</v>
      </c>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row>
    <row r="282" spans="1:212" s="5" customFormat="1" x14ac:dyDescent="0.2">
      <c r="A282" s="57" t="s">
        <v>187</v>
      </c>
      <c r="B282" s="57" t="s">
        <v>188</v>
      </c>
      <c r="C282" s="57" t="s">
        <v>3</v>
      </c>
      <c r="D282" s="57">
        <v>100</v>
      </c>
      <c r="E282" s="6"/>
      <c r="F282" s="64">
        <f t="shared" si="1751"/>
        <v>0</v>
      </c>
      <c r="G282" s="6"/>
      <c r="H282" s="64">
        <f t="shared" si="1752"/>
        <v>0</v>
      </c>
      <c r="I282" s="6"/>
      <c r="J282" s="64">
        <f t="shared" ref="J282" si="1855">SUM(I282*$D282)</f>
        <v>0</v>
      </c>
      <c r="K282" s="6"/>
      <c r="L282" s="64">
        <f t="shared" si="1754"/>
        <v>0</v>
      </c>
      <c r="M282" s="6"/>
      <c r="N282" s="64">
        <f t="shared" si="1755"/>
        <v>0</v>
      </c>
      <c r="O282" s="6"/>
      <c r="P282" s="64">
        <f t="shared" si="1756"/>
        <v>0</v>
      </c>
      <c r="Q282" s="6"/>
      <c r="R282" s="64">
        <f t="shared" si="1757"/>
        <v>0</v>
      </c>
      <c r="S282" s="6"/>
      <c r="T282" s="64">
        <f t="shared" si="1758"/>
        <v>0</v>
      </c>
      <c r="U282" s="6"/>
      <c r="V282" s="64">
        <f t="shared" si="1759"/>
        <v>0</v>
      </c>
      <c r="W282" s="6"/>
      <c r="X282" s="64">
        <f t="shared" si="1760"/>
        <v>0</v>
      </c>
      <c r="Y282" s="6"/>
      <c r="Z282" s="64">
        <f t="shared" si="1761"/>
        <v>0</v>
      </c>
      <c r="AA282" s="6"/>
      <c r="AB282" s="64">
        <f t="shared" si="1762"/>
        <v>0</v>
      </c>
      <c r="AC282" s="59"/>
      <c r="AD282" s="64">
        <f t="shared" si="1763"/>
        <v>0</v>
      </c>
      <c r="AE282" s="59"/>
      <c r="AF282" s="64">
        <f t="shared" si="1764"/>
        <v>0</v>
      </c>
      <c r="AG282" s="59"/>
      <c r="AH282" s="64">
        <f t="shared" si="1765"/>
        <v>0</v>
      </c>
      <c r="AI282" s="59"/>
      <c r="AJ282" s="64">
        <f t="shared" si="1766"/>
        <v>0</v>
      </c>
      <c r="AK282" s="59"/>
      <c r="AL282" s="64">
        <f t="shared" si="1767"/>
        <v>0</v>
      </c>
      <c r="AM282" s="59"/>
      <c r="AN282" s="64">
        <f t="shared" si="1768"/>
        <v>0</v>
      </c>
      <c r="AO282" s="59"/>
      <c r="AP282" s="64">
        <f t="shared" si="1769"/>
        <v>0</v>
      </c>
      <c r="AQ282" s="59"/>
      <c r="AR282" s="64">
        <f t="shared" si="1770"/>
        <v>0</v>
      </c>
      <c r="AS282" s="59"/>
      <c r="AT282" s="64">
        <f t="shared" si="1771"/>
        <v>0</v>
      </c>
      <c r="AU282" s="59"/>
      <c r="AV282" s="64">
        <f t="shared" si="1772"/>
        <v>0</v>
      </c>
      <c r="AW282" s="59"/>
      <c r="AX282" s="64">
        <f t="shared" si="1773"/>
        <v>0</v>
      </c>
      <c r="AY282" s="59"/>
      <c r="AZ282" s="64">
        <f t="shared" si="1774"/>
        <v>0</v>
      </c>
      <c r="BA282" s="59"/>
      <c r="BB282" s="64">
        <f t="shared" si="1712"/>
        <v>0</v>
      </c>
      <c r="BC282" s="59"/>
      <c r="BD282" s="64">
        <f t="shared" si="1713"/>
        <v>0</v>
      </c>
      <c r="BE282" s="59"/>
      <c r="BF282" s="64">
        <f t="shared" si="1714"/>
        <v>0</v>
      </c>
      <c r="BG282" s="59"/>
      <c r="BH282" s="64">
        <f t="shared" si="1715"/>
        <v>0</v>
      </c>
      <c r="BI282" s="59"/>
      <c r="BJ282" s="64">
        <f t="shared" si="1716"/>
        <v>0</v>
      </c>
      <c r="BK282" s="59"/>
      <c r="BL282" s="64">
        <f t="shared" si="1717"/>
        <v>0</v>
      </c>
      <c r="BM282" s="59"/>
      <c r="BN282" s="64">
        <f t="shared" si="1718"/>
        <v>0</v>
      </c>
      <c r="BO282" s="59"/>
      <c r="BP282" s="64">
        <f t="shared" si="1719"/>
        <v>0</v>
      </c>
      <c r="BQ282" s="59"/>
      <c r="BR282" s="64">
        <f t="shared" si="1720"/>
        <v>0</v>
      </c>
      <c r="BS282" s="59"/>
      <c r="BT282" s="64">
        <f t="shared" si="1721"/>
        <v>0</v>
      </c>
      <c r="BU282" s="59"/>
      <c r="BV282" s="64">
        <f t="shared" si="1722"/>
        <v>0</v>
      </c>
      <c r="BW282" s="59"/>
      <c r="BX282" s="64">
        <f t="shared" si="1723"/>
        <v>0</v>
      </c>
      <c r="BY282" s="59"/>
      <c r="BZ282" s="64">
        <f t="shared" si="1676"/>
        <v>0</v>
      </c>
      <c r="CA282" s="54"/>
      <c r="CB282" s="61">
        <f t="shared" si="1677"/>
        <v>0</v>
      </c>
      <c r="CC282" s="61">
        <f t="shared" si="1678"/>
        <v>0</v>
      </c>
      <c r="CD282" s="4"/>
      <c r="CE282" s="236"/>
      <c r="CF282" s="236">
        <f t="shared" si="1724"/>
        <v>0</v>
      </c>
      <c r="CG282" s="235">
        <f t="shared" si="1725"/>
        <v>0</v>
      </c>
      <c r="CH282" s="235">
        <f t="shared" si="1726"/>
        <v>0</v>
      </c>
      <c r="CI282" s="236"/>
      <c r="CJ282" s="236">
        <f t="shared" si="1727"/>
        <v>0</v>
      </c>
      <c r="CK282" s="235">
        <f t="shared" si="1728"/>
        <v>0</v>
      </c>
      <c r="CL282" s="235">
        <f t="shared" si="1729"/>
        <v>0</v>
      </c>
      <c r="CM282" s="236"/>
      <c r="CN282" s="236">
        <f t="shared" si="1679"/>
        <v>0</v>
      </c>
      <c r="CO282" s="235">
        <f t="shared" si="1730"/>
        <v>0</v>
      </c>
      <c r="CP282" s="235">
        <f t="shared" si="1731"/>
        <v>0</v>
      </c>
      <c r="CQ282" s="236"/>
      <c r="CR282" s="236">
        <f t="shared" si="1732"/>
        <v>0</v>
      </c>
      <c r="CS282" s="235">
        <f t="shared" si="1733"/>
        <v>0</v>
      </c>
      <c r="CT282" s="235">
        <f t="shared" si="1734"/>
        <v>0</v>
      </c>
      <c r="CU282" s="236"/>
      <c r="CV282" s="236">
        <f t="shared" si="1735"/>
        <v>0</v>
      </c>
      <c r="CW282" s="235">
        <f t="shared" si="1736"/>
        <v>0</v>
      </c>
      <c r="CX282" s="235">
        <f t="shared" si="1737"/>
        <v>0</v>
      </c>
      <c r="CY282" s="236"/>
      <c r="CZ282" s="236">
        <f t="shared" si="1738"/>
        <v>0</v>
      </c>
      <c r="DA282" s="235">
        <f t="shared" si="1739"/>
        <v>0</v>
      </c>
      <c r="DB282" s="235">
        <f t="shared" si="1740"/>
        <v>0</v>
      </c>
      <c r="DC282" s="236"/>
      <c r="DD282" s="236">
        <f t="shared" si="1741"/>
        <v>0</v>
      </c>
      <c r="DE282" s="235">
        <f t="shared" si="1742"/>
        <v>0</v>
      </c>
      <c r="DF282" s="235">
        <f t="shared" si="1743"/>
        <v>0</v>
      </c>
      <c r="DG282" s="236"/>
      <c r="DH282" s="236">
        <f t="shared" si="1744"/>
        <v>0</v>
      </c>
      <c r="DI282" s="235">
        <f t="shared" si="1745"/>
        <v>0</v>
      </c>
      <c r="DJ282" s="235">
        <f t="shared" si="1746"/>
        <v>0</v>
      </c>
      <c r="DK282" s="236"/>
      <c r="DL282" s="236">
        <f t="shared" si="1747"/>
        <v>0</v>
      </c>
      <c r="DM282" s="235">
        <f t="shared" si="1680"/>
        <v>0</v>
      </c>
      <c r="DN282" s="235">
        <f t="shared" si="1748"/>
        <v>0</v>
      </c>
      <c r="DO282" s="236"/>
      <c r="DP282" s="236">
        <f t="shared" si="1681"/>
        <v>0</v>
      </c>
      <c r="DQ282" s="235">
        <f t="shared" si="1682"/>
        <v>0</v>
      </c>
      <c r="DR282" s="235">
        <f t="shared" si="1683"/>
        <v>0</v>
      </c>
      <c r="DS282" s="236"/>
      <c r="DT282" s="236">
        <f t="shared" si="1749"/>
        <v>0</v>
      </c>
      <c r="DU282" s="235">
        <f t="shared" si="1684"/>
        <v>0</v>
      </c>
      <c r="DV282" s="235">
        <f t="shared" si="1750"/>
        <v>0</v>
      </c>
      <c r="DW282" s="236"/>
      <c r="DX282" s="236">
        <f t="shared" si="1685"/>
        <v>0</v>
      </c>
      <c r="DY282" s="235">
        <f t="shared" si="1686"/>
        <v>0</v>
      </c>
      <c r="DZ282" s="235">
        <f t="shared" si="1687"/>
        <v>0</v>
      </c>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row>
    <row r="283" spans="1:212" s="5" customFormat="1" x14ac:dyDescent="0.2">
      <c r="A283" s="57" t="s">
        <v>217</v>
      </c>
      <c r="B283" s="57" t="s">
        <v>101</v>
      </c>
      <c r="C283" s="57" t="s">
        <v>3</v>
      </c>
      <c r="D283" s="57">
        <v>100</v>
      </c>
      <c r="E283" s="6"/>
      <c r="F283" s="64">
        <f t="shared" si="1751"/>
        <v>0</v>
      </c>
      <c r="G283" s="6"/>
      <c r="H283" s="64">
        <f t="shared" si="1752"/>
        <v>0</v>
      </c>
      <c r="I283" s="6"/>
      <c r="J283" s="64">
        <f t="shared" ref="J283" si="1856">SUM(I283*$D283)</f>
        <v>0</v>
      </c>
      <c r="K283" s="6"/>
      <c r="L283" s="64">
        <f t="shared" si="1754"/>
        <v>0</v>
      </c>
      <c r="M283" s="6"/>
      <c r="N283" s="64">
        <f t="shared" si="1755"/>
        <v>0</v>
      </c>
      <c r="O283" s="6"/>
      <c r="P283" s="64">
        <f t="shared" si="1756"/>
        <v>0</v>
      </c>
      <c r="Q283" s="6"/>
      <c r="R283" s="64">
        <f t="shared" si="1757"/>
        <v>0</v>
      </c>
      <c r="S283" s="6"/>
      <c r="T283" s="64">
        <f t="shared" si="1758"/>
        <v>0</v>
      </c>
      <c r="U283" s="6"/>
      <c r="V283" s="64">
        <f t="shared" si="1759"/>
        <v>0</v>
      </c>
      <c r="W283" s="6"/>
      <c r="X283" s="64">
        <f t="shared" si="1760"/>
        <v>0</v>
      </c>
      <c r="Y283" s="6"/>
      <c r="Z283" s="64">
        <f t="shared" si="1761"/>
        <v>0</v>
      </c>
      <c r="AA283" s="6"/>
      <c r="AB283" s="64">
        <f t="shared" si="1762"/>
        <v>0</v>
      </c>
      <c r="AC283" s="59"/>
      <c r="AD283" s="64">
        <f t="shared" si="1763"/>
        <v>0</v>
      </c>
      <c r="AE283" s="59"/>
      <c r="AF283" s="64">
        <f t="shared" si="1764"/>
        <v>0</v>
      </c>
      <c r="AG283" s="59"/>
      <c r="AH283" s="64">
        <f t="shared" si="1765"/>
        <v>0</v>
      </c>
      <c r="AI283" s="59"/>
      <c r="AJ283" s="64">
        <f t="shared" si="1766"/>
        <v>0</v>
      </c>
      <c r="AK283" s="59"/>
      <c r="AL283" s="64">
        <f t="shared" si="1767"/>
        <v>0</v>
      </c>
      <c r="AM283" s="59"/>
      <c r="AN283" s="64">
        <f t="shared" si="1768"/>
        <v>0</v>
      </c>
      <c r="AO283" s="59"/>
      <c r="AP283" s="64">
        <f t="shared" si="1769"/>
        <v>0</v>
      </c>
      <c r="AQ283" s="59"/>
      <c r="AR283" s="64">
        <f t="shared" si="1770"/>
        <v>0</v>
      </c>
      <c r="AS283" s="59"/>
      <c r="AT283" s="64">
        <f t="shared" si="1771"/>
        <v>0</v>
      </c>
      <c r="AU283" s="59"/>
      <c r="AV283" s="64">
        <f t="shared" si="1772"/>
        <v>0</v>
      </c>
      <c r="AW283" s="59"/>
      <c r="AX283" s="64">
        <f t="shared" si="1773"/>
        <v>0</v>
      </c>
      <c r="AY283" s="59"/>
      <c r="AZ283" s="64">
        <f t="shared" si="1774"/>
        <v>0</v>
      </c>
      <c r="BA283" s="59"/>
      <c r="BB283" s="64">
        <f t="shared" si="1712"/>
        <v>0</v>
      </c>
      <c r="BC283" s="59"/>
      <c r="BD283" s="64">
        <f t="shared" si="1713"/>
        <v>0</v>
      </c>
      <c r="BE283" s="59"/>
      <c r="BF283" s="64">
        <f t="shared" si="1714"/>
        <v>0</v>
      </c>
      <c r="BG283" s="59"/>
      <c r="BH283" s="64">
        <f t="shared" si="1715"/>
        <v>0</v>
      </c>
      <c r="BI283" s="59"/>
      <c r="BJ283" s="64">
        <f t="shared" si="1716"/>
        <v>0</v>
      </c>
      <c r="BK283" s="59"/>
      <c r="BL283" s="64">
        <f t="shared" si="1717"/>
        <v>0</v>
      </c>
      <c r="BM283" s="59"/>
      <c r="BN283" s="64">
        <f t="shared" si="1718"/>
        <v>0</v>
      </c>
      <c r="BO283" s="59"/>
      <c r="BP283" s="64">
        <f t="shared" si="1719"/>
        <v>0</v>
      </c>
      <c r="BQ283" s="59"/>
      <c r="BR283" s="64">
        <f t="shared" si="1720"/>
        <v>0</v>
      </c>
      <c r="BS283" s="59"/>
      <c r="BT283" s="64">
        <f t="shared" si="1721"/>
        <v>0</v>
      </c>
      <c r="BU283" s="59"/>
      <c r="BV283" s="64">
        <f t="shared" si="1722"/>
        <v>0</v>
      </c>
      <c r="BW283" s="59"/>
      <c r="BX283" s="64">
        <f t="shared" si="1723"/>
        <v>0</v>
      </c>
      <c r="BY283" s="59"/>
      <c r="BZ283" s="64">
        <f t="shared" si="1676"/>
        <v>0</v>
      </c>
      <c r="CA283" s="54"/>
      <c r="CB283" s="61">
        <f t="shared" si="1677"/>
        <v>0</v>
      </c>
      <c r="CC283" s="61">
        <f t="shared" si="1678"/>
        <v>0</v>
      </c>
      <c r="CD283" s="4"/>
      <c r="CE283" s="236"/>
      <c r="CF283" s="236">
        <f t="shared" si="1724"/>
        <v>0</v>
      </c>
      <c r="CG283" s="235">
        <f t="shared" si="1725"/>
        <v>0</v>
      </c>
      <c r="CH283" s="235">
        <f t="shared" si="1726"/>
        <v>0</v>
      </c>
      <c r="CI283" s="236"/>
      <c r="CJ283" s="236">
        <f t="shared" si="1727"/>
        <v>0</v>
      </c>
      <c r="CK283" s="235">
        <f t="shared" si="1728"/>
        <v>0</v>
      </c>
      <c r="CL283" s="235">
        <f t="shared" si="1729"/>
        <v>0</v>
      </c>
      <c r="CM283" s="236"/>
      <c r="CN283" s="236">
        <f t="shared" si="1679"/>
        <v>0</v>
      </c>
      <c r="CO283" s="235">
        <f t="shared" si="1730"/>
        <v>0</v>
      </c>
      <c r="CP283" s="235">
        <f t="shared" si="1731"/>
        <v>0</v>
      </c>
      <c r="CQ283" s="236"/>
      <c r="CR283" s="236">
        <f t="shared" si="1732"/>
        <v>0</v>
      </c>
      <c r="CS283" s="235">
        <f t="shared" si="1733"/>
        <v>0</v>
      </c>
      <c r="CT283" s="235">
        <f t="shared" si="1734"/>
        <v>0</v>
      </c>
      <c r="CU283" s="236"/>
      <c r="CV283" s="236">
        <f t="shared" si="1735"/>
        <v>0</v>
      </c>
      <c r="CW283" s="235">
        <f t="shared" si="1736"/>
        <v>0</v>
      </c>
      <c r="CX283" s="235">
        <f t="shared" si="1737"/>
        <v>0</v>
      </c>
      <c r="CY283" s="236"/>
      <c r="CZ283" s="236">
        <f t="shared" si="1738"/>
        <v>0</v>
      </c>
      <c r="DA283" s="235">
        <f t="shared" si="1739"/>
        <v>0</v>
      </c>
      <c r="DB283" s="235">
        <f t="shared" si="1740"/>
        <v>0</v>
      </c>
      <c r="DC283" s="236"/>
      <c r="DD283" s="236">
        <f t="shared" si="1741"/>
        <v>0</v>
      </c>
      <c r="DE283" s="235">
        <f t="shared" si="1742"/>
        <v>0</v>
      </c>
      <c r="DF283" s="235">
        <f t="shared" si="1743"/>
        <v>0</v>
      </c>
      <c r="DG283" s="236"/>
      <c r="DH283" s="236">
        <f t="shared" si="1744"/>
        <v>0</v>
      </c>
      <c r="DI283" s="235">
        <f t="shared" si="1745"/>
        <v>0</v>
      </c>
      <c r="DJ283" s="235">
        <f t="shared" si="1746"/>
        <v>0</v>
      </c>
      <c r="DK283" s="236"/>
      <c r="DL283" s="236">
        <f t="shared" si="1747"/>
        <v>0</v>
      </c>
      <c r="DM283" s="235">
        <f t="shared" si="1680"/>
        <v>0</v>
      </c>
      <c r="DN283" s="235">
        <f t="shared" si="1748"/>
        <v>0</v>
      </c>
      <c r="DO283" s="236"/>
      <c r="DP283" s="236">
        <f t="shared" si="1681"/>
        <v>0</v>
      </c>
      <c r="DQ283" s="235">
        <f t="shared" si="1682"/>
        <v>0</v>
      </c>
      <c r="DR283" s="235">
        <f t="shared" si="1683"/>
        <v>0</v>
      </c>
      <c r="DS283" s="236"/>
      <c r="DT283" s="236">
        <f t="shared" si="1749"/>
        <v>0</v>
      </c>
      <c r="DU283" s="235">
        <f t="shared" si="1684"/>
        <v>0</v>
      </c>
      <c r="DV283" s="235">
        <f t="shared" si="1750"/>
        <v>0</v>
      </c>
      <c r="DW283" s="236"/>
      <c r="DX283" s="236">
        <f t="shared" si="1685"/>
        <v>0</v>
      </c>
      <c r="DY283" s="235">
        <f t="shared" si="1686"/>
        <v>0</v>
      </c>
      <c r="DZ283" s="235">
        <f t="shared" si="1687"/>
        <v>0</v>
      </c>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row>
    <row r="284" spans="1:212" s="5" customFormat="1" x14ac:dyDescent="0.2">
      <c r="A284" s="57"/>
      <c r="B284" s="57"/>
      <c r="C284" s="57" t="s">
        <v>3</v>
      </c>
      <c r="D284" s="57">
        <v>100</v>
      </c>
      <c r="E284" s="6"/>
      <c r="F284" s="64">
        <f>SUM(E284*$D284)</f>
        <v>0</v>
      </c>
      <c r="G284" s="6"/>
      <c r="H284" s="64">
        <f>SUM(G284*$D284)</f>
        <v>0</v>
      </c>
      <c r="I284" s="6"/>
      <c r="J284" s="64">
        <f>SUM(I284*$D284)</f>
        <v>0</v>
      </c>
      <c r="K284" s="6"/>
      <c r="L284" s="64">
        <f>SUM(K284*$D284)</f>
        <v>0</v>
      </c>
      <c r="M284" s="6"/>
      <c r="N284" s="64">
        <f>SUM(M284*$D284)</f>
        <v>0</v>
      </c>
      <c r="O284" s="6"/>
      <c r="P284" s="64">
        <f>SUM(O284*$D284)</f>
        <v>0</v>
      </c>
      <c r="Q284" s="6"/>
      <c r="R284" s="64">
        <f>SUM(Q284*$D284)</f>
        <v>0</v>
      </c>
      <c r="S284" s="6"/>
      <c r="T284" s="64">
        <f>SUM(S284*$D284)</f>
        <v>0</v>
      </c>
      <c r="U284" s="6"/>
      <c r="V284" s="64">
        <f>SUM(U284*$D284)</f>
        <v>0</v>
      </c>
      <c r="W284" s="6"/>
      <c r="X284" s="64">
        <f>SUM(W284*$D284)</f>
        <v>0</v>
      </c>
      <c r="Y284" s="6"/>
      <c r="Z284" s="64">
        <f>SUM(Y284*$D284)</f>
        <v>0</v>
      </c>
      <c r="AA284" s="6"/>
      <c r="AB284" s="64">
        <f>SUM(AA284*$D284)</f>
        <v>0</v>
      </c>
      <c r="AC284" s="59"/>
      <c r="AD284" s="64">
        <f>SUM(AC284*$D284)</f>
        <v>0</v>
      </c>
      <c r="AE284" s="59"/>
      <c r="AF284" s="64">
        <f>SUM(AE284*$D284)</f>
        <v>0</v>
      </c>
      <c r="AG284" s="59"/>
      <c r="AH284" s="64">
        <f>SUM(AG284*$D284)</f>
        <v>0</v>
      </c>
      <c r="AI284" s="59"/>
      <c r="AJ284" s="64">
        <f>SUM(AI284*$D284)</f>
        <v>0</v>
      </c>
      <c r="AK284" s="59"/>
      <c r="AL284" s="64">
        <f>SUM(AK284*$D284)</f>
        <v>0</v>
      </c>
      <c r="AM284" s="59"/>
      <c r="AN284" s="64">
        <f>SUM(AM284*$D284)</f>
        <v>0</v>
      </c>
      <c r="AO284" s="59"/>
      <c r="AP284" s="64">
        <f>SUM(AO284*$D284)</f>
        <v>0</v>
      </c>
      <c r="AQ284" s="59"/>
      <c r="AR284" s="64">
        <f>SUM(AQ284*$D284)</f>
        <v>0</v>
      </c>
      <c r="AS284" s="59"/>
      <c r="AT284" s="64">
        <f>SUM(AS284*$D284)</f>
        <v>0</v>
      </c>
      <c r="AU284" s="59"/>
      <c r="AV284" s="64">
        <f>SUM(AU284*$D284)</f>
        <v>0</v>
      </c>
      <c r="AW284" s="59"/>
      <c r="AX284" s="64">
        <f>SUM(AW284*$D284)</f>
        <v>0</v>
      </c>
      <c r="AY284" s="59"/>
      <c r="AZ284" s="64">
        <f>SUM(AY284*$D284)</f>
        <v>0</v>
      </c>
      <c r="BA284" s="59"/>
      <c r="BB284" s="64">
        <f>SUM(BA284*$D284)</f>
        <v>0</v>
      </c>
      <c r="BC284" s="59"/>
      <c r="BD284" s="64">
        <f>SUM(BC284*$D284)</f>
        <v>0</v>
      </c>
      <c r="BE284" s="59"/>
      <c r="BF284" s="64">
        <f>SUM(BE284*$D284)</f>
        <v>0</v>
      </c>
      <c r="BG284" s="59"/>
      <c r="BH284" s="64">
        <f>SUM(BG284*$D284)</f>
        <v>0</v>
      </c>
      <c r="BI284" s="59"/>
      <c r="BJ284" s="64">
        <f>SUM(BI284*$D284)</f>
        <v>0</v>
      </c>
      <c r="BK284" s="59"/>
      <c r="BL284" s="64">
        <f>SUM(BK284*$D284)</f>
        <v>0</v>
      </c>
      <c r="BM284" s="59"/>
      <c r="BN284" s="64">
        <f>SUM(BM284*$D284)</f>
        <v>0</v>
      </c>
      <c r="BO284" s="59"/>
      <c r="BP284" s="64">
        <f>SUM(BO284*$D284)</f>
        <v>0</v>
      </c>
      <c r="BQ284" s="59"/>
      <c r="BR284" s="64">
        <f>SUM(BQ284*$D284)</f>
        <v>0</v>
      </c>
      <c r="BS284" s="59"/>
      <c r="BT284" s="64">
        <f>SUM(BS284*$D284)</f>
        <v>0</v>
      </c>
      <c r="BU284" s="59"/>
      <c r="BV284" s="64">
        <f>SUM(BU284*$D284)</f>
        <v>0</v>
      </c>
      <c r="BW284" s="59"/>
      <c r="BX284" s="64">
        <f>SUM(BW284*$D284)</f>
        <v>0</v>
      </c>
      <c r="BY284" s="59"/>
      <c r="BZ284" s="64">
        <f t="shared" si="1676"/>
        <v>0</v>
      </c>
      <c r="CA284" s="54"/>
      <c r="CB284" s="61">
        <f t="shared" si="1677"/>
        <v>0</v>
      </c>
      <c r="CC284" s="61">
        <f t="shared" si="1678"/>
        <v>0</v>
      </c>
      <c r="CD284" s="4"/>
      <c r="CE284" s="236"/>
      <c r="CF284" s="236">
        <f t="shared" si="1724"/>
        <v>0</v>
      </c>
      <c r="CG284" s="235">
        <f t="shared" si="1725"/>
        <v>0</v>
      </c>
      <c r="CH284" s="235">
        <f t="shared" si="1726"/>
        <v>0</v>
      </c>
      <c r="CI284" s="236"/>
      <c r="CJ284" s="236">
        <f t="shared" si="1727"/>
        <v>0</v>
      </c>
      <c r="CK284" s="235">
        <f t="shared" si="1728"/>
        <v>0</v>
      </c>
      <c r="CL284" s="235">
        <f t="shared" si="1729"/>
        <v>0</v>
      </c>
      <c r="CM284" s="236"/>
      <c r="CN284" s="236">
        <f t="shared" si="1679"/>
        <v>0</v>
      </c>
      <c r="CO284" s="235">
        <f t="shared" si="1730"/>
        <v>0</v>
      </c>
      <c r="CP284" s="235">
        <f t="shared" si="1731"/>
        <v>0</v>
      </c>
      <c r="CQ284" s="236"/>
      <c r="CR284" s="236">
        <f t="shared" si="1732"/>
        <v>0</v>
      </c>
      <c r="CS284" s="235">
        <f t="shared" si="1733"/>
        <v>0</v>
      </c>
      <c r="CT284" s="235">
        <f t="shared" si="1734"/>
        <v>0</v>
      </c>
      <c r="CU284" s="236"/>
      <c r="CV284" s="236">
        <f t="shared" si="1735"/>
        <v>0</v>
      </c>
      <c r="CW284" s="235">
        <f t="shared" si="1736"/>
        <v>0</v>
      </c>
      <c r="CX284" s="235">
        <f t="shared" si="1737"/>
        <v>0</v>
      </c>
      <c r="CY284" s="236"/>
      <c r="CZ284" s="236">
        <f t="shared" si="1738"/>
        <v>0</v>
      </c>
      <c r="DA284" s="235">
        <f t="shared" si="1739"/>
        <v>0</v>
      </c>
      <c r="DB284" s="235">
        <f t="shared" si="1740"/>
        <v>0</v>
      </c>
      <c r="DC284" s="236"/>
      <c r="DD284" s="236">
        <f t="shared" si="1741"/>
        <v>0</v>
      </c>
      <c r="DE284" s="235">
        <f t="shared" si="1742"/>
        <v>0</v>
      </c>
      <c r="DF284" s="235">
        <f t="shared" si="1743"/>
        <v>0</v>
      </c>
      <c r="DG284" s="236"/>
      <c r="DH284" s="236">
        <f t="shared" si="1744"/>
        <v>0</v>
      </c>
      <c r="DI284" s="235">
        <f t="shared" si="1745"/>
        <v>0</v>
      </c>
      <c r="DJ284" s="235">
        <f t="shared" si="1746"/>
        <v>0</v>
      </c>
      <c r="DK284" s="236"/>
      <c r="DL284" s="236">
        <f t="shared" si="1747"/>
        <v>0</v>
      </c>
      <c r="DM284" s="235">
        <f t="shared" si="1680"/>
        <v>0</v>
      </c>
      <c r="DN284" s="235">
        <f t="shared" si="1748"/>
        <v>0</v>
      </c>
      <c r="DO284" s="236"/>
      <c r="DP284" s="236">
        <f t="shared" si="1681"/>
        <v>0</v>
      </c>
      <c r="DQ284" s="235">
        <f t="shared" si="1682"/>
        <v>0</v>
      </c>
      <c r="DR284" s="235">
        <f t="shared" si="1683"/>
        <v>0</v>
      </c>
      <c r="DS284" s="236"/>
      <c r="DT284" s="236">
        <f t="shared" si="1749"/>
        <v>0</v>
      </c>
      <c r="DU284" s="235">
        <f t="shared" si="1684"/>
        <v>0</v>
      </c>
      <c r="DV284" s="235">
        <f t="shared" si="1750"/>
        <v>0</v>
      </c>
      <c r="DW284" s="236"/>
      <c r="DX284" s="236">
        <f t="shared" si="1685"/>
        <v>0</v>
      </c>
      <c r="DY284" s="235">
        <f t="shared" si="1686"/>
        <v>0</v>
      </c>
      <c r="DZ284" s="235">
        <f t="shared" si="1687"/>
        <v>0</v>
      </c>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row>
    <row r="285" spans="1:212" s="5" customFormat="1" x14ac:dyDescent="0.2">
      <c r="A285" s="57"/>
      <c r="B285" s="57"/>
      <c r="C285" s="57" t="s">
        <v>3</v>
      </c>
      <c r="D285" s="57">
        <v>100</v>
      </c>
      <c r="E285" s="6"/>
      <c r="F285" s="64">
        <f t="shared" si="1751"/>
        <v>0</v>
      </c>
      <c r="G285" s="6"/>
      <c r="H285" s="64">
        <f t="shared" ref="H285:H304" si="1857">SUM(G285*$D285)</f>
        <v>0</v>
      </c>
      <c r="I285" s="6"/>
      <c r="J285" s="64">
        <f t="shared" ref="J285" si="1858">SUM(I285*$D285)</f>
        <v>0</v>
      </c>
      <c r="K285" s="6"/>
      <c r="L285" s="64">
        <f t="shared" ref="L285:L304" si="1859">SUM(K285*$D285)</f>
        <v>0</v>
      </c>
      <c r="M285" s="6"/>
      <c r="N285" s="64">
        <f t="shared" ref="N285:N304" si="1860">SUM(M285*$D285)</f>
        <v>0</v>
      </c>
      <c r="O285" s="6"/>
      <c r="P285" s="64">
        <f t="shared" ref="P285:P304" si="1861">SUM(O285*$D285)</f>
        <v>0</v>
      </c>
      <c r="Q285" s="6"/>
      <c r="R285" s="64">
        <f t="shared" ref="R285:R304" si="1862">SUM(Q285*$D285)</f>
        <v>0</v>
      </c>
      <c r="S285" s="6"/>
      <c r="T285" s="64">
        <f t="shared" ref="T285:T304" si="1863">SUM(S285*$D285)</f>
        <v>0</v>
      </c>
      <c r="U285" s="6"/>
      <c r="V285" s="64">
        <f t="shared" ref="V285:V304" si="1864">SUM(U285*$D285)</f>
        <v>0</v>
      </c>
      <c r="W285" s="6"/>
      <c r="X285" s="64">
        <f t="shared" ref="X285:X304" si="1865">SUM(W285*$D285)</f>
        <v>0</v>
      </c>
      <c r="Y285" s="6"/>
      <c r="Z285" s="64">
        <f t="shared" ref="Z285:Z304" si="1866">SUM(Y285*$D285)</f>
        <v>0</v>
      </c>
      <c r="AA285" s="6"/>
      <c r="AB285" s="64">
        <f t="shared" ref="AB285:AB304" si="1867">SUM(AA285*$D285)</f>
        <v>0</v>
      </c>
      <c r="AC285" s="59"/>
      <c r="AD285" s="64">
        <f t="shared" ref="AD285:AD304" si="1868">SUM(AC285*$D285)</f>
        <v>0</v>
      </c>
      <c r="AE285" s="59"/>
      <c r="AF285" s="64">
        <f t="shared" ref="AF285:AF304" si="1869">SUM(AE285*$D285)</f>
        <v>0</v>
      </c>
      <c r="AG285" s="59"/>
      <c r="AH285" s="64">
        <f t="shared" ref="AH285:AH304" si="1870">SUM(AG285*$D285)</f>
        <v>0</v>
      </c>
      <c r="AI285" s="59"/>
      <c r="AJ285" s="64">
        <f t="shared" ref="AJ285:AJ304" si="1871">SUM(AI285*$D285)</f>
        <v>0</v>
      </c>
      <c r="AK285" s="59"/>
      <c r="AL285" s="64">
        <f t="shared" ref="AL285:AL304" si="1872">SUM(AK285*$D285)</f>
        <v>0</v>
      </c>
      <c r="AM285" s="59"/>
      <c r="AN285" s="64">
        <f t="shared" ref="AN285:AN304" si="1873">SUM(AM285*$D285)</f>
        <v>0</v>
      </c>
      <c r="AO285" s="59"/>
      <c r="AP285" s="64">
        <f t="shared" ref="AP285:AP304" si="1874">SUM(AO285*$D285)</f>
        <v>0</v>
      </c>
      <c r="AQ285" s="59"/>
      <c r="AR285" s="64">
        <f t="shared" ref="AR285:AR304" si="1875">SUM(AQ285*$D285)</f>
        <v>0</v>
      </c>
      <c r="AS285" s="59"/>
      <c r="AT285" s="64">
        <f t="shared" ref="AT285:AT304" si="1876">SUM(AS285*$D285)</f>
        <v>0</v>
      </c>
      <c r="AU285" s="59"/>
      <c r="AV285" s="64">
        <f t="shared" ref="AV285:AV304" si="1877">SUM(AU285*$D285)</f>
        <v>0</v>
      </c>
      <c r="AW285" s="59"/>
      <c r="AX285" s="64">
        <f t="shared" ref="AX285:AX304" si="1878">SUM(AW285*$D285)</f>
        <v>0</v>
      </c>
      <c r="AY285" s="59"/>
      <c r="AZ285" s="64">
        <f t="shared" ref="AZ285:AZ304" si="1879">SUM(AY285*$D285)</f>
        <v>0</v>
      </c>
      <c r="BA285" s="59"/>
      <c r="BB285" s="64">
        <f t="shared" ref="BB285:BB304" si="1880">SUM(BA285*$D285)</f>
        <v>0</v>
      </c>
      <c r="BC285" s="59"/>
      <c r="BD285" s="64">
        <f t="shared" ref="BD285:BD304" si="1881">SUM(BC285*$D285)</f>
        <v>0</v>
      </c>
      <c r="BE285" s="59"/>
      <c r="BF285" s="64">
        <f t="shared" ref="BF285:BF304" si="1882">SUM(BE285*$D285)</f>
        <v>0</v>
      </c>
      <c r="BG285" s="59"/>
      <c r="BH285" s="64">
        <f t="shared" ref="BH285:BH304" si="1883">SUM(BG285*$D285)</f>
        <v>0</v>
      </c>
      <c r="BI285" s="59"/>
      <c r="BJ285" s="64">
        <f t="shared" ref="BJ285:BJ304" si="1884">SUM(BI285*$D285)</f>
        <v>0</v>
      </c>
      <c r="BK285" s="59"/>
      <c r="BL285" s="64">
        <f t="shared" ref="BL285:BL304" si="1885">SUM(BK285*$D285)</f>
        <v>0</v>
      </c>
      <c r="BM285" s="59"/>
      <c r="BN285" s="64">
        <f t="shared" ref="BN285:BN304" si="1886">SUM(BM285*$D285)</f>
        <v>0</v>
      </c>
      <c r="BO285" s="59"/>
      <c r="BP285" s="64">
        <f t="shared" ref="BP285:BP304" si="1887">SUM(BO285*$D285)</f>
        <v>0</v>
      </c>
      <c r="BQ285" s="59"/>
      <c r="BR285" s="64">
        <f t="shared" ref="BR285:BR304" si="1888">SUM(BQ285*$D285)</f>
        <v>0</v>
      </c>
      <c r="BS285" s="59"/>
      <c r="BT285" s="64">
        <f t="shared" ref="BT285:BT304" si="1889">SUM(BS285*$D285)</f>
        <v>0</v>
      </c>
      <c r="BU285" s="59"/>
      <c r="BV285" s="64">
        <f t="shared" ref="BV285:BV304" si="1890">SUM(BU285*$D285)</f>
        <v>0</v>
      </c>
      <c r="BW285" s="59"/>
      <c r="BX285" s="64">
        <f t="shared" ref="BX285:BX304" si="1891">SUM(BW285*$D285)</f>
        <v>0</v>
      </c>
      <c r="BY285" s="59"/>
      <c r="BZ285" s="64">
        <f t="shared" si="1676"/>
        <v>0</v>
      </c>
      <c r="CA285" s="54"/>
      <c r="CB285" s="61">
        <f t="shared" si="1677"/>
        <v>0</v>
      </c>
      <c r="CC285" s="61">
        <f t="shared" si="1678"/>
        <v>0</v>
      </c>
      <c r="CD285" s="4"/>
      <c r="CE285" s="236"/>
      <c r="CF285" s="236">
        <f t="shared" si="1724"/>
        <v>0</v>
      </c>
      <c r="CG285" s="235">
        <f t="shared" si="1725"/>
        <v>0</v>
      </c>
      <c r="CH285" s="235">
        <f t="shared" si="1726"/>
        <v>0</v>
      </c>
      <c r="CI285" s="236"/>
      <c r="CJ285" s="236">
        <f t="shared" si="1727"/>
        <v>0</v>
      </c>
      <c r="CK285" s="235">
        <f t="shared" si="1728"/>
        <v>0</v>
      </c>
      <c r="CL285" s="235">
        <f t="shared" si="1729"/>
        <v>0</v>
      </c>
      <c r="CM285" s="236"/>
      <c r="CN285" s="236">
        <f t="shared" si="1679"/>
        <v>0</v>
      </c>
      <c r="CO285" s="235">
        <f t="shared" si="1730"/>
        <v>0</v>
      </c>
      <c r="CP285" s="235">
        <f t="shared" si="1731"/>
        <v>0</v>
      </c>
      <c r="CQ285" s="236"/>
      <c r="CR285" s="236">
        <f t="shared" si="1732"/>
        <v>0</v>
      </c>
      <c r="CS285" s="235">
        <f t="shared" si="1733"/>
        <v>0</v>
      </c>
      <c r="CT285" s="235">
        <f t="shared" si="1734"/>
        <v>0</v>
      </c>
      <c r="CU285" s="236"/>
      <c r="CV285" s="236">
        <f t="shared" si="1735"/>
        <v>0</v>
      </c>
      <c r="CW285" s="235">
        <f t="shared" si="1736"/>
        <v>0</v>
      </c>
      <c r="CX285" s="235">
        <f t="shared" si="1737"/>
        <v>0</v>
      </c>
      <c r="CY285" s="236"/>
      <c r="CZ285" s="236">
        <f t="shared" si="1738"/>
        <v>0</v>
      </c>
      <c r="DA285" s="235">
        <f t="shared" si="1739"/>
        <v>0</v>
      </c>
      <c r="DB285" s="235">
        <f t="shared" si="1740"/>
        <v>0</v>
      </c>
      <c r="DC285" s="236"/>
      <c r="DD285" s="236">
        <f t="shared" si="1741"/>
        <v>0</v>
      </c>
      <c r="DE285" s="235">
        <f t="shared" si="1742"/>
        <v>0</v>
      </c>
      <c r="DF285" s="235">
        <f t="shared" si="1743"/>
        <v>0</v>
      </c>
      <c r="DG285" s="236"/>
      <c r="DH285" s="236">
        <f t="shared" si="1744"/>
        <v>0</v>
      </c>
      <c r="DI285" s="235">
        <f t="shared" si="1745"/>
        <v>0</v>
      </c>
      <c r="DJ285" s="235">
        <f t="shared" si="1746"/>
        <v>0</v>
      </c>
      <c r="DK285" s="236"/>
      <c r="DL285" s="236">
        <f t="shared" si="1747"/>
        <v>0</v>
      </c>
      <c r="DM285" s="235">
        <f t="shared" si="1680"/>
        <v>0</v>
      </c>
      <c r="DN285" s="235">
        <f t="shared" si="1748"/>
        <v>0</v>
      </c>
      <c r="DO285" s="236"/>
      <c r="DP285" s="236">
        <f t="shared" si="1681"/>
        <v>0</v>
      </c>
      <c r="DQ285" s="235">
        <f t="shared" si="1682"/>
        <v>0</v>
      </c>
      <c r="DR285" s="235">
        <f t="shared" si="1683"/>
        <v>0</v>
      </c>
      <c r="DS285" s="236"/>
      <c r="DT285" s="236">
        <f t="shared" si="1749"/>
        <v>0</v>
      </c>
      <c r="DU285" s="235">
        <f t="shared" si="1684"/>
        <v>0</v>
      </c>
      <c r="DV285" s="235">
        <f t="shared" si="1750"/>
        <v>0</v>
      </c>
      <c r="DW285" s="236"/>
      <c r="DX285" s="236">
        <f t="shared" si="1685"/>
        <v>0</v>
      </c>
      <c r="DY285" s="235">
        <f t="shared" si="1686"/>
        <v>0</v>
      </c>
      <c r="DZ285" s="235">
        <f t="shared" si="1687"/>
        <v>0</v>
      </c>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row>
    <row r="286" spans="1:212" s="5" customFormat="1" x14ac:dyDescent="0.2">
      <c r="A286" s="57"/>
      <c r="B286" s="57"/>
      <c r="C286" s="57" t="s">
        <v>3</v>
      </c>
      <c r="D286" s="57">
        <v>100</v>
      </c>
      <c r="E286" s="6"/>
      <c r="F286" s="64">
        <f t="shared" si="1751"/>
        <v>0</v>
      </c>
      <c r="G286" s="6"/>
      <c r="H286" s="64">
        <f t="shared" si="1857"/>
        <v>0</v>
      </c>
      <c r="I286" s="6"/>
      <c r="J286" s="64">
        <f t="shared" ref="J286" si="1892">SUM(I286*$D286)</f>
        <v>0</v>
      </c>
      <c r="K286" s="6"/>
      <c r="L286" s="64">
        <f t="shared" si="1859"/>
        <v>0</v>
      </c>
      <c r="M286" s="6"/>
      <c r="N286" s="64">
        <f t="shared" si="1860"/>
        <v>0</v>
      </c>
      <c r="O286" s="6"/>
      <c r="P286" s="64">
        <f t="shared" si="1861"/>
        <v>0</v>
      </c>
      <c r="Q286" s="6"/>
      <c r="R286" s="64">
        <f t="shared" si="1862"/>
        <v>0</v>
      </c>
      <c r="S286" s="6"/>
      <c r="T286" s="64">
        <f t="shared" si="1863"/>
        <v>0</v>
      </c>
      <c r="U286" s="6"/>
      <c r="V286" s="64">
        <f t="shared" si="1864"/>
        <v>0</v>
      </c>
      <c r="W286" s="6"/>
      <c r="X286" s="64">
        <f t="shared" si="1865"/>
        <v>0</v>
      </c>
      <c r="Y286" s="6"/>
      <c r="Z286" s="64">
        <f t="shared" si="1866"/>
        <v>0</v>
      </c>
      <c r="AA286" s="6"/>
      <c r="AB286" s="64">
        <f t="shared" si="1867"/>
        <v>0</v>
      </c>
      <c r="AC286" s="59"/>
      <c r="AD286" s="64">
        <f t="shared" si="1868"/>
        <v>0</v>
      </c>
      <c r="AE286" s="59"/>
      <c r="AF286" s="64">
        <f t="shared" si="1869"/>
        <v>0</v>
      </c>
      <c r="AG286" s="59"/>
      <c r="AH286" s="64">
        <f t="shared" si="1870"/>
        <v>0</v>
      </c>
      <c r="AI286" s="59"/>
      <c r="AJ286" s="64">
        <f t="shared" si="1871"/>
        <v>0</v>
      </c>
      <c r="AK286" s="59"/>
      <c r="AL286" s="64">
        <f t="shared" si="1872"/>
        <v>0</v>
      </c>
      <c r="AM286" s="59"/>
      <c r="AN286" s="64">
        <f t="shared" si="1873"/>
        <v>0</v>
      </c>
      <c r="AO286" s="59"/>
      <c r="AP286" s="64">
        <f t="shared" si="1874"/>
        <v>0</v>
      </c>
      <c r="AQ286" s="59"/>
      <c r="AR286" s="64">
        <f t="shared" si="1875"/>
        <v>0</v>
      </c>
      <c r="AS286" s="59"/>
      <c r="AT286" s="64">
        <f t="shared" si="1876"/>
        <v>0</v>
      </c>
      <c r="AU286" s="59"/>
      <c r="AV286" s="64">
        <f t="shared" si="1877"/>
        <v>0</v>
      </c>
      <c r="AW286" s="59"/>
      <c r="AX286" s="64">
        <f t="shared" si="1878"/>
        <v>0</v>
      </c>
      <c r="AY286" s="59"/>
      <c r="AZ286" s="64">
        <f t="shared" si="1879"/>
        <v>0</v>
      </c>
      <c r="BA286" s="59"/>
      <c r="BB286" s="64">
        <f t="shared" si="1880"/>
        <v>0</v>
      </c>
      <c r="BC286" s="59"/>
      <c r="BD286" s="64">
        <f t="shared" si="1881"/>
        <v>0</v>
      </c>
      <c r="BE286" s="59"/>
      <c r="BF286" s="64">
        <f t="shared" si="1882"/>
        <v>0</v>
      </c>
      <c r="BG286" s="59"/>
      <c r="BH286" s="64">
        <f t="shared" si="1883"/>
        <v>0</v>
      </c>
      <c r="BI286" s="59"/>
      <c r="BJ286" s="64">
        <f t="shared" si="1884"/>
        <v>0</v>
      </c>
      <c r="BK286" s="59"/>
      <c r="BL286" s="64">
        <f t="shared" si="1885"/>
        <v>0</v>
      </c>
      <c r="BM286" s="59"/>
      <c r="BN286" s="64">
        <f t="shared" si="1886"/>
        <v>0</v>
      </c>
      <c r="BO286" s="59"/>
      <c r="BP286" s="64">
        <f t="shared" si="1887"/>
        <v>0</v>
      </c>
      <c r="BQ286" s="59"/>
      <c r="BR286" s="64">
        <f t="shared" si="1888"/>
        <v>0</v>
      </c>
      <c r="BS286" s="59"/>
      <c r="BT286" s="64">
        <f t="shared" si="1889"/>
        <v>0</v>
      </c>
      <c r="BU286" s="59"/>
      <c r="BV286" s="64">
        <f t="shared" si="1890"/>
        <v>0</v>
      </c>
      <c r="BW286" s="59"/>
      <c r="BX286" s="64">
        <f t="shared" si="1891"/>
        <v>0</v>
      </c>
      <c r="BY286" s="59"/>
      <c r="BZ286" s="64">
        <f t="shared" si="1676"/>
        <v>0</v>
      </c>
      <c r="CA286" s="54"/>
      <c r="CB286" s="61">
        <f t="shared" si="1677"/>
        <v>0</v>
      </c>
      <c r="CC286" s="61">
        <f t="shared" si="1678"/>
        <v>0</v>
      </c>
      <c r="CD286" s="4"/>
      <c r="CE286" s="236"/>
      <c r="CF286" s="236">
        <f t="shared" si="1724"/>
        <v>0</v>
      </c>
      <c r="CG286" s="235">
        <f t="shared" si="1725"/>
        <v>0</v>
      </c>
      <c r="CH286" s="235">
        <f t="shared" si="1726"/>
        <v>0</v>
      </c>
      <c r="CI286" s="236"/>
      <c r="CJ286" s="236">
        <f t="shared" si="1727"/>
        <v>0</v>
      </c>
      <c r="CK286" s="235">
        <f t="shared" si="1728"/>
        <v>0</v>
      </c>
      <c r="CL286" s="235">
        <f t="shared" si="1729"/>
        <v>0</v>
      </c>
      <c r="CM286" s="236"/>
      <c r="CN286" s="236">
        <f t="shared" si="1679"/>
        <v>0</v>
      </c>
      <c r="CO286" s="235">
        <f t="shared" si="1730"/>
        <v>0</v>
      </c>
      <c r="CP286" s="235">
        <f t="shared" si="1731"/>
        <v>0</v>
      </c>
      <c r="CQ286" s="236"/>
      <c r="CR286" s="236">
        <f t="shared" si="1732"/>
        <v>0</v>
      </c>
      <c r="CS286" s="235">
        <f t="shared" si="1733"/>
        <v>0</v>
      </c>
      <c r="CT286" s="235">
        <f t="shared" si="1734"/>
        <v>0</v>
      </c>
      <c r="CU286" s="236"/>
      <c r="CV286" s="236">
        <f t="shared" si="1735"/>
        <v>0</v>
      </c>
      <c r="CW286" s="235">
        <f t="shared" si="1736"/>
        <v>0</v>
      </c>
      <c r="CX286" s="235">
        <f t="shared" si="1737"/>
        <v>0</v>
      </c>
      <c r="CY286" s="236"/>
      <c r="CZ286" s="236">
        <f t="shared" si="1738"/>
        <v>0</v>
      </c>
      <c r="DA286" s="235">
        <f t="shared" si="1739"/>
        <v>0</v>
      </c>
      <c r="DB286" s="235">
        <f t="shared" si="1740"/>
        <v>0</v>
      </c>
      <c r="DC286" s="236"/>
      <c r="DD286" s="236">
        <f t="shared" si="1741"/>
        <v>0</v>
      </c>
      <c r="DE286" s="235">
        <f t="shared" si="1742"/>
        <v>0</v>
      </c>
      <c r="DF286" s="235">
        <f t="shared" si="1743"/>
        <v>0</v>
      </c>
      <c r="DG286" s="236"/>
      <c r="DH286" s="236">
        <f t="shared" si="1744"/>
        <v>0</v>
      </c>
      <c r="DI286" s="235">
        <f t="shared" si="1745"/>
        <v>0</v>
      </c>
      <c r="DJ286" s="235">
        <f t="shared" si="1746"/>
        <v>0</v>
      </c>
      <c r="DK286" s="236"/>
      <c r="DL286" s="236">
        <f t="shared" si="1747"/>
        <v>0</v>
      </c>
      <c r="DM286" s="235">
        <f t="shared" si="1680"/>
        <v>0</v>
      </c>
      <c r="DN286" s="235">
        <f t="shared" si="1748"/>
        <v>0</v>
      </c>
      <c r="DO286" s="236"/>
      <c r="DP286" s="236">
        <f t="shared" si="1681"/>
        <v>0</v>
      </c>
      <c r="DQ286" s="235">
        <f t="shared" si="1682"/>
        <v>0</v>
      </c>
      <c r="DR286" s="235">
        <f t="shared" si="1683"/>
        <v>0</v>
      </c>
      <c r="DS286" s="236"/>
      <c r="DT286" s="236">
        <f t="shared" si="1749"/>
        <v>0</v>
      </c>
      <c r="DU286" s="235">
        <f t="shared" si="1684"/>
        <v>0</v>
      </c>
      <c r="DV286" s="235">
        <f t="shared" si="1750"/>
        <v>0</v>
      </c>
      <c r="DW286" s="236"/>
      <c r="DX286" s="236">
        <f t="shared" si="1685"/>
        <v>0</v>
      </c>
      <c r="DY286" s="235">
        <f t="shared" si="1686"/>
        <v>0</v>
      </c>
      <c r="DZ286" s="235">
        <f t="shared" si="1687"/>
        <v>0</v>
      </c>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row>
    <row r="287" spans="1:212" s="5" customFormat="1" x14ac:dyDescent="0.2">
      <c r="A287" s="57"/>
      <c r="B287" s="57"/>
      <c r="C287" s="57" t="s">
        <v>3</v>
      </c>
      <c r="D287" s="57">
        <v>100</v>
      </c>
      <c r="E287" s="6"/>
      <c r="F287" s="64">
        <f t="shared" si="1751"/>
        <v>0</v>
      </c>
      <c r="G287" s="6"/>
      <c r="H287" s="64">
        <f t="shared" si="1857"/>
        <v>0</v>
      </c>
      <c r="I287" s="6"/>
      <c r="J287" s="64">
        <f t="shared" ref="J287" si="1893">SUM(I287*$D287)</f>
        <v>0</v>
      </c>
      <c r="K287" s="6"/>
      <c r="L287" s="64">
        <f t="shared" si="1859"/>
        <v>0</v>
      </c>
      <c r="M287" s="6"/>
      <c r="N287" s="64">
        <f t="shared" si="1860"/>
        <v>0</v>
      </c>
      <c r="O287" s="6"/>
      <c r="P287" s="64">
        <f t="shared" si="1861"/>
        <v>0</v>
      </c>
      <c r="Q287" s="6"/>
      <c r="R287" s="64">
        <f t="shared" si="1862"/>
        <v>0</v>
      </c>
      <c r="S287" s="6"/>
      <c r="T287" s="64">
        <f t="shared" si="1863"/>
        <v>0</v>
      </c>
      <c r="U287" s="6"/>
      <c r="V287" s="64">
        <f t="shared" si="1864"/>
        <v>0</v>
      </c>
      <c r="W287" s="6"/>
      <c r="X287" s="64">
        <f t="shared" si="1865"/>
        <v>0</v>
      </c>
      <c r="Y287" s="6"/>
      <c r="Z287" s="64">
        <f t="shared" si="1866"/>
        <v>0</v>
      </c>
      <c r="AA287" s="6"/>
      <c r="AB287" s="64">
        <f t="shared" si="1867"/>
        <v>0</v>
      </c>
      <c r="AC287" s="59"/>
      <c r="AD287" s="64">
        <f t="shared" si="1868"/>
        <v>0</v>
      </c>
      <c r="AE287" s="59"/>
      <c r="AF287" s="64">
        <f t="shared" si="1869"/>
        <v>0</v>
      </c>
      <c r="AG287" s="59"/>
      <c r="AH287" s="64">
        <f t="shared" si="1870"/>
        <v>0</v>
      </c>
      <c r="AI287" s="59"/>
      <c r="AJ287" s="64">
        <f t="shared" si="1871"/>
        <v>0</v>
      </c>
      <c r="AK287" s="59"/>
      <c r="AL287" s="64">
        <f t="shared" si="1872"/>
        <v>0</v>
      </c>
      <c r="AM287" s="59"/>
      <c r="AN287" s="64">
        <f t="shared" si="1873"/>
        <v>0</v>
      </c>
      <c r="AO287" s="59"/>
      <c r="AP287" s="64">
        <f t="shared" si="1874"/>
        <v>0</v>
      </c>
      <c r="AQ287" s="59"/>
      <c r="AR287" s="64">
        <f t="shared" si="1875"/>
        <v>0</v>
      </c>
      <c r="AS287" s="59"/>
      <c r="AT287" s="64">
        <f t="shared" si="1876"/>
        <v>0</v>
      </c>
      <c r="AU287" s="59"/>
      <c r="AV287" s="64">
        <f t="shared" si="1877"/>
        <v>0</v>
      </c>
      <c r="AW287" s="59"/>
      <c r="AX287" s="64">
        <f t="shared" si="1878"/>
        <v>0</v>
      </c>
      <c r="AY287" s="59"/>
      <c r="AZ287" s="64">
        <f t="shared" si="1879"/>
        <v>0</v>
      </c>
      <c r="BA287" s="59"/>
      <c r="BB287" s="64">
        <f t="shared" si="1880"/>
        <v>0</v>
      </c>
      <c r="BC287" s="59"/>
      <c r="BD287" s="64">
        <f t="shared" si="1881"/>
        <v>0</v>
      </c>
      <c r="BE287" s="59"/>
      <c r="BF287" s="64">
        <f t="shared" si="1882"/>
        <v>0</v>
      </c>
      <c r="BG287" s="59"/>
      <c r="BH287" s="64">
        <f t="shared" si="1883"/>
        <v>0</v>
      </c>
      <c r="BI287" s="59"/>
      <c r="BJ287" s="64">
        <f t="shared" si="1884"/>
        <v>0</v>
      </c>
      <c r="BK287" s="59"/>
      <c r="BL287" s="64">
        <f t="shared" si="1885"/>
        <v>0</v>
      </c>
      <c r="BM287" s="59"/>
      <c r="BN287" s="64">
        <f t="shared" si="1886"/>
        <v>0</v>
      </c>
      <c r="BO287" s="59"/>
      <c r="BP287" s="64">
        <f t="shared" si="1887"/>
        <v>0</v>
      </c>
      <c r="BQ287" s="59"/>
      <c r="BR287" s="64">
        <f t="shared" si="1888"/>
        <v>0</v>
      </c>
      <c r="BS287" s="59"/>
      <c r="BT287" s="64">
        <f t="shared" si="1889"/>
        <v>0</v>
      </c>
      <c r="BU287" s="59"/>
      <c r="BV287" s="64">
        <f t="shared" si="1890"/>
        <v>0</v>
      </c>
      <c r="BW287" s="59"/>
      <c r="BX287" s="64">
        <f t="shared" si="1891"/>
        <v>0</v>
      </c>
      <c r="BY287" s="59"/>
      <c r="BZ287" s="64">
        <f t="shared" si="1676"/>
        <v>0</v>
      </c>
      <c r="CA287" s="54"/>
      <c r="CB287" s="61">
        <f t="shared" si="1677"/>
        <v>0</v>
      </c>
      <c r="CC287" s="61">
        <f t="shared" si="1678"/>
        <v>0</v>
      </c>
      <c r="CD287" s="4"/>
      <c r="CE287" s="236"/>
      <c r="CF287" s="236">
        <f t="shared" si="1724"/>
        <v>0</v>
      </c>
      <c r="CG287" s="235">
        <f t="shared" si="1725"/>
        <v>0</v>
      </c>
      <c r="CH287" s="235">
        <f t="shared" si="1726"/>
        <v>0</v>
      </c>
      <c r="CI287" s="236"/>
      <c r="CJ287" s="236">
        <f t="shared" si="1727"/>
        <v>0</v>
      </c>
      <c r="CK287" s="235">
        <f t="shared" si="1728"/>
        <v>0</v>
      </c>
      <c r="CL287" s="235">
        <f t="shared" si="1729"/>
        <v>0</v>
      </c>
      <c r="CM287" s="236"/>
      <c r="CN287" s="236">
        <f t="shared" si="1679"/>
        <v>0</v>
      </c>
      <c r="CO287" s="235">
        <f t="shared" si="1730"/>
        <v>0</v>
      </c>
      <c r="CP287" s="235">
        <f t="shared" si="1731"/>
        <v>0</v>
      </c>
      <c r="CQ287" s="236"/>
      <c r="CR287" s="236">
        <f t="shared" si="1732"/>
        <v>0</v>
      </c>
      <c r="CS287" s="235">
        <f t="shared" si="1733"/>
        <v>0</v>
      </c>
      <c r="CT287" s="235">
        <f t="shared" si="1734"/>
        <v>0</v>
      </c>
      <c r="CU287" s="236"/>
      <c r="CV287" s="236">
        <f t="shared" si="1735"/>
        <v>0</v>
      </c>
      <c r="CW287" s="235">
        <f t="shared" si="1736"/>
        <v>0</v>
      </c>
      <c r="CX287" s="235">
        <f t="shared" si="1737"/>
        <v>0</v>
      </c>
      <c r="CY287" s="236"/>
      <c r="CZ287" s="236">
        <f t="shared" si="1738"/>
        <v>0</v>
      </c>
      <c r="DA287" s="235">
        <f t="shared" si="1739"/>
        <v>0</v>
      </c>
      <c r="DB287" s="235">
        <f t="shared" si="1740"/>
        <v>0</v>
      </c>
      <c r="DC287" s="236"/>
      <c r="DD287" s="236">
        <f t="shared" si="1741"/>
        <v>0</v>
      </c>
      <c r="DE287" s="235">
        <f t="shared" si="1742"/>
        <v>0</v>
      </c>
      <c r="DF287" s="235">
        <f t="shared" si="1743"/>
        <v>0</v>
      </c>
      <c r="DG287" s="236"/>
      <c r="DH287" s="236">
        <f t="shared" si="1744"/>
        <v>0</v>
      </c>
      <c r="DI287" s="235">
        <f t="shared" si="1745"/>
        <v>0</v>
      </c>
      <c r="DJ287" s="235">
        <f t="shared" si="1746"/>
        <v>0</v>
      </c>
      <c r="DK287" s="236"/>
      <c r="DL287" s="236">
        <f t="shared" si="1747"/>
        <v>0</v>
      </c>
      <c r="DM287" s="235">
        <f t="shared" si="1680"/>
        <v>0</v>
      </c>
      <c r="DN287" s="235">
        <f t="shared" si="1748"/>
        <v>0</v>
      </c>
      <c r="DO287" s="236"/>
      <c r="DP287" s="236">
        <f t="shared" si="1681"/>
        <v>0</v>
      </c>
      <c r="DQ287" s="235">
        <f t="shared" si="1682"/>
        <v>0</v>
      </c>
      <c r="DR287" s="235">
        <f t="shared" si="1683"/>
        <v>0</v>
      </c>
      <c r="DS287" s="236"/>
      <c r="DT287" s="236">
        <f t="shared" si="1749"/>
        <v>0</v>
      </c>
      <c r="DU287" s="235">
        <f t="shared" si="1684"/>
        <v>0</v>
      </c>
      <c r="DV287" s="235">
        <f t="shared" si="1750"/>
        <v>0</v>
      </c>
      <c r="DW287" s="236"/>
      <c r="DX287" s="236">
        <f t="shared" si="1685"/>
        <v>0</v>
      </c>
      <c r="DY287" s="235">
        <f t="shared" si="1686"/>
        <v>0</v>
      </c>
      <c r="DZ287" s="235">
        <f t="shared" si="1687"/>
        <v>0</v>
      </c>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row>
    <row r="288" spans="1:212" s="5" customFormat="1" x14ac:dyDescent="0.2">
      <c r="A288" s="57"/>
      <c r="B288" s="57"/>
      <c r="C288" s="57" t="s">
        <v>3</v>
      </c>
      <c r="D288" s="57">
        <v>100</v>
      </c>
      <c r="E288" s="6"/>
      <c r="F288" s="64">
        <f t="shared" si="1751"/>
        <v>0</v>
      </c>
      <c r="G288" s="6"/>
      <c r="H288" s="64">
        <f t="shared" si="1857"/>
        <v>0</v>
      </c>
      <c r="I288" s="6"/>
      <c r="J288" s="64">
        <f t="shared" ref="J288" si="1894">SUM(I288*$D288)</f>
        <v>0</v>
      </c>
      <c r="K288" s="6"/>
      <c r="L288" s="64">
        <f t="shared" si="1859"/>
        <v>0</v>
      </c>
      <c r="M288" s="6"/>
      <c r="N288" s="64">
        <f t="shared" si="1860"/>
        <v>0</v>
      </c>
      <c r="O288" s="6"/>
      <c r="P288" s="64">
        <f t="shared" si="1861"/>
        <v>0</v>
      </c>
      <c r="Q288" s="6"/>
      <c r="R288" s="64">
        <f t="shared" si="1862"/>
        <v>0</v>
      </c>
      <c r="S288" s="6"/>
      <c r="T288" s="64">
        <f t="shared" si="1863"/>
        <v>0</v>
      </c>
      <c r="U288" s="6"/>
      <c r="V288" s="64">
        <f t="shared" si="1864"/>
        <v>0</v>
      </c>
      <c r="W288" s="6"/>
      <c r="X288" s="64">
        <f t="shared" si="1865"/>
        <v>0</v>
      </c>
      <c r="Y288" s="6"/>
      <c r="Z288" s="64">
        <f t="shared" si="1866"/>
        <v>0</v>
      </c>
      <c r="AA288" s="6"/>
      <c r="AB288" s="64">
        <f t="shared" si="1867"/>
        <v>0</v>
      </c>
      <c r="AC288" s="59"/>
      <c r="AD288" s="64">
        <f t="shared" si="1868"/>
        <v>0</v>
      </c>
      <c r="AE288" s="59"/>
      <c r="AF288" s="64">
        <f t="shared" si="1869"/>
        <v>0</v>
      </c>
      <c r="AG288" s="59"/>
      <c r="AH288" s="64">
        <f t="shared" si="1870"/>
        <v>0</v>
      </c>
      <c r="AI288" s="59"/>
      <c r="AJ288" s="64">
        <f t="shared" si="1871"/>
        <v>0</v>
      </c>
      <c r="AK288" s="59"/>
      <c r="AL288" s="64">
        <f t="shared" si="1872"/>
        <v>0</v>
      </c>
      <c r="AM288" s="59"/>
      <c r="AN288" s="64">
        <f t="shared" si="1873"/>
        <v>0</v>
      </c>
      <c r="AO288" s="59"/>
      <c r="AP288" s="64">
        <f t="shared" si="1874"/>
        <v>0</v>
      </c>
      <c r="AQ288" s="59"/>
      <c r="AR288" s="64">
        <f t="shared" si="1875"/>
        <v>0</v>
      </c>
      <c r="AS288" s="59"/>
      <c r="AT288" s="64">
        <f t="shared" si="1876"/>
        <v>0</v>
      </c>
      <c r="AU288" s="59"/>
      <c r="AV288" s="64">
        <f t="shared" si="1877"/>
        <v>0</v>
      </c>
      <c r="AW288" s="59"/>
      <c r="AX288" s="64">
        <f t="shared" si="1878"/>
        <v>0</v>
      </c>
      <c r="AY288" s="59"/>
      <c r="AZ288" s="64">
        <f t="shared" si="1879"/>
        <v>0</v>
      </c>
      <c r="BA288" s="59"/>
      <c r="BB288" s="64">
        <f t="shared" si="1880"/>
        <v>0</v>
      </c>
      <c r="BC288" s="59"/>
      <c r="BD288" s="64">
        <f t="shared" si="1881"/>
        <v>0</v>
      </c>
      <c r="BE288" s="59"/>
      <c r="BF288" s="64">
        <f t="shared" si="1882"/>
        <v>0</v>
      </c>
      <c r="BG288" s="59"/>
      <c r="BH288" s="64">
        <f t="shared" si="1883"/>
        <v>0</v>
      </c>
      <c r="BI288" s="59"/>
      <c r="BJ288" s="64">
        <f t="shared" si="1884"/>
        <v>0</v>
      </c>
      <c r="BK288" s="59"/>
      <c r="BL288" s="64">
        <f t="shared" si="1885"/>
        <v>0</v>
      </c>
      <c r="BM288" s="59"/>
      <c r="BN288" s="64">
        <f t="shared" si="1886"/>
        <v>0</v>
      </c>
      <c r="BO288" s="59"/>
      <c r="BP288" s="64">
        <f t="shared" si="1887"/>
        <v>0</v>
      </c>
      <c r="BQ288" s="59"/>
      <c r="BR288" s="64">
        <f t="shared" si="1888"/>
        <v>0</v>
      </c>
      <c r="BS288" s="59"/>
      <c r="BT288" s="64">
        <f t="shared" si="1889"/>
        <v>0</v>
      </c>
      <c r="BU288" s="59"/>
      <c r="BV288" s="64">
        <f t="shared" si="1890"/>
        <v>0</v>
      </c>
      <c r="BW288" s="59"/>
      <c r="BX288" s="64">
        <f t="shared" si="1891"/>
        <v>0</v>
      </c>
      <c r="BY288" s="59"/>
      <c r="BZ288" s="64">
        <f t="shared" si="1676"/>
        <v>0</v>
      </c>
      <c r="CA288" s="54"/>
      <c r="CB288" s="61">
        <f t="shared" si="1677"/>
        <v>0</v>
      </c>
      <c r="CC288" s="61">
        <f t="shared" si="1678"/>
        <v>0</v>
      </c>
      <c r="CD288" s="4"/>
      <c r="CE288" s="236"/>
      <c r="CF288" s="236">
        <f t="shared" si="1724"/>
        <v>0</v>
      </c>
      <c r="CG288" s="235">
        <f t="shared" si="1725"/>
        <v>0</v>
      </c>
      <c r="CH288" s="235">
        <f t="shared" si="1726"/>
        <v>0</v>
      </c>
      <c r="CI288" s="236"/>
      <c r="CJ288" s="236">
        <f t="shared" si="1727"/>
        <v>0</v>
      </c>
      <c r="CK288" s="235">
        <f t="shared" si="1728"/>
        <v>0</v>
      </c>
      <c r="CL288" s="235">
        <f t="shared" si="1729"/>
        <v>0</v>
      </c>
      <c r="CM288" s="236"/>
      <c r="CN288" s="236">
        <f t="shared" si="1679"/>
        <v>0</v>
      </c>
      <c r="CO288" s="235">
        <f t="shared" si="1730"/>
        <v>0</v>
      </c>
      <c r="CP288" s="235">
        <f t="shared" si="1731"/>
        <v>0</v>
      </c>
      <c r="CQ288" s="236"/>
      <c r="CR288" s="236">
        <f t="shared" si="1732"/>
        <v>0</v>
      </c>
      <c r="CS288" s="235">
        <f t="shared" si="1733"/>
        <v>0</v>
      </c>
      <c r="CT288" s="235">
        <f t="shared" si="1734"/>
        <v>0</v>
      </c>
      <c r="CU288" s="236"/>
      <c r="CV288" s="236">
        <f t="shared" si="1735"/>
        <v>0</v>
      </c>
      <c r="CW288" s="235">
        <f t="shared" si="1736"/>
        <v>0</v>
      </c>
      <c r="CX288" s="235">
        <f t="shared" si="1737"/>
        <v>0</v>
      </c>
      <c r="CY288" s="236"/>
      <c r="CZ288" s="236">
        <f t="shared" si="1738"/>
        <v>0</v>
      </c>
      <c r="DA288" s="235">
        <f t="shared" si="1739"/>
        <v>0</v>
      </c>
      <c r="DB288" s="235">
        <f t="shared" si="1740"/>
        <v>0</v>
      </c>
      <c r="DC288" s="236"/>
      <c r="DD288" s="236">
        <f t="shared" si="1741"/>
        <v>0</v>
      </c>
      <c r="DE288" s="235">
        <f t="shared" si="1742"/>
        <v>0</v>
      </c>
      <c r="DF288" s="235">
        <f t="shared" si="1743"/>
        <v>0</v>
      </c>
      <c r="DG288" s="236"/>
      <c r="DH288" s="236">
        <f t="shared" si="1744"/>
        <v>0</v>
      </c>
      <c r="DI288" s="235">
        <f t="shared" si="1745"/>
        <v>0</v>
      </c>
      <c r="DJ288" s="235">
        <f t="shared" si="1746"/>
        <v>0</v>
      </c>
      <c r="DK288" s="236"/>
      <c r="DL288" s="236">
        <f t="shared" si="1747"/>
        <v>0</v>
      </c>
      <c r="DM288" s="235">
        <f t="shared" si="1680"/>
        <v>0</v>
      </c>
      <c r="DN288" s="235">
        <f t="shared" si="1748"/>
        <v>0</v>
      </c>
      <c r="DO288" s="236"/>
      <c r="DP288" s="236">
        <f t="shared" si="1681"/>
        <v>0</v>
      </c>
      <c r="DQ288" s="235">
        <f t="shared" si="1682"/>
        <v>0</v>
      </c>
      <c r="DR288" s="235">
        <f t="shared" si="1683"/>
        <v>0</v>
      </c>
      <c r="DS288" s="236"/>
      <c r="DT288" s="236">
        <f t="shared" si="1749"/>
        <v>0</v>
      </c>
      <c r="DU288" s="235">
        <f t="shared" si="1684"/>
        <v>0</v>
      </c>
      <c r="DV288" s="235">
        <f t="shared" si="1750"/>
        <v>0</v>
      </c>
      <c r="DW288" s="236"/>
      <c r="DX288" s="236">
        <f t="shared" si="1685"/>
        <v>0</v>
      </c>
      <c r="DY288" s="235">
        <f t="shared" si="1686"/>
        <v>0</v>
      </c>
      <c r="DZ288" s="235">
        <f t="shared" si="1687"/>
        <v>0</v>
      </c>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row>
    <row r="289" spans="1:212" s="5" customFormat="1" x14ac:dyDescent="0.2">
      <c r="A289" s="57" t="s">
        <v>205</v>
      </c>
      <c r="B289" s="57" t="s">
        <v>206</v>
      </c>
      <c r="C289" s="57" t="s">
        <v>8</v>
      </c>
      <c r="D289" s="57">
        <v>75</v>
      </c>
      <c r="E289" s="6"/>
      <c r="F289" s="64">
        <f t="shared" si="1751"/>
        <v>0</v>
      </c>
      <c r="G289" s="6"/>
      <c r="H289" s="64">
        <f t="shared" si="1857"/>
        <v>0</v>
      </c>
      <c r="I289" s="6"/>
      <c r="J289" s="64">
        <f t="shared" ref="J289" si="1895">SUM(I289*$D289)</f>
        <v>0</v>
      </c>
      <c r="K289" s="6"/>
      <c r="L289" s="64">
        <f t="shared" si="1859"/>
        <v>0</v>
      </c>
      <c r="M289" s="6"/>
      <c r="N289" s="64">
        <f t="shared" si="1860"/>
        <v>0</v>
      </c>
      <c r="O289" s="6"/>
      <c r="P289" s="64">
        <f t="shared" si="1861"/>
        <v>0</v>
      </c>
      <c r="Q289" s="6"/>
      <c r="R289" s="64">
        <f t="shared" si="1862"/>
        <v>0</v>
      </c>
      <c r="S289" s="6"/>
      <c r="T289" s="64">
        <f t="shared" si="1863"/>
        <v>0</v>
      </c>
      <c r="U289" s="6"/>
      <c r="V289" s="64">
        <f t="shared" si="1864"/>
        <v>0</v>
      </c>
      <c r="W289" s="6"/>
      <c r="X289" s="64">
        <f t="shared" si="1865"/>
        <v>0</v>
      </c>
      <c r="Y289" s="6"/>
      <c r="Z289" s="64">
        <f t="shared" si="1866"/>
        <v>0</v>
      </c>
      <c r="AA289" s="6"/>
      <c r="AB289" s="64">
        <f t="shared" si="1867"/>
        <v>0</v>
      </c>
      <c r="AC289" s="59"/>
      <c r="AD289" s="64">
        <f t="shared" si="1868"/>
        <v>0</v>
      </c>
      <c r="AE289" s="59"/>
      <c r="AF289" s="64">
        <f t="shared" si="1869"/>
        <v>0</v>
      </c>
      <c r="AG289" s="59"/>
      <c r="AH289" s="64">
        <f t="shared" si="1870"/>
        <v>0</v>
      </c>
      <c r="AI289" s="59"/>
      <c r="AJ289" s="64">
        <f t="shared" si="1871"/>
        <v>0</v>
      </c>
      <c r="AK289" s="59"/>
      <c r="AL289" s="64">
        <f t="shared" si="1872"/>
        <v>0</v>
      </c>
      <c r="AM289" s="59"/>
      <c r="AN289" s="64">
        <f t="shared" si="1873"/>
        <v>0</v>
      </c>
      <c r="AO289" s="59"/>
      <c r="AP289" s="64">
        <f t="shared" si="1874"/>
        <v>0</v>
      </c>
      <c r="AQ289" s="59"/>
      <c r="AR289" s="64">
        <f t="shared" si="1875"/>
        <v>0</v>
      </c>
      <c r="AS289" s="59"/>
      <c r="AT289" s="64">
        <f t="shared" si="1876"/>
        <v>0</v>
      </c>
      <c r="AU289" s="59"/>
      <c r="AV289" s="64">
        <f t="shared" si="1877"/>
        <v>0</v>
      </c>
      <c r="AW289" s="59"/>
      <c r="AX289" s="64">
        <f t="shared" si="1878"/>
        <v>0</v>
      </c>
      <c r="AY289" s="59"/>
      <c r="AZ289" s="64">
        <f t="shared" si="1879"/>
        <v>0</v>
      </c>
      <c r="BA289" s="59"/>
      <c r="BB289" s="64">
        <f t="shared" si="1880"/>
        <v>0</v>
      </c>
      <c r="BC289" s="59"/>
      <c r="BD289" s="64">
        <f t="shared" si="1881"/>
        <v>0</v>
      </c>
      <c r="BE289" s="59"/>
      <c r="BF289" s="64">
        <f t="shared" si="1882"/>
        <v>0</v>
      </c>
      <c r="BG289" s="59"/>
      <c r="BH289" s="64">
        <f t="shared" si="1883"/>
        <v>0</v>
      </c>
      <c r="BI289" s="59"/>
      <c r="BJ289" s="64">
        <f t="shared" si="1884"/>
        <v>0</v>
      </c>
      <c r="BK289" s="59"/>
      <c r="BL289" s="64">
        <f t="shared" si="1885"/>
        <v>0</v>
      </c>
      <c r="BM289" s="59"/>
      <c r="BN289" s="64">
        <f t="shared" si="1886"/>
        <v>0</v>
      </c>
      <c r="BO289" s="59"/>
      <c r="BP289" s="64">
        <f t="shared" si="1887"/>
        <v>0</v>
      </c>
      <c r="BQ289" s="59"/>
      <c r="BR289" s="64">
        <f t="shared" si="1888"/>
        <v>0</v>
      </c>
      <c r="BS289" s="59"/>
      <c r="BT289" s="64">
        <f t="shared" si="1889"/>
        <v>0</v>
      </c>
      <c r="BU289" s="59"/>
      <c r="BV289" s="64">
        <f t="shared" si="1890"/>
        <v>0</v>
      </c>
      <c r="BW289" s="59"/>
      <c r="BX289" s="64">
        <f t="shared" si="1891"/>
        <v>0</v>
      </c>
      <c r="BY289" s="59"/>
      <c r="BZ289" s="64">
        <f t="shared" si="1676"/>
        <v>0</v>
      </c>
      <c r="CA289" s="54"/>
      <c r="CB289" s="61">
        <f t="shared" si="1677"/>
        <v>0</v>
      </c>
      <c r="CC289" s="61">
        <f t="shared" si="1678"/>
        <v>0</v>
      </c>
      <c r="CD289" s="4"/>
      <c r="CE289" s="236"/>
      <c r="CF289" s="236">
        <f t="shared" si="1724"/>
        <v>0</v>
      </c>
      <c r="CG289" s="235">
        <f t="shared" si="1725"/>
        <v>0</v>
      </c>
      <c r="CH289" s="235">
        <f t="shared" si="1726"/>
        <v>0</v>
      </c>
      <c r="CI289" s="236"/>
      <c r="CJ289" s="236">
        <f t="shared" si="1727"/>
        <v>0</v>
      </c>
      <c r="CK289" s="235">
        <f t="shared" si="1728"/>
        <v>0</v>
      </c>
      <c r="CL289" s="235">
        <f t="shared" si="1729"/>
        <v>0</v>
      </c>
      <c r="CM289" s="236"/>
      <c r="CN289" s="236">
        <f t="shared" si="1679"/>
        <v>0</v>
      </c>
      <c r="CO289" s="235">
        <f t="shared" si="1730"/>
        <v>0</v>
      </c>
      <c r="CP289" s="235">
        <f t="shared" si="1731"/>
        <v>0</v>
      </c>
      <c r="CQ289" s="236"/>
      <c r="CR289" s="236">
        <f t="shared" si="1732"/>
        <v>0</v>
      </c>
      <c r="CS289" s="235">
        <f t="shared" si="1733"/>
        <v>0</v>
      </c>
      <c r="CT289" s="235">
        <f t="shared" si="1734"/>
        <v>0</v>
      </c>
      <c r="CU289" s="236"/>
      <c r="CV289" s="236">
        <f t="shared" si="1735"/>
        <v>0</v>
      </c>
      <c r="CW289" s="235">
        <f t="shared" si="1736"/>
        <v>0</v>
      </c>
      <c r="CX289" s="235">
        <f t="shared" si="1737"/>
        <v>0</v>
      </c>
      <c r="CY289" s="236"/>
      <c r="CZ289" s="236">
        <f t="shared" si="1738"/>
        <v>0</v>
      </c>
      <c r="DA289" s="235">
        <f t="shared" si="1739"/>
        <v>0</v>
      </c>
      <c r="DB289" s="235">
        <f t="shared" si="1740"/>
        <v>0</v>
      </c>
      <c r="DC289" s="236"/>
      <c r="DD289" s="236">
        <f t="shared" si="1741"/>
        <v>0</v>
      </c>
      <c r="DE289" s="235">
        <f t="shared" si="1742"/>
        <v>0</v>
      </c>
      <c r="DF289" s="235">
        <f t="shared" si="1743"/>
        <v>0</v>
      </c>
      <c r="DG289" s="236"/>
      <c r="DH289" s="236">
        <f t="shared" si="1744"/>
        <v>0</v>
      </c>
      <c r="DI289" s="235">
        <f t="shared" si="1745"/>
        <v>0</v>
      </c>
      <c r="DJ289" s="235">
        <f t="shared" si="1746"/>
        <v>0</v>
      </c>
      <c r="DK289" s="236"/>
      <c r="DL289" s="236">
        <f t="shared" si="1747"/>
        <v>0</v>
      </c>
      <c r="DM289" s="235">
        <f t="shared" si="1680"/>
        <v>0</v>
      </c>
      <c r="DN289" s="235">
        <f t="shared" si="1748"/>
        <v>0</v>
      </c>
      <c r="DO289" s="236"/>
      <c r="DP289" s="236">
        <f t="shared" si="1681"/>
        <v>0</v>
      </c>
      <c r="DQ289" s="235">
        <f t="shared" si="1682"/>
        <v>0</v>
      </c>
      <c r="DR289" s="235">
        <f t="shared" si="1683"/>
        <v>0</v>
      </c>
      <c r="DS289" s="236"/>
      <c r="DT289" s="236">
        <f t="shared" si="1749"/>
        <v>0</v>
      </c>
      <c r="DU289" s="235">
        <f t="shared" si="1684"/>
        <v>0</v>
      </c>
      <c r="DV289" s="235">
        <f t="shared" si="1750"/>
        <v>0</v>
      </c>
      <c r="DW289" s="236"/>
      <c r="DX289" s="236">
        <f t="shared" si="1685"/>
        <v>0</v>
      </c>
      <c r="DY289" s="235">
        <f t="shared" si="1686"/>
        <v>0</v>
      </c>
      <c r="DZ289" s="235">
        <f t="shared" si="1687"/>
        <v>0</v>
      </c>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row>
    <row r="290" spans="1:212" s="5" customFormat="1" x14ac:dyDescent="0.2">
      <c r="A290" s="57" t="s">
        <v>129</v>
      </c>
      <c r="B290" s="57" t="s">
        <v>130</v>
      </c>
      <c r="C290" s="57" t="s">
        <v>8</v>
      </c>
      <c r="D290" s="57">
        <v>75</v>
      </c>
      <c r="E290" s="6"/>
      <c r="F290" s="64">
        <f t="shared" si="1751"/>
        <v>0</v>
      </c>
      <c r="G290" s="6"/>
      <c r="H290" s="64">
        <f t="shared" si="1857"/>
        <v>0</v>
      </c>
      <c r="I290" s="6"/>
      <c r="J290" s="64">
        <f t="shared" ref="J290" si="1896">SUM(I290*$D290)</f>
        <v>0</v>
      </c>
      <c r="K290" s="6"/>
      <c r="L290" s="64">
        <f t="shared" si="1859"/>
        <v>0</v>
      </c>
      <c r="M290" s="6"/>
      <c r="N290" s="64">
        <f t="shared" si="1860"/>
        <v>0</v>
      </c>
      <c r="O290" s="6"/>
      <c r="P290" s="64">
        <f t="shared" si="1861"/>
        <v>0</v>
      </c>
      <c r="Q290" s="6"/>
      <c r="R290" s="64">
        <f t="shared" si="1862"/>
        <v>0</v>
      </c>
      <c r="S290" s="6"/>
      <c r="T290" s="64">
        <f t="shared" si="1863"/>
        <v>0</v>
      </c>
      <c r="U290" s="6"/>
      <c r="V290" s="64">
        <f t="shared" si="1864"/>
        <v>0</v>
      </c>
      <c r="W290" s="6"/>
      <c r="X290" s="64">
        <f t="shared" si="1865"/>
        <v>0</v>
      </c>
      <c r="Y290" s="6"/>
      <c r="Z290" s="64">
        <f t="shared" si="1866"/>
        <v>0</v>
      </c>
      <c r="AA290" s="6"/>
      <c r="AB290" s="64">
        <f t="shared" si="1867"/>
        <v>0</v>
      </c>
      <c r="AC290" s="59"/>
      <c r="AD290" s="64">
        <f t="shared" si="1868"/>
        <v>0</v>
      </c>
      <c r="AE290" s="59"/>
      <c r="AF290" s="64">
        <f t="shared" si="1869"/>
        <v>0</v>
      </c>
      <c r="AG290" s="59"/>
      <c r="AH290" s="64">
        <f t="shared" si="1870"/>
        <v>0</v>
      </c>
      <c r="AI290" s="59"/>
      <c r="AJ290" s="64">
        <f t="shared" si="1871"/>
        <v>0</v>
      </c>
      <c r="AK290" s="59"/>
      <c r="AL290" s="64">
        <f t="shared" si="1872"/>
        <v>0</v>
      </c>
      <c r="AM290" s="59"/>
      <c r="AN290" s="64">
        <f t="shared" si="1873"/>
        <v>0</v>
      </c>
      <c r="AO290" s="59"/>
      <c r="AP290" s="64">
        <f t="shared" si="1874"/>
        <v>0</v>
      </c>
      <c r="AQ290" s="59"/>
      <c r="AR290" s="64">
        <f t="shared" si="1875"/>
        <v>0</v>
      </c>
      <c r="AS290" s="59"/>
      <c r="AT290" s="64">
        <f t="shared" si="1876"/>
        <v>0</v>
      </c>
      <c r="AU290" s="59"/>
      <c r="AV290" s="64">
        <f t="shared" si="1877"/>
        <v>0</v>
      </c>
      <c r="AW290" s="59"/>
      <c r="AX290" s="64">
        <f t="shared" si="1878"/>
        <v>0</v>
      </c>
      <c r="AY290" s="59"/>
      <c r="AZ290" s="64">
        <f t="shared" si="1879"/>
        <v>0</v>
      </c>
      <c r="BA290" s="59"/>
      <c r="BB290" s="64">
        <f t="shared" si="1880"/>
        <v>0</v>
      </c>
      <c r="BC290" s="59"/>
      <c r="BD290" s="64">
        <f t="shared" si="1881"/>
        <v>0</v>
      </c>
      <c r="BE290" s="59"/>
      <c r="BF290" s="64">
        <f t="shared" si="1882"/>
        <v>0</v>
      </c>
      <c r="BG290" s="59"/>
      <c r="BH290" s="64">
        <f t="shared" si="1883"/>
        <v>0</v>
      </c>
      <c r="BI290" s="59"/>
      <c r="BJ290" s="64">
        <f t="shared" si="1884"/>
        <v>0</v>
      </c>
      <c r="BK290" s="59"/>
      <c r="BL290" s="64">
        <f t="shared" si="1885"/>
        <v>0</v>
      </c>
      <c r="BM290" s="59"/>
      <c r="BN290" s="64">
        <f t="shared" si="1886"/>
        <v>0</v>
      </c>
      <c r="BO290" s="59"/>
      <c r="BP290" s="64">
        <f t="shared" si="1887"/>
        <v>0</v>
      </c>
      <c r="BQ290" s="59"/>
      <c r="BR290" s="64">
        <f t="shared" si="1888"/>
        <v>0</v>
      </c>
      <c r="BS290" s="59"/>
      <c r="BT290" s="64">
        <f t="shared" si="1889"/>
        <v>0</v>
      </c>
      <c r="BU290" s="59"/>
      <c r="BV290" s="64">
        <f t="shared" si="1890"/>
        <v>0</v>
      </c>
      <c r="BW290" s="59"/>
      <c r="BX290" s="64">
        <f t="shared" si="1891"/>
        <v>0</v>
      </c>
      <c r="BY290" s="59"/>
      <c r="BZ290" s="64">
        <f t="shared" si="1676"/>
        <v>0</v>
      </c>
      <c r="CA290" s="54"/>
      <c r="CB290" s="61">
        <f t="shared" si="1677"/>
        <v>0</v>
      </c>
      <c r="CC290" s="61">
        <f t="shared" si="1678"/>
        <v>0</v>
      </c>
      <c r="CD290" s="4"/>
      <c r="CE290" s="236"/>
      <c r="CF290" s="236">
        <f t="shared" si="1724"/>
        <v>0</v>
      </c>
      <c r="CG290" s="235">
        <f t="shared" si="1725"/>
        <v>0</v>
      </c>
      <c r="CH290" s="235">
        <f t="shared" si="1726"/>
        <v>0</v>
      </c>
      <c r="CI290" s="236"/>
      <c r="CJ290" s="236">
        <f t="shared" si="1727"/>
        <v>0</v>
      </c>
      <c r="CK290" s="235">
        <f t="shared" si="1728"/>
        <v>0</v>
      </c>
      <c r="CL290" s="235">
        <f t="shared" si="1729"/>
        <v>0</v>
      </c>
      <c r="CM290" s="236"/>
      <c r="CN290" s="236">
        <f t="shared" si="1679"/>
        <v>0</v>
      </c>
      <c r="CO290" s="235">
        <f t="shared" si="1730"/>
        <v>0</v>
      </c>
      <c r="CP290" s="235">
        <f t="shared" si="1731"/>
        <v>0</v>
      </c>
      <c r="CQ290" s="236"/>
      <c r="CR290" s="236">
        <f t="shared" si="1732"/>
        <v>0</v>
      </c>
      <c r="CS290" s="235">
        <f t="shared" si="1733"/>
        <v>0</v>
      </c>
      <c r="CT290" s="235">
        <f t="shared" si="1734"/>
        <v>0</v>
      </c>
      <c r="CU290" s="236"/>
      <c r="CV290" s="236">
        <f t="shared" si="1735"/>
        <v>0</v>
      </c>
      <c r="CW290" s="235">
        <f t="shared" si="1736"/>
        <v>0</v>
      </c>
      <c r="CX290" s="235">
        <f t="shared" si="1737"/>
        <v>0</v>
      </c>
      <c r="CY290" s="236"/>
      <c r="CZ290" s="236">
        <f t="shared" si="1738"/>
        <v>0</v>
      </c>
      <c r="DA290" s="235">
        <f t="shared" si="1739"/>
        <v>0</v>
      </c>
      <c r="DB290" s="235">
        <f t="shared" si="1740"/>
        <v>0</v>
      </c>
      <c r="DC290" s="236"/>
      <c r="DD290" s="236">
        <f t="shared" si="1741"/>
        <v>0</v>
      </c>
      <c r="DE290" s="235">
        <f t="shared" si="1742"/>
        <v>0</v>
      </c>
      <c r="DF290" s="235">
        <f t="shared" si="1743"/>
        <v>0</v>
      </c>
      <c r="DG290" s="236"/>
      <c r="DH290" s="236">
        <f t="shared" si="1744"/>
        <v>0</v>
      </c>
      <c r="DI290" s="235">
        <f t="shared" si="1745"/>
        <v>0</v>
      </c>
      <c r="DJ290" s="235">
        <f t="shared" si="1746"/>
        <v>0</v>
      </c>
      <c r="DK290" s="236"/>
      <c r="DL290" s="236">
        <f t="shared" si="1747"/>
        <v>0</v>
      </c>
      <c r="DM290" s="235">
        <f t="shared" si="1680"/>
        <v>0</v>
      </c>
      <c r="DN290" s="235">
        <f t="shared" si="1748"/>
        <v>0</v>
      </c>
      <c r="DO290" s="236"/>
      <c r="DP290" s="236">
        <f t="shared" si="1681"/>
        <v>0</v>
      </c>
      <c r="DQ290" s="235">
        <f t="shared" si="1682"/>
        <v>0</v>
      </c>
      <c r="DR290" s="235">
        <f t="shared" si="1683"/>
        <v>0</v>
      </c>
      <c r="DS290" s="236"/>
      <c r="DT290" s="236">
        <f t="shared" si="1749"/>
        <v>0</v>
      </c>
      <c r="DU290" s="235">
        <f t="shared" si="1684"/>
        <v>0</v>
      </c>
      <c r="DV290" s="235">
        <f t="shared" si="1750"/>
        <v>0</v>
      </c>
      <c r="DW290" s="236"/>
      <c r="DX290" s="236">
        <f t="shared" si="1685"/>
        <v>0</v>
      </c>
      <c r="DY290" s="235">
        <f t="shared" si="1686"/>
        <v>0</v>
      </c>
      <c r="DZ290" s="235">
        <f t="shared" si="1687"/>
        <v>0</v>
      </c>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row>
    <row r="291" spans="1:212" s="5" customFormat="1" x14ac:dyDescent="0.2">
      <c r="A291" s="57"/>
      <c r="B291" s="57"/>
      <c r="C291" s="57" t="s">
        <v>8</v>
      </c>
      <c r="D291" s="57">
        <v>75</v>
      </c>
      <c r="E291" s="6"/>
      <c r="F291" s="64">
        <f t="shared" si="1751"/>
        <v>0</v>
      </c>
      <c r="G291" s="6"/>
      <c r="H291" s="64">
        <f t="shared" si="1857"/>
        <v>0</v>
      </c>
      <c r="I291" s="6"/>
      <c r="J291" s="64">
        <f t="shared" ref="J291" si="1897">SUM(I291*$D291)</f>
        <v>0</v>
      </c>
      <c r="K291" s="6"/>
      <c r="L291" s="64">
        <f t="shared" si="1859"/>
        <v>0</v>
      </c>
      <c r="M291" s="6"/>
      <c r="N291" s="64">
        <f t="shared" si="1860"/>
        <v>0</v>
      </c>
      <c r="O291" s="6"/>
      <c r="P291" s="64">
        <f t="shared" si="1861"/>
        <v>0</v>
      </c>
      <c r="Q291" s="6"/>
      <c r="R291" s="64">
        <f t="shared" si="1862"/>
        <v>0</v>
      </c>
      <c r="S291" s="6"/>
      <c r="T291" s="64">
        <f t="shared" si="1863"/>
        <v>0</v>
      </c>
      <c r="U291" s="6"/>
      <c r="V291" s="64">
        <f t="shared" si="1864"/>
        <v>0</v>
      </c>
      <c r="W291" s="6"/>
      <c r="X291" s="64">
        <f t="shared" si="1865"/>
        <v>0</v>
      </c>
      <c r="Y291" s="6"/>
      <c r="Z291" s="64">
        <f t="shared" si="1866"/>
        <v>0</v>
      </c>
      <c r="AA291" s="6"/>
      <c r="AB291" s="64">
        <f t="shared" si="1867"/>
        <v>0</v>
      </c>
      <c r="AC291" s="59"/>
      <c r="AD291" s="64">
        <f t="shared" si="1868"/>
        <v>0</v>
      </c>
      <c r="AE291" s="59"/>
      <c r="AF291" s="64">
        <f t="shared" si="1869"/>
        <v>0</v>
      </c>
      <c r="AG291" s="59"/>
      <c r="AH291" s="64">
        <f t="shared" si="1870"/>
        <v>0</v>
      </c>
      <c r="AI291" s="59"/>
      <c r="AJ291" s="64">
        <f t="shared" si="1871"/>
        <v>0</v>
      </c>
      <c r="AK291" s="59"/>
      <c r="AL291" s="64">
        <f t="shared" si="1872"/>
        <v>0</v>
      </c>
      <c r="AM291" s="59"/>
      <c r="AN291" s="64">
        <f t="shared" si="1873"/>
        <v>0</v>
      </c>
      <c r="AO291" s="59"/>
      <c r="AP291" s="64">
        <f t="shared" si="1874"/>
        <v>0</v>
      </c>
      <c r="AQ291" s="59"/>
      <c r="AR291" s="64">
        <f t="shared" si="1875"/>
        <v>0</v>
      </c>
      <c r="AS291" s="59"/>
      <c r="AT291" s="64">
        <f t="shared" si="1876"/>
        <v>0</v>
      </c>
      <c r="AU291" s="59"/>
      <c r="AV291" s="64">
        <f t="shared" si="1877"/>
        <v>0</v>
      </c>
      <c r="AW291" s="59"/>
      <c r="AX291" s="64">
        <f t="shared" si="1878"/>
        <v>0</v>
      </c>
      <c r="AY291" s="59"/>
      <c r="AZ291" s="64">
        <f t="shared" si="1879"/>
        <v>0</v>
      </c>
      <c r="BA291" s="59"/>
      <c r="BB291" s="64">
        <f t="shared" si="1880"/>
        <v>0</v>
      </c>
      <c r="BC291" s="59"/>
      <c r="BD291" s="64">
        <f t="shared" si="1881"/>
        <v>0</v>
      </c>
      <c r="BE291" s="59"/>
      <c r="BF291" s="64">
        <f t="shared" si="1882"/>
        <v>0</v>
      </c>
      <c r="BG291" s="59"/>
      <c r="BH291" s="64">
        <f t="shared" si="1883"/>
        <v>0</v>
      </c>
      <c r="BI291" s="59"/>
      <c r="BJ291" s="64">
        <f t="shared" si="1884"/>
        <v>0</v>
      </c>
      <c r="BK291" s="59"/>
      <c r="BL291" s="64">
        <f t="shared" si="1885"/>
        <v>0</v>
      </c>
      <c r="BM291" s="59"/>
      <c r="BN291" s="64">
        <f t="shared" si="1886"/>
        <v>0</v>
      </c>
      <c r="BO291" s="59"/>
      <c r="BP291" s="64">
        <f t="shared" si="1887"/>
        <v>0</v>
      </c>
      <c r="BQ291" s="59"/>
      <c r="BR291" s="64">
        <f t="shared" si="1888"/>
        <v>0</v>
      </c>
      <c r="BS291" s="59"/>
      <c r="BT291" s="64">
        <f t="shared" si="1889"/>
        <v>0</v>
      </c>
      <c r="BU291" s="59"/>
      <c r="BV291" s="64">
        <f t="shared" si="1890"/>
        <v>0</v>
      </c>
      <c r="BW291" s="59"/>
      <c r="BX291" s="64">
        <f t="shared" si="1891"/>
        <v>0</v>
      </c>
      <c r="BY291" s="59"/>
      <c r="BZ291" s="64">
        <f t="shared" si="1676"/>
        <v>0</v>
      </c>
      <c r="CA291" s="54"/>
      <c r="CB291" s="61">
        <f t="shared" si="1677"/>
        <v>0</v>
      </c>
      <c r="CC291" s="61">
        <f t="shared" si="1678"/>
        <v>0</v>
      </c>
      <c r="CD291" s="4"/>
      <c r="CE291" s="236"/>
      <c r="CF291" s="236">
        <f t="shared" si="1724"/>
        <v>0</v>
      </c>
      <c r="CG291" s="235">
        <f t="shared" si="1725"/>
        <v>0</v>
      </c>
      <c r="CH291" s="235">
        <f t="shared" si="1726"/>
        <v>0</v>
      </c>
      <c r="CI291" s="236"/>
      <c r="CJ291" s="236">
        <f t="shared" si="1727"/>
        <v>0</v>
      </c>
      <c r="CK291" s="235">
        <f t="shared" si="1728"/>
        <v>0</v>
      </c>
      <c r="CL291" s="235">
        <f t="shared" si="1729"/>
        <v>0</v>
      </c>
      <c r="CM291" s="236"/>
      <c r="CN291" s="236">
        <f t="shared" si="1679"/>
        <v>0</v>
      </c>
      <c r="CO291" s="235">
        <f t="shared" si="1730"/>
        <v>0</v>
      </c>
      <c r="CP291" s="235">
        <f t="shared" si="1731"/>
        <v>0</v>
      </c>
      <c r="CQ291" s="236"/>
      <c r="CR291" s="236">
        <f t="shared" si="1732"/>
        <v>0</v>
      </c>
      <c r="CS291" s="235">
        <f t="shared" si="1733"/>
        <v>0</v>
      </c>
      <c r="CT291" s="235">
        <f t="shared" si="1734"/>
        <v>0</v>
      </c>
      <c r="CU291" s="236"/>
      <c r="CV291" s="236">
        <f t="shared" si="1735"/>
        <v>0</v>
      </c>
      <c r="CW291" s="235">
        <f t="shared" si="1736"/>
        <v>0</v>
      </c>
      <c r="CX291" s="235">
        <f t="shared" si="1737"/>
        <v>0</v>
      </c>
      <c r="CY291" s="236"/>
      <c r="CZ291" s="236">
        <f t="shared" si="1738"/>
        <v>0</v>
      </c>
      <c r="DA291" s="235">
        <f t="shared" si="1739"/>
        <v>0</v>
      </c>
      <c r="DB291" s="235">
        <f t="shared" si="1740"/>
        <v>0</v>
      </c>
      <c r="DC291" s="236"/>
      <c r="DD291" s="236">
        <f t="shared" si="1741"/>
        <v>0</v>
      </c>
      <c r="DE291" s="235">
        <f t="shared" si="1742"/>
        <v>0</v>
      </c>
      <c r="DF291" s="235">
        <f t="shared" si="1743"/>
        <v>0</v>
      </c>
      <c r="DG291" s="236"/>
      <c r="DH291" s="236">
        <f t="shared" si="1744"/>
        <v>0</v>
      </c>
      <c r="DI291" s="235">
        <f t="shared" si="1745"/>
        <v>0</v>
      </c>
      <c r="DJ291" s="235">
        <f t="shared" si="1746"/>
        <v>0</v>
      </c>
      <c r="DK291" s="236"/>
      <c r="DL291" s="236">
        <f t="shared" si="1747"/>
        <v>0</v>
      </c>
      <c r="DM291" s="235">
        <f t="shared" si="1680"/>
        <v>0</v>
      </c>
      <c r="DN291" s="235">
        <f t="shared" si="1748"/>
        <v>0</v>
      </c>
      <c r="DO291" s="236"/>
      <c r="DP291" s="236">
        <f t="shared" si="1681"/>
        <v>0</v>
      </c>
      <c r="DQ291" s="235">
        <f t="shared" si="1682"/>
        <v>0</v>
      </c>
      <c r="DR291" s="235">
        <f t="shared" si="1683"/>
        <v>0</v>
      </c>
      <c r="DS291" s="236"/>
      <c r="DT291" s="236">
        <f t="shared" si="1749"/>
        <v>0</v>
      </c>
      <c r="DU291" s="235">
        <f t="shared" si="1684"/>
        <v>0</v>
      </c>
      <c r="DV291" s="235">
        <f t="shared" si="1750"/>
        <v>0</v>
      </c>
      <c r="DW291" s="236"/>
      <c r="DX291" s="236">
        <f t="shared" si="1685"/>
        <v>0</v>
      </c>
      <c r="DY291" s="235">
        <f t="shared" si="1686"/>
        <v>0</v>
      </c>
      <c r="DZ291" s="235">
        <f t="shared" si="1687"/>
        <v>0</v>
      </c>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row>
    <row r="292" spans="1:212" s="5" customFormat="1" x14ac:dyDescent="0.2">
      <c r="A292" s="57"/>
      <c r="B292" s="57"/>
      <c r="C292" s="57" t="s">
        <v>8</v>
      </c>
      <c r="D292" s="57">
        <v>75</v>
      </c>
      <c r="E292" s="6"/>
      <c r="F292" s="64">
        <f t="shared" si="1751"/>
        <v>0</v>
      </c>
      <c r="G292" s="6"/>
      <c r="H292" s="64">
        <f t="shared" si="1857"/>
        <v>0</v>
      </c>
      <c r="I292" s="6"/>
      <c r="J292" s="64">
        <f t="shared" ref="J292" si="1898">SUM(I292*$D292)</f>
        <v>0</v>
      </c>
      <c r="K292" s="6"/>
      <c r="L292" s="64">
        <f t="shared" si="1859"/>
        <v>0</v>
      </c>
      <c r="M292" s="6"/>
      <c r="N292" s="64">
        <f t="shared" si="1860"/>
        <v>0</v>
      </c>
      <c r="O292" s="6"/>
      <c r="P292" s="64">
        <f t="shared" si="1861"/>
        <v>0</v>
      </c>
      <c r="Q292" s="6"/>
      <c r="R292" s="64">
        <f t="shared" si="1862"/>
        <v>0</v>
      </c>
      <c r="S292" s="6"/>
      <c r="T292" s="64">
        <f t="shared" si="1863"/>
        <v>0</v>
      </c>
      <c r="U292" s="6"/>
      <c r="V292" s="64">
        <f t="shared" si="1864"/>
        <v>0</v>
      </c>
      <c r="W292" s="6"/>
      <c r="X292" s="64">
        <f t="shared" si="1865"/>
        <v>0</v>
      </c>
      <c r="Y292" s="6"/>
      <c r="Z292" s="64">
        <f t="shared" si="1866"/>
        <v>0</v>
      </c>
      <c r="AA292" s="6"/>
      <c r="AB292" s="64">
        <f t="shared" si="1867"/>
        <v>0</v>
      </c>
      <c r="AC292" s="59"/>
      <c r="AD292" s="64">
        <f t="shared" si="1868"/>
        <v>0</v>
      </c>
      <c r="AE292" s="59"/>
      <c r="AF292" s="64">
        <f t="shared" si="1869"/>
        <v>0</v>
      </c>
      <c r="AG292" s="59"/>
      <c r="AH292" s="64">
        <f t="shared" si="1870"/>
        <v>0</v>
      </c>
      <c r="AI292" s="59"/>
      <c r="AJ292" s="64">
        <f t="shared" si="1871"/>
        <v>0</v>
      </c>
      <c r="AK292" s="59"/>
      <c r="AL292" s="64">
        <f t="shared" si="1872"/>
        <v>0</v>
      </c>
      <c r="AM292" s="59"/>
      <c r="AN292" s="64">
        <f t="shared" si="1873"/>
        <v>0</v>
      </c>
      <c r="AO292" s="59"/>
      <c r="AP292" s="64">
        <f t="shared" si="1874"/>
        <v>0</v>
      </c>
      <c r="AQ292" s="59"/>
      <c r="AR292" s="64">
        <f t="shared" si="1875"/>
        <v>0</v>
      </c>
      <c r="AS292" s="59"/>
      <c r="AT292" s="64">
        <f t="shared" si="1876"/>
        <v>0</v>
      </c>
      <c r="AU292" s="59"/>
      <c r="AV292" s="64">
        <f t="shared" si="1877"/>
        <v>0</v>
      </c>
      <c r="AW292" s="59"/>
      <c r="AX292" s="64">
        <f t="shared" si="1878"/>
        <v>0</v>
      </c>
      <c r="AY292" s="59"/>
      <c r="AZ292" s="64">
        <f t="shared" si="1879"/>
        <v>0</v>
      </c>
      <c r="BA292" s="59"/>
      <c r="BB292" s="64">
        <f t="shared" si="1880"/>
        <v>0</v>
      </c>
      <c r="BC292" s="59"/>
      <c r="BD292" s="64">
        <f t="shared" si="1881"/>
        <v>0</v>
      </c>
      <c r="BE292" s="59"/>
      <c r="BF292" s="64">
        <f t="shared" si="1882"/>
        <v>0</v>
      </c>
      <c r="BG292" s="59"/>
      <c r="BH292" s="64">
        <f t="shared" si="1883"/>
        <v>0</v>
      </c>
      <c r="BI292" s="59"/>
      <c r="BJ292" s="64">
        <f t="shared" si="1884"/>
        <v>0</v>
      </c>
      <c r="BK292" s="59"/>
      <c r="BL292" s="64">
        <f t="shared" si="1885"/>
        <v>0</v>
      </c>
      <c r="BM292" s="59"/>
      <c r="BN292" s="64">
        <f t="shared" si="1886"/>
        <v>0</v>
      </c>
      <c r="BO292" s="59"/>
      <c r="BP292" s="64">
        <f t="shared" si="1887"/>
        <v>0</v>
      </c>
      <c r="BQ292" s="59"/>
      <c r="BR292" s="64">
        <f t="shared" si="1888"/>
        <v>0</v>
      </c>
      <c r="BS292" s="59"/>
      <c r="BT292" s="64">
        <f t="shared" si="1889"/>
        <v>0</v>
      </c>
      <c r="BU292" s="59"/>
      <c r="BV292" s="64">
        <f t="shared" si="1890"/>
        <v>0</v>
      </c>
      <c r="BW292" s="59"/>
      <c r="BX292" s="64">
        <f t="shared" si="1891"/>
        <v>0</v>
      </c>
      <c r="BY292" s="59"/>
      <c r="BZ292" s="64">
        <f t="shared" si="1676"/>
        <v>0</v>
      </c>
      <c r="CA292" s="54"/>
      <c r="CB292" s="61">
        <f t="shared" si="1677"/>
        <v>0</v>
      </c>
      <c r="CC292" s="61">
        <f t="shared" si="1678"/>
        <v>0</v>
      </c>
      <c r="CD292" s="4"/>
      <c r="CE292" s="236"/>
      <c r="CF292" s="236">
        <f t="shared" si="1724"/>
        <v>0</v>
      </c>
      <c r="CG292" s="235">
        <f t="shared" si="1725"/>
        <v>0</v>
      </c>
      <c r="CH292" s="235">
        <f t="shared" si="1726"/>
        <v>0</v>
      </c>
      <c r="CI292" s="236"/>
      <c r="CJ292" s="236">
        <f t="shared" si="1727"/>
        <v>0</v>
      </c>
      <c r="CK292" s="235">
        <f t="shared" si="1728"/>
        <v>0</v>
      </c>
      <c r="CL292" s="235">
        <f t="shared" si="1729"/>
        <v>0</v>
      </c>
      <c r="CM292" s="236"/>
      <c r="CN292" s="236">
        <f t="shared" si="1679"/>
        <v>0</v>
      </c>
      <c r="CO292" s="235">
        <f t="shared" si="1730"/>
        <v>0</v>
      </c>
      <c r="CP292" s="235">
        <f t="shared" si="1731"/>
        <v>0</v>
      </c>
      <c r="CQ292" s="236"/>
      <c r="CR292" s="236">
        <f t="shared" si="1732"/>
        <v>0</v>
      </c>
      <c r="CS292" s="235">
        <f t="shared" si="1733"/>
        <v>0</v>
      </c>
      <c r="CT292" s="235">
        <f t="shared" si="1734"/>
        <v>0</v>
      </c>
      <c r="CU292" s="236"/>
      <c r="CV292" s="236">
        <f t="shared" si="1735"/>
        <v>0</v>
      </c>
      <c r="CW292" s="235">
        <f t="shared" si="1736"/>
        <v>0</v>
      </c>
      <c r="CX292" s="235">
        <f t="shared" si="1737"/>
        <v>0</v>
      </c>
      <c r="CY292" s="236"/>
      <c r="CZ292" s="236">
        <f t="shared" si="1738"/>
        <v>0</v>
      </c>
      <c r="DA292" s="235">
        <f t="shared" si="1739"/>
        <v>0</v>
      </c>
      <c r="DB292" s="235">
        <f t="shared" si="1740"/>
        <v>0</v>
      </c>
      <c r="DC292" s="236"/>
      <c r="DD292" s="236">
        <f t="shared" si="1741"/>
        <v>0</v>
      </c>
      <c r="DE292" s="235">
        <f t="shared" si="1742"/>
        <v>0</v>
      </c>
      <c r="DF292" s="235">
        <f t="shared" si="1743"/>
        <v>0</v>
      </c>
      <c r="DG292" s="236"/>
      <c r="DH292" s="236">
        <f t="shared" si="1744"/>
        <v>0</v>
      </c>
      <c r="DI292" s="235">
        <f t="shared" si="1745"/>
        <v>0</v>
      </c>
      <c r="DJ292" s="235">
        <f t="shared" si="1746"/>
        <v>0</v>
      </c>
      <c r="DK292" s="236"/>
      <c r="DL292" s="236">
        <f t="shared" si="1747"/>
        <v>0</v>
      </c>
      <c r="DM292" s="235">
        <f t="shared" si="1680"/>
        <v>0</v>
      </c>
      <c r="DN292" s="235">
        <f t="shared" si="1748"/>
        <v>0</v>
      </c>
      <c r="DO292" s="236"/>
      <c r="DP292" s="236">
        <f t="shared" si="1681"/>
        <v>0</v>
      </c>
      <c r="DQ292" s="235">
        <f t="shared" si="1682"/>
        <v>0</v>
      </c>
      <c r="DR292" s="235">
        <f t="shared" si="1683"/>
        <v>0</v>
      </c>
      <c r="DS292" s="236"/>
      <c r="DT292" s="236">
        <f t="shared" si="1749"/>
        <v>0</v>
      </c>
      <c r="DU292" s="235">
        <f t="shared" si="1684"/>
        <v>0</v>
      </c>
      <c r="DV292" s="235">
        <f t="shared" si="1750"/>
        <v>0</v>
      </c>
      <c r="DW292" s="236"/>
      <c r="DX292" s="236">
        <f t="shared" si="1685"/>
        <v>0</v>
      </c>
      <c r="DY292" s="235">
        <f t="shared" si="1686"/>
        <v>0</v>
      </c>
      <c r="DZ292" s="235">
        <f t="shared" si="1687"/>
        <v>0</v>
      </c>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row>
    <row r="293" spans="1:212" s="5" customFormat="1" x14ac:dyDescent="0.2">
      <c r="A293" s="57"/>
      <c r="B293" s="57"/>
      <c r="C293" s="57" t="s">
        <v>8</v>
      </c>
      <c r="D293" s="57">
        <v>75</v>
      </c>
      <c r="E293" s="6"/>
      <c r="F293" s="64">
        <f t="shared" si="1751"/>
        <v>0</v>
      </c>
      <c r="G293" s="6"/>
      <c r="H293" s="64">
        <f t="shared" si="1857"/>
        <v>0</v>
      </c>
      <c r="I293" s="6"/>
      <c r="J293" s="64">
        <f t="shared" ref="J293" si="1899">SUM(I293*$D293)</f>
        <v>0</v>
      </c>
      <c r="K293" s="6"/>
      <c r="L293" s="64">
        <f t="shared" si="1859"/>
        <v>0</v>
      </c>
      <c r="M293" s="6"/>
      <c r="N293" s="64">
        <f t="shared" si="1860"/>
        <v>0</v>
      </c>
      <c r="O293" s="6"/>
      <c r="P293" s="64">
        <f t="shared" si="1861"/>
        <v>0</v>
      </c>
      <c r="Q293" s="6"/>
      <c r="R293" s="64">
        <f t="shared" si="1862"/>
        <v>0</v>
      </c>
      <c r="S293" s="6"/>
      <c r="T293" s="64">
        <f t="shared" si="1863"/>
        <v>0</v>
      </c>
      <c r="U293" s="6"/>
      <c r="V293" s="64">
        <f t="shared" si="1864"/>
        <v>0</v>
      </c>
      <c r="W293" s="6"/>
      <c r="X293" s="64">
        <f t="shared" si="1865"/>
        <v>0</v>
      </c>
      <c r="Y293" s="6"/>
      <c r="Z293" s="64">
        <f t="shared" si="1866"/>
        <v>0</v>
      </c>
      <c r="AA293" s="6"/>
      <c r="AB293" s="64">
        <f t="shared" si="1867"/>
        <v>0</v>
      </c>
      <c r="AC293" s="59"/>
      <c r="AD293" s="64">
        <f t="shared" si="1868"/>
        <v>0</v>
      </c>
      <c r="AE293" s="59"/>
      <c r="AF293" s="64">
        <f t="shared" si="1869"/>
        <v>0</v>
      </c>
      <c r="AG293" s="59"/>
      <c r="AH293" s="64">
        <f t="shared" si="1870"/>
        <v>0</v>
      </c>
      <c r="AI293" s="59"/>
      <c r="AJ293" s="64">
        <f t="shared" si="1871"/>
        <v>0</v>
      </c>
      <c r="AK293" s="59"/>
      <c r="AL293" s="64">
        <f t="shared" si="1872"/>
        <v>0</v>
      </c>
      <c r="AM293" s="59"/>
      <c r="AN293" s="64">
        <f t="shared" si="1873"/>
        <v>0</v>
      </c>
      <c r="AO293" s="59"/>
      <c r="AP293" s="64">
        <f t="shared" si="1874"/>
        <v>0</v>
      </c>
      <c r="AQ293" s="59"/>
      <c r="AR293" s="64">
        <f t="shared" si="1875"/>
        <v>0</v>
      </c>
      <c r="AS293" s="59"/>
      <c r="AT293" s="64">
        <f t="shared" si="1876"/>
        <v>0</v>
      </c>
      <c r="AU293" s="59"/>
      <c r="AV293" s="64">
        <f t="shared" si="1877"/>
        <v>0</v>
      </c>
      <c r="AW293" s="59"/>
      <c r="AX293" s="64">
        <f t="shared" si="1878"/>
        <v>0</v>
      </c>
      <c r="AY293" s="59"/>
      <c r="AZ293" s="64">
        <f t="shared" si="1879"/>
        <v>0</v>
      </c>
      <c r="BA293" s="59"/>
      <c r="BB293" s="64">
        <f t="shared" si="1880"/>
        <v>0</v>
      </c>
      <c r="BC293" s="59"/>
      <c r="BD293" s="64">
        <f t="shared" si="1881"/>
        <v>0</v>
      </c>
      <c r="BE293" s="59"/>
      <c r="BF293" s="64">
        <f t="shared" si="1882"/>
        <v>0</v>
      </c>
      <c r="BG293" s="59"/>
      <c r="BH293" s="64">
        <f t="shared" si="1883"/>
        <v>0</v>
      </c>
      <c r="BI293" s="59"/>
      <c r="BJ293" s="64">
        <f t="shared" si="1884"/>
        <v>0</v>
      </c>
      <c r="BK293" s="59"/>
      <c r="BL293" s="64">
        <f t="shared" si="1885"/>
        <v>0</v>
      </c>
      <c r="BM293" s="59"/>
      <c r="BN293" s="64">
        <f t="shared" si="1886"/>
        <v>0</v>
      </c>
      <c r="BO293" s="59"/>
      <c r="BP293" s="64">
        <f t="shared" si="1887"/>
        <v>0</v>
      </c>
      <c r="BQ293" s="59"/>
      <c r="BR293" s="64">
        <f t="shared" si="1888"/>
        <v>0</v>
      </c>
      <c r="BS293" s="59"/>
      <c r="BT293" s="64">
        <f t="shared" si="1889"/>
        <v>0</v>
      </c>
      <c r="BU293" s="59"/>
      <c r="BV293" s="64">
        <f t="shared" si="1890"/>
        <v>0</v>
      </c>
      <c r="BW293" s="59"/>
      <c r="BX293" s="64">
        <f t="shared" si="1891"/>
        <v>0</v>
      </c>
      <c r="BY293" s="59"/>
      <c r="BZ293" s="64">
        <f t="shared" si="1676"/>
        <v>0</v>
      </c>
      <c r="CA293" s="54"/>
      <c r="CB293" s="61">
        <f t="shared" si="1677"/>
        <v>0</v>
      </c>
      <c r="CC293" s="61">
        <f t="shared" si="1678"/>
        <v>0</v>
      </c>
      <c r="CD293" s="4"/>
      <c r="CE293" s="236"/>
      <c r="CF293" s="236">
        <f t="shared" si="1724"/>
        <v>0</v>
      </c>
      <c r="CG293" s="235">
        <f t="shared" si="1725"/>
        <v>0</v>
      </c>
      <c r="CH293" s="235">
        <f t="shared" si="1726"/>
        <v>0</v>
      </c>
      <c r="CI293" s="236"/>
      <c r="CJ293" s="236">
        <f t="shared" si="1727"/>
        <v>0</v>
      </c>
      <c r="CK293" s="235">
        <f t="shared" si="1728"/>
        <v>0</v>
      </c>
      <c r="CL293" s="235">
        <f t="shared" si="1729"/>
        <v>0</v>
      </c>
      <c r="CM293" s="236"/>
      <c r="CN293" s="236">
        <f t="shared" si="1679"/>
        <v>0</v>
      </c>
      <c r="CO293" s="235">
        <f t="shared" si="1730"/>
        <v>0</v>
      </c>
      <c r="CP293" s="235">
        <f t="shared" si="1731"/>
        <v>0</v>
      </c>
      <c r="CQ293" s="236"/>
      <c r="CR293" s="236">
        <f t="shared" si="1732"/>
        <v>0</v>
      </c>
      <c r="CS293" s="235">
        <f t="shared" si="1733"/>
        <v>0</v>
      </c>
      <c r="CT293" s="235">
        <f t="shared" si="1734"/>
        <v>0</v>
      </c>
      <c r="CU293" s="236"/>
      <c r="CV293" s="236">
        <f t="shared" si="1735"/>
        <v>0</v>
      </c>
      <c r="CW293" s="235">
        <f t="shared" si="1736"/>
        <v>0</v>
      </c>
      <c r="CX293" s="235">
        <f t="shared" si="1737"/>
        <v>0</v>
      </c>
      <c r="CY293" s="236"/>
      <c r="CZ293" s="236">
        <f t="shared" si="1738"/>
        <v>0</v>
      </c>
      <c r="DA293" s="235">
        <f t="shared" si="1739"/>
        <v>0</v>
      </c>
      <c r="DB293" s="235">
        <f t="shared" si="1740"/>
        <v>0</v>
      </c>
      <c r="DC293" s="236"/>
      <c r="DD293" s="236">
        <f t="shared" si="1741"/>
        <v>0</v>
      </c>
      <c r="DE293" s="235">
        <f t="shared" si="1742"/>
        <v>0</v>
      </c>
      <c r="DF293" s="235">
        <f t="shared" si="1743"/>
        <v>0</v>
      </c>
      <c r="DG293" s="236"/>
      <c r="DH293" s="236">
        <f t="shared" si="1744"/>
        <v>0</v>
      </c>
      <c r="DI293" s="235">
        <f t="shared" si="1745"/>
        <v>0</v>
      </c>
      <c r="DJ293" s="235">
        <f t="shared" si="1746"/>
        <v>0</v>
      </c>
      <c r="DK293" s="236"/>
      <c r="DL293" s="236">
        <f t="shared" si="1747"/>
        <v>0</v>
      </c>
      <c r="DM293" s="235">
        <f t="shared" si="1680"/>
        <v>0</v>
      </c>
      <c r="DN293" s="235">
        <f t="shared" si="1748"/>
        <v>0</v>
      </c>
      <c r="DO293" s="236"/>
      <c r="DP293" s="236">
        <f t="shared" si="1681"/>
        <v>0</v>
      </c>
      <c r="DQ293" s="235">
        <f t="shared" si="1682"/>
        <v>0</v>
      </c>
      <c r="DR293" s="235">
        <f t="shared" si="1683"/>
        <v>0</v>
      </c>
      <c r="DS293" s="236"/>
      <c r="DT293" s="236">
        <f t="shared" si="1749"/>
        <v>0</v>
      </c>
      <c r="DU293" s="235">
        <f t="shared" si="1684"/>
        <v>0</v>
      </c>
      <c r="DV293" s="235">
        <f t="shared" si="1750"/>
        <v>0</v>
      </c>
      <c r="DW293" s="236"/>
      <c r="DX293" s="236">
        <f t="shared" si="1685"/>
        <v>0</v>
      </c>
      <c r="DY293" s="235">
        <f t="shared" si="1686"/>
        <v>0</v>
      </c>
      <c r="DZ293" s="235">
        <f t="shared" si="1687"/>
        <v>0</v>
      </c>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row>
    <row r="294" spans="1:212" s="5" customFormat="1" x14ac:dyDescent="0.2">
      <c r="A294" s="240" t="s">
        <v>129</v>
      </c>
      <c r="B294" s="240" t="s">
        <v>130</v>
      </c>
      <c r="C294" s="240" t="s">
        <v>9</v>
      </c>
      <c r="D294" s="240">
        <v>60</v>
      </c>
      <c r="E294" s="6"/>
      <c r="F294" s="64">
        <f t="shared" si="1751"/>
        <v>0</v>
      </c>
      <c r="G294" s="6"/>
      <c r="H294" s="64">
        <f t="shared" si="1857"/>
        <v>0</v>
      </c>
      <c r="I294" s="6"/>
      <c r="J294" s="64">
        <f t="shared" ref="J294" si="1900">SUM(I294*$D294)</f>
        <v>0</v>
      </c>
      <c r="K294" s="6"/>
      <c r="L294" s="64">
        <f t="shared" si="1859"/>
        <v>0</v>
      </c>
      <c r="M294" s="6"/>
      <c r="N294" s="64">
        <f t="shared" si="1860"/>
        <v>0</v>
      </c>
      <c r="O294" s="6"/>
      <c r="P294" s="64">
        <f t="shared" si="1861"/>
        <v>0</v>
      </c>
      <c r="Q294" s="6"/>
      <c r="R294" s="64">
        <f t="shared" si="1862"/>
        <v>0</v>
      </c>
      <c r="S294" s="6"/>
      <c r="T294" s="64">
        <f t="shared" si="1863"/>
        <v>0</v>
      </c>
      <c r="U294" s="6"/>
      <c r="V294" s="64">
        <f t="shared" si="1864"/>
        <v>0</v>
      </c>
      <c r="W294" s="6"/>
      <c r="X294" s="64">
        <f t="shared" si="1865"/>
        <v>0</v>
      </c>
      <c r="Y294" s="6"/>
      <c r="Z294" s="64">
        <f t="shared" si="1866"/>
        <v>0</v>
      </c>
      <c r="AA294" s="6"/>
      <c r="AB294" s="64">
        <f t="shared" si="1867"/>
        <v>0</v>
      </c>
      <c r="AC294" s="59"/>
      <c r="AD294" s="64">
        <f t="shared" si="1868"/>
        <v>0</v>
      </c>
      <c r="AE294" s="59"/>
      <c r="AF294" s="64">
        <f t="shared" si="1869"/>
        <v>0</v>
      </c>
      <c r="AG294" s="59"/>
      <c r="AH294" s="64">
        <f t="shared" si="1870"/>
        <v>0</v>
      </c>
      <c r="AI294" s="59"/>
      <c r="AJ294" s="64">
        <f t="shared" si="1871"/>
        <v>0</v>
      </c>
      <c r="AK294" s="59"/>
      <c r="AL294" s="64">
        <f t="shared" si="1872"/>
        <v>0</v>
      </c>
      <c r="AM294" s="59"/>
      <c r="AN294" s="64">
        <f t="shared" si="1873"/>
        <v>0</v>
      </c>
      <c r="AO294" s="59"/>
      <c r="AP294" s="64">
        <f t="shared" si="1874"/>
        <v>0</v>
      </c>
      <c r="AQ294" s="59"/>
      <c r="AR294" s="64">
        <f t="shared" si="1875"/>
        <v>0</v>
      </c>
      <c r="AS294" s="59"/>
      <c r="AT294" s="64">
        <f t="shared" si="1876"/>
        <v>0</v>
      </c>
      <c r="AU294" s="59"/>
      <c r="AV294" s="64">
        <f t="shared" si="1877"/>
        <v>0</v>
      </c>
      <c r="AW294" s="59"/>
      <c r="AX294" s="64">
        <f t="shared" si="1878"/>
        <v>0</v>
      </c>
      <c r="AY294" s="59"/>
      <c r="AZ294" s="64">
        <f t="shared" si="1879"/>
        <v>0</v>
      </c>
      <c r="BA294" s="59"/>
      <c r="BB294" s="64">
        <f t="shared" si="1880"/>
        <v>0</v>
      </c>
      <c r="BC294" s="59"/>
      <c r="BD294" s="64">
        <f t="shared" si="1881"/>
        <v>0</v>
      </c>
      <c r="BE294" s="59"/>
      <c r="BF294" s="64">
        <f t="shared" si="1882"/>
        <v>0</v>
      </c>
      <c r="BG294" s="59"/>
      <c r="BH294" s="64">
        <f t="shared" si="1883"/>
        <v>0</v>
      </c>
      <c r="BI294" s="59"/>
      <c r="BJ294" s="64">
        <f t="shared" si="1884"/>
        <v>0</v>
      </c>
      <c r="BK294" s="59"/>
      <c r="BL294" s="64">
        <f t="shared" si="1885"/>
        <v>0</v>
      </c>
      <c r="BM294" s="59"/>
      <c r="BN294" s="64">
        <f t="shared" si="1886"/>
        <v>0</v>
      </c>
      <c r="BO294" s="59"/>
      <c r="BP294" s="64">
        <f t="shared" si="1887"/>
        <v>0</v>
      </c>
      <c r="BQ294" s="59"/>
      <c r="BR294" s="64">
        <f t="shared" si="1888"/>
        <v>0</v>
      </c>
      <c r="BS294" s="59"/>
      <c r="BT294" s="64">
        <f t="shared" si="1889"/>
        <v>0</v>
      </c>
      <c r="BU294" s="59"/>
      <c r="BV294" s="64">
        <f t="shared" si="1890"/>
        <v>0</v>
      </c>
      <c r="BW294" s="59"/>
      <c r="BX294" s="64">
        <f t="shared" si="1891"/>
        <v>0</v>
      </c>
      <c r="BY294" s="59"/>
      <c r="BZ294" s="64">
        <f t="shared" si="1676"/>
        <v>0</v>
      </c>
      <c r="CA294" s="54"/>
      <c r="CB294" s="61">
        <f t="shared" si="1677"/>
        <v>0</v>
      </c>
      <c r="CC294" s="61">
        <f t="shared" si="1678"/>
        <v>0</v>
      </c>
      <c r="CD294" s="4"/>
      <c r="CE294" s="236"/>
      <c r="CF294" s="236">
        <f t="shared" si="1724"/>
        <v>0</v>
      </c>
      <c r="CG294" s="235">
        <f t="shared" si="1725"/>
        <v>0</v>
      </c>
      <c r="CH294" s="235">
        <f t="shared" si="1726"/>
        <v>0</v>
      </c>
      <c r="CI294" s="236"/>
      <c r="CJ294" s="236">
        <f t="shared" si="1727"/>
        <v>0</v>
      </c>
      <c r="CK294" s="235">
        <f t="shared" si="1728"/>
        <v>0</v>
      </c>
      <c r="CL294" s="235">
        <f t="shared" si="1729"/>
        <v>0</v>
      </c>
      <c r="CM294" s="236"/>
      <c r="CN294" s="236">
        <f t="shared" si="1679"/>
        <v>0</v>
      </c>
      <c r="CO294" s="235">
        <f t="shared" si="1730"/>
        <v>0</v>
      </c>
      <c r="CP294" s="235">
        <f t="shared" si="1731"/>
        <v>0</v>
      </c>
      <c r="CQ294" s="236"/>
      <c r="CR294" s="236">
        <f t="shared" si="1732"/>
        <v>0</v>
      </c>
      <c r="CS294" s="235">
        <f t="shared" si="1733"/>
        <v>0</v>
      </c>
      <c r="CT294" s="235">
        <f t="shared" si="1734"/>
        <v>0</v>
      </c>
      <c r="CU294" s="236"/>
      <c r="CV294" s="236">
        <f t="shared" si="1735"/>
        <v>0</v>
      </c>
      <c r="CW294" s="235">
        <f t="shared" si="1736"/>
        <v>0</v>
      </c>
      <c r="CX294" s="235">
        <f t="shared" si="1737"/>
        <v>0</v>
      </c>
      <c r="CY294" s="236"/>
      <c r="CZ294" s="236">
        <f t="shared" si="1738"/>
        <v>0</v>
      </c>
      <c r="DA294" s="235">
        <f t="shared" si="1739"/>
        <v>0</v>
      </c>
      <c r="DB294" s="235">
        <f t="shared" si="1740"/>
        <v>0</v>
      </c>
      <c r="DC294" s="236"/>
      <c r="DD294" s="236">
        <f t="shared" si="1741"/>
        <v>0</v>
      </c>
      <c r="DE294" s="235">
        <f t="shared" si="1742"/>
        <v>0</v>
      </c>
      <c r="DF294" s="235">
        <f t="shared" si="1743"/>
        <v>0</v>
      </c>
      <c r="DG294" s="236"/>
      <c r="DH294" s="236">
        <f t="shared" si="1744"/>
        <v>0</v>
      </c>
      <c r="DI294" s="235">
        <f t="shared" si="1745"/>
        <v>0</v>
      </c>
      <c r="DJ294" s="235">
        <f t="shared" si="1746"/>
        <v>0</v>
      </c>
      <c r="DK294" s="236"/>
      <c r="DL294" s="236">
        <f t="shared" si="1747"/>
        <v>0</v>
      </c>
      <c r="DM294" s="235">
        <f t="shared" si="1680"/>
        <v>0</v>
      </c>
      <c r="DN294" s="235">
        <f t="shared" si="1748"/>
        <v>0</v>
      </c>
      <c r="DO294" s="236"/>
      <c r="DP294" s="236">
        <f t="shared" si="1681"/>
        <v>0</v>
      </c>
      <c r="DQ294" s="235">
        <f t="shared" si="1682"/>
        <v>0</v>
      </c>
      <c r="DR294" s="235">
        <f t="shared" si="1683"/>
        <v>0</v>
      </c>
      <c r="DS294" s="236"/>
      <c r="DT294" s="236">
        <f t="shared" si="1749"/>
        <v>0</v>
      </c>
      <c r="DU294" s="235">
        <f t="shared" si="1684"/>
        <v>0</v>
      </c>
      <c r="DV294" s="235">
        <f t="shared" si="1750"/>
        <v>0</v>
      </c>
      <c r="DW294" s="236"/>
      <c r="DX294" s="236">
        <f t="shared" si="1685"/>
        <v>0</v>
      </c>
      <c r="DY294" s="235">
        <f t="shared" si="1686"/>
        <v>0</v>
      </c>
      <c r="DZ294" s="235">
        <f t="shared" si="1687"/>
        <v>0</v>
      </c>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row>
    <row r="295" spans="1:212" s="5" customFormat="1" x14ac:dyDescent="0.2">
      <c r="A295" s="57" t="s">
        <v>172</v>
      </c>
      <c r="B295" s="57" t="s">
        <v>189</v>
      </c>
      <c r="C295" s="57" t="s">
        <v>9</v>
      </c>
      <c r="D295" s="57">
        <v>60</v>
      </c>
      <c r="E295" s="6"/>
      <c r="F295" s="64">
        <f t="shared" si="1751"/>
        <v>0</v>
      </c>
      <c r="G295" s="6"/>
      <c r="H295" s="64">
        <f t="shared" si="1857"/>
        <v>0</v>
      </c>
      <c r="I295" s="6"/>
      <c r="J295" s="64">
        <f t="shared" ref="J295" si="1901">SUM(I295*$D295)</f>
        <v>0</v>
      </c>
      <c r="K295" s="6"/>
      <c r="L295" s="64">
        <f t="shared" si="1859"/>
        <v>0</v>
      </c>
      <c r="M295" s="6"/>
      <c r="N295" s="64">
        <f t="shared" si="1860"/>
        <v>0</v>
      </c>
      <c r="O295" s="6"/>
      <c r="P295" s="64">
        <f t="shared" si="1861"/>
        <v>0</v>
      </c>
      <c r="Q295" s="6"/>
      <c r="R295" s="64">
        <f t="shared" si="1862"/>
        <v>0</v>
      </c>
      <c r="S295" s="6"/>
      <c r="T295" s="64">
        <f t="shared" si="1863"/>
        <v>0</v>
      </c>
      <c r="U295" s="6"/>
      <c r="V295" s="64">
        <f t="shared" si="1864"/>
        <v>0</v>
      </c>
      <c r="W295" s="6"/>
      <c r="X295" s="64">
        <f t="shared" si="1865"/>
        <v>0</v>
      </c>
      <c r="Y295" s="6"/>
      <c r="Z295" s="64">
        <f t="shared" si="1866"/>
        <v>0</v>
      </c>
      <c r="AA295" s="6"/>
      <c r="AB295" s="64">
        <f t="shared" si="1867"/>
        <v>0</v>
      </c>
      <c r="AC295" s="59"/>
      <c r="AD295" s="64">
        <f t="shared" si="1868"/>
        <v>0</v>
      </c>
      <c r="AE295" s="59"/>
      <c r="AF295" s="64">
        <f t="shared" si="1869"/>
        <v>0</v>
      </c>
      <c r="AG295" s="59"/>
      <c r="AH295" s="64">
        <f t="shared" si="1870"/>
        <v>0</v>
      </c>
      <c r="AI295" s="59"/>
      <c r="AJ295" s="64">
        <f t="shared" si="1871"/>
        <v>0</v>
      </c>
      <c r="AK295" s="59"/>
      <c r="AL295" s="64">
        <f t="shared" si="1872"/>
        <v>0</v>
      </c>
      <c r="AM295" s="59"/>
      <c r="AN295" s="64">
        <f t="shared" si="1873"/>
        <v>0</v>
      </c>
      <c r="AO295" s="59"/>
      <c r="AP295" s="64">
        <f t="shared" si="1874"/>
        <v>0</v>
      </c>
      <c r="AQ295" s="59"/>
      <c r="AR295" s="64">
        <f t="shared" si="1875"/>
        <v>0</v>
      </c>
      <c r="AS295" s="59"/>
      <c r="AT295" s="64">
        <f t="shared" si="1876"/>
        <v>0</v>
      </c>
      <c r="AU295" s="59"/>
      <c r="AV295" s="64">
        <f t="shared" si="1877"/>
        <v>0</v>
      </c>
      <c r="AW295" s="59"/>
      <c r="AX295" s="64">
        <f t="shared" si="1878"/>
        <v>0</v>
      </c>
      <c r="AY295" s="59"/>
      <c r="AZ295" s="64">
        <f t="shared" si="1879"/>
        <v>0</v>
      </c>
      <c r="BA295" s="59"/>
      <c r="BB295" s="64">
        <f t="shared" si="1880"/>
        <v>0</v>
      </c>
      <c r="BC295" s="59"/>
      <c r="BD295" s="64">
        <f t="shared" si="1881"/>
        <v>0</v>
      </c>
      <c r="BE295" s="59"/>
      <c r="BF295" s="64">
        <f t="shared" si="1882"/>
        <v>0</v>
      </c>
      <c r="BG295" s="59"/>
      <c r="BH295" s="64">
        <f t="shared" si="1883"/>
        <v>0</v>
      </c>
      <c r="BI295" s="59"/>
      <c r="BJ295" s="64">
        <f t="shared" si="1884"/>
        <v>0</v>
      </c>
      <c r="BK295" s="59"/>
      <c r="BL295" s="64">
        <f t="shared" si="1885"/>
        <v>0</v>
      </c>
      <c r="BM295" s="59"/>
      <c r="BN295" s="64">
        <f t="shared" si="1886"/>
        <v>0</v>
      </c>
      <c r="BO295" s="59"/>
      <c r="BP295" s="64">
        <f t="shared" si="1887"/>
        <v>0</v>
      </c>
      <c r="BQ295" s="59"/>
      <c r="BR295" s="64">
        <f t="shared" si="1888"/>
        <v>0</v>
      </c>
      <c r="BS295" s="59"/>
      <c r="BT295" s="64">
        <f t="shared" si="1889"/>
        <v>0</v>
      </c>
      <c r="BU295" s="59"/>
      <c r="BV295" s="64">
        <f t="shared" si="1890"/>
        <v>0</v>
      </c>
      <c r="BW295" s="59"/>
      <c r="BX295" s="64">
        <f t="shared" si="1891"/>
        <v>0</v>
      </c>
      <c r="BY295" s="59"/>
      <c r="BZ295" s="64">
        <f t="shared" si="1676"/>
        <v>0</v>
      </c>
      <c r="CA295" s="54"/>
      <c r="CB295" s="61">
        <f t="shared" si="1677"/>
        <v>0</v>
      </c>
      <c r="CC295" s="61">
        <f t="shared" si="1678"/>
        <v>0</v>
      </c>
      <c r="CD295" s="4"/>
      <c r="CE295" s="236"/>
      <c r="CF295" s="236">
        <f t="shared" si="1724"/>
        <v>0</v>
      </c>
      <c r="CG295" s="235">
        <f t="shared" si="1725"/>
        <v>0</v>
      </c>
      <c r="CH295" s="235">
        <f t="shared" si="1726"/>
        <v>0</v>
      </c>
      <c r="CI295" s="236"/>
      <c r="CJ295" s="236">
        <f t="shared" si="1727"/>
        <v>0</v>
      </c>
      <c r="CK295" s="235">
        <f t="shared" si="1728"/>
        <v>0</v>
      </c>
      <c r="CL295" s="235">
        <f t="shared" si="1729"/>
        <v>0</v>
      </c>
      <c r="CM295" s="236"/>
      <c r="CN295" s="236">
        <f t="shared" si="1679"/>
        <v>0</v>
      </c>
      <c r="CO295" s="235">
        <f t="shared" si="1730"/>
        <v>0</v>
      </c>
      <c r="CP295" s="235">
        <f t="shared" si="1731"/>
        <v>0</v>
      </c>
      <c r="CQ295" s="236"/>
      <c r="CR295" s="236">
        <f t="shared" si="1732"/>
        <v>0</v>
      </c>
      <c r="CS295" s="235">
        <f t="shared" si="1733"/>
        <v>0</v>
      </c>
      <c r="CT295" s="235">
        <f t="shared" si="1734"/>
        <v>0</v>
      </c>
      <c r="CU295" s="236"/>
      <c r="CV295" s="236">
        <f t="shared" si="1735"/>
        <v>0</v>
      </c>
      <c r="CW295" s="235">
        <f t="shared" si="1736"/>
        <v>0</v>
      </c>
      <c r="CX295" s="235">
        <f t="shared" si="1737"/>
        <v>0</v>
      </c>
      <c r="CY295" s="236"/>
      <c r="CZ295" s="236">
        <f t="shared" si="1738"/>
        <v>0</v>
      </c>
      <c r="DA295" s="235">
        <f t="shared" si="1739"/>
        <v>0</v>
      </c>
      <c r="DB295" s="235">
        <f t="shared" si="1740"/>
        <v>0</v>
      </c>
      <c r="DC295" s="236"/>
      <c r="DD295" s="236">
        <f t="shared" si="1741"/>
        <v>0</v>
      </c>
      <c r="DE295" s="235">
        <f t="shared" si="1742"/>
        <v>0</v>
      </c>
      <c r="DF295" s="235">
        <f t="shared" si="1743"/>
        <v>0</v>
      </c>
      <c r="DG295" s="236"/>
      <c r="DH295" s="236">
        <f t="shared" si="1744"/>
        <v>0</v>
      </c>
      <c r="DI295" s="235">
        <f t="shared" si="1745"/>
        <v>0</v>
      </c>
      <c r="DJ295" s="235">
        <f t="shared" si="1746"/>
        <v>0</v>
      </c>
      <c r="DK295" s="236"/>
      <c r="DL295" s="236">
        <f t="shared" si="1747"/>
        <v>0</v>
      </c>
      <c r="DM295" s="235">
        <f t="shared" si="1680"/>
        <v>0</v>
      </c>
      <c r="DN295" s="235">
        <f t="shared" si="1748"/>
        <v>0</v>
      </c>
      <c r="DO295" s="236"/>
      <c r="DP295" s="236">
        <f t="shared" si="1681"/>
        <v>0</v>
      </c>
      <c r="DQ295" s="235">
        <f t="shared" si="1682"/>
        <v>0</v>
      </c>
      <c r="DR295" s="235">
        <f t="shared" si="1683"/>
        <v>0</v>
      </c>
      <c r="DS295" s="236"/>
      <c r="DT295" s="236">
        <f t="shared" si="1749"/>
        <v>0</v>
      </c>
      <c r="DU295" s="235">
        <f t="shared" si="1684"/>
        <v>0</v>
      </c>
      <c r="DV295" s="235">
        <f t="shared" si="1750"/>
        <v>0</v>
      </c>
      <c r="DW295" s="236"/>
      <c r="DX295" s="236">
        <f t="shared" si="1685"/>
        <v>0</v>
      </c>
      <c r="DY295" s="235">
        <f t="shared" si="1686"/>
        <v>0</v>
      </c>
      <c r="DZ295" s="235">
        <f t="shared" si="1687"/>
        <v>0</v>
      </c>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row>
    <row r="296" spans="1:212" s="5" customFormat="1" x14ac:dyDescent="0.2">
      <c r="A296" s="57"/>
      <c r="B296" s="57"/>
      <c r="C296" s="57" t="s">
        <v>9</v>
      </c>
      <c r="D296" s="57">
        <v>60</v>
      </c>
      <c r="E296" s="6"/>
      <c r="F296" s="64">
        <f t="shared" si="1751"/>
        <v>0</v>
      </c>
      <c r="G296" s="6"/>
      <c r="H296" s="64">
        <f t="shared" si="1857"/>
        <v>0</v>
      </c>
      <c r="I296" s="6"/>
      <c r="J296" s="64">
        <f t="shared" ref="J296" si="1902">SUM(I296*$D296)</f>
        <v>0</v>
      </c>
      <c r="K296" s="6"/>
      <c r="L296" s="64">
        <f t="shared" si="1859"/>
        <v>0</v>
      </c>
      <c r="M296" s="6"/>
      <c r="N296" s="64">
        <f t="shared" si="1860"/>
        <v>0</v>
      </c>
      <c r="O296" s="6"/>
      <c r="P296" s="64">
        <f t="shared" si="1861"/>
        <v>0</v>
      </c>
      <c r="Q296" s="6"/>
      <c r="R296" s="64">
        <f t="shared" si="1862"/>
        <v>0</v>
      </c>
      <c r="S296" s="6"/>
      <c r="T296" s="64">
        <f t="shared" si="1863"/>
        <v>0</v>
      </c>
      <c r="U296" s="6"/>
      <c r="V296" s="64">
        <f t="shared" si="1864"/>
        <v>0</v>
      </c>
      <c r="W296" s="6"/>
      <c r="X296" s="64">
        <f t="shared" si="1865"/>
        <v>0</v>
      </c>
      <c r="Y296" s="6"/>
      <c r="Z296" s="64">
        <f t="shared" si="1866"/>
        <v>0</v>
      </c>
      <c r="AA296" s="6"/>
      <c r="AB296" s="64">
        <f t="shared" si="1867"/>
        <v>0</v>
      </c>
      <c r="AC296" s="59"/>
      <c r="AD296" s="64">
        <f t="shared" si="1868"/>
        <v>0</v>
      </c>
      <c r="AE296" s="59"/>
      <c r="AF296" s="64">
        <f t="shared" si="1869"/>
        <v>0</v>
      </c>
      <c r="AG296" s="59"/>
      <c r="AH296" s="64">
        <f t="shared" si="1870"/>
        <v>0</v>
      </c>
      <c r="AI296" s="59"/>
      <c r="AJ296" s="64">
        <f t="shared" si="1871"/>
        <v>0</v>
      </c>
      <c r="AK296" s="59"/>
      <c r="AL296" s="64">
        <f t="shared" si="1872"/>
        <v>0</v>
      </c>
      <c r="AM296" s="59"/>
      <c r="AN296" s="64">
        <f t="shared" si="1873"/>
        <v>0</v>
      </c>
      <c r="AO296" s="59"/>
      <c r="AP296" s="64">
        <f t="shared" si="1874"/>
        <v>0</v>
      </c>
      <c r="AQ296" s="59"/>
      <c r="AR296" s="64">
        <f t="shared" si="1875"/>
        <v>0</v>
      </c>
      <c r="AS296" s="59"/>
      <c r="AT296" s="64">
        <f t="shared" si="1876"/>
        <v>0</v>
      </c>
      <c r="AU296" s="59"/>
      <c r="AV296" s="64">
        <f t="shared" si="1877"/>
        <v>0</v>
      </c>
      <c r="AW296" s="59"/>
      <c r="AX296" s="64">
        <f t="shared" si="1878"/>
        <v>0</v>
      </c>
      <c r="AY296" s="59"/>
      <c r="AZ296" s="64">
        <f t="shared" si="1879"/>
        <v>0</v>
      </c>
      <c r="BA296" s="59"/>
      <c r="BB296" s="64">
        <f t="shared" si="1880"/>
        <v>0</v>
      </c>
      <c r="BC296" s="59"/>
      <c r="BD296" s="64">
        <f t="shared" si="1881"/>
        <v>0</v>
      </c>
      <c r="BE296" s="59"/>
      <c r="BF296" s="64">
        <f t="shared" si="1882"/>
        <v>0</v>
      </c>
      <c r="BG296" s="59"/>
      <c r="BH296" s="64">
        <f t="shared" si="1883"/>
        <v>0</v>
      </c>
      <c r="BI296" s="59"/>
      <c r="BJ296" s="64">
        <f t="shared" si="1884"/>
        <v>0</v>
      </c>
      <c r="BK296" s="59"/>
      <c r="BL296" s="64">
        <f t="shared" si="1885"/>
        <v>0</v>
      </c>
      <c r="BM296" s="59"/>
      <c r="BN296" s="64">
        <f t="shared" si="1886"/>
        <v>0</v>
      </c>
      <c r="BO296" s="59"/>
      <c r="BP296" s="64">
        <f t="shared" si="1887"/>
        <v>0</v>
      </c>
      <c r="BQ296" s="59"/>
      <c r="BR296" s="64">
        <f t="shared" si="1888"/>
        <v>0</v>
      </c>
      <c r="BS296" s="59"/>
      <c r="BT296" s="64">
        <f t="shared" si="1889"/>
        <v>0</v>
      </c>
      <c r="BU296" s="59"/>
      <c r="BV296" s="64">
        <f t="shared" si="1890"/>
        <v>0</v>
      </c>
      <c r="BW296" s="59"/>
      <c r="BX296" s="64">
        <f t="shared" si="1891"/>
        <v>0</v>
      </c>
      <c r="BY296" s="59"/>
      <c r="BZ296" s="64">
        <f t="shared" si="1676"/>
        <v>0</v>
      </c>
      <c r="CA296" s="54"/>
      <c r="CB296" s="61">
        <f t="shared" si="1677"/>
        <v>0</v>
      </c>
      <c r="CC296" s="61">
        <f t="shared" si="1678"/>
        <v>0</v>
      </c>
      <c r="CD296" s="4"/>
      <c r="CE296" s="236"/>
      <c r="CF296" s="236">
        <f t="shared" si="1724"/>
        <v>0</v>
      </c>
      <c r="CG296" s="235">
        <f t="shared" si="1725"/>
        <v>0</v>
      </c>
      <c r="CH296" s="235">
        <f t="shared" si="1726"/>
        <v>0</v>
      </c>
      <c r="CI296" s="236"/>
      <c r="CJ296" s="236">
        <f t="shared" si="1727"/>
        <v>0</v>
      </c>
      <c r="CK296" s="235">
        <f t="shared" si="1728"/>
        <v>0</v>
      </c>
      <c r="CL296" s="235">
        <f t="shared" si="1729"/>
        <v>0</v>
      </c>
      <c r="CM296" s="236"/>
      <c r="CN296" s="236">
        <f t="shared" si="1679"/>
        <v>0</v>
      </c>
      <c r="CO296" s="235">
        <f t="shared" si="1730"/>
        <v>0</v>
      </c>
      <c r="CP296" s="235">
        <f t="shared" si="1731"/>
        <v>0</v>
      </c>
      <c r="CQ296" s="236"/>
      <c r="CR296" s="236">
        <f t="shared" si="1732"/>
        <v>0</v>
      </c>
      <c r="CS296" s="235">
        <f t="shared" si="1733"/>
        <v>0</v>
      </c>
      <c r="CT296" s="235">
        <f t="shared" si="1734"/>
        <v>0</v>
      </c>
      <c r="CU296" s="236"/>
      <c r="CV296" s="236">
        <f t="shared" si="1735"/>
        <v>0</v>
      </c>
      <c r="CW296" s="235">
        <f t="shared" si="1736"/>
        <v>0</v>
      </c>
      <c r="CX296" s="235">
        <f t="shared" si="1737"/>
        <v>0</v>
      </c>
      <c r="CY296" s="236"/>
      <c r="CZ296" s="236">
        <f t="shared" si="1738"/>
        <v>0</v>
      </c>
      <c r="DA296" s="235">
        <f t="shared" si="1739"/>
        <v>0</v>
      </c>
      <c r="DB296" s="235">
        <f t="shared" si="1740"/>
        <v>0</v>
      </c>
      <c r="DC296" s="236"/>
      <c r="DD296" s="236">
        <f t="shared" si="1741"/>
        <v>0</v>
      </c>
      <c r="DE296" s="235">
        <f t="shared" si="1742"/>
        <v>0</v>
      </c>
      <c r="DF296" s="235">
        <f t="shared" si="1743"/>
        <v>0</v>
      </c>
      <c r="DG296" s="236"/>
      <c r="DH296" s="236">
        <f t="shared" si="1744"/>
        <v>0</v>
      </c>
      <c r="DI296" s="235">
        <f t="shared" si="1745"/>
        <v>0</v>
      </c>
      <c r="DJ296" s="235">
        <f t="shared" si="1746"/>
        <v>0</v>
      </c>
      <c r="DK296" s="236"/>
      <c r="DL296" s="236">
        <f t="shared" si="1747"/>
        <v>0</v>
      </c>
      <c r="DM296" s="235">
        <f t="shared" si="1680"/>
        <v>0</v>
      </c>
      <c r="DN296" s="235">
        <f t="shared" si="1748"/>
        <v>0</v>
      </c>
      <c r="DO296" s="236"/>
      <c r="DP296" s="236">
        <f t="shared" si="1681"/>
        <v>0</v>
      </c>
      <c r="DQ296" s="235">
        <f t="shared" si="1682"/>
        <v>0</v>
      </c>
      <c r="DR296" s="235">
        <f t="shared" si="1683"/>
        <v>0</v>
      </c>
      <c r="DS296" s="236"/>
      <c r="DT296" s="236">
        <f t="shared" si="1749"/>
        <v>0</v>
      </c>
      <c r="DU296" s="235">
        <f t="shared" si="1684"/>
        <v>0</v>
      </c>
      <c r="DV296" s="235">
        <f t="shared" si="1750"/>
        <v>0</v>
      </c>
      <c r="DW296" s="236"/>
      <c r="DX296" s="236">
        <f t="shared" si="1685"/>
        <v>0</v>
      </c>
      <c r="DY296" s="235">
        <f t="shared" si="1686"/>
        <v>0</v>
      </c>
      <c r="DZ296" s="235">
        <f t="shared" si="1687"/>
        <v>0</v>
      </c>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row>
    <row r="297" spans="1:212" s="5" customFormat="1" x14ac:dyDescent="0.2">
      <c r="A297" s="57" t="s">
        <v>177</v>
      </c>
      <c r="B297" s="57" t="s">
        <v>178</v>
      </c>
      <c r="C297" s="57" t="s">
        <v>10</v>
      </c>
      <c r="D297" s="57">
        <v>35</v>
      </c>
      <c r="E297" s="6"/>
      <c r="F297" s="64">
        <f t="shared" si="1751"/>
        <v>0</v>
      </c>
      <c r="G297" s="6"/>
      <c r="H297" s="64">
        <f t="shared" si="1857"/>
        <v>0</v>
      </c>
      <c r="I297" s="6"/>
      <c r="J297" s="64">
        <f t="shared" ref="J297:J298" si="1903">SUM(I297*$D297)</f>
        <v>0</v>
      </c>
      <c r="K297" s="6"/>
      <c r="L297" s="64">
        <f t="shared" si="1859"/>
        <v>0</v>
      </c>
      <c r="M297" s="6"/>
      <c r="N297" s="64">
        <f t="shared" si="1860"/>
        <v>0</v>
      </c>
      <c r="O297" s="6"/>
      <c r="P297" s="64">
        <f t="shared" si="1861"/>
        <v>0</v>
      </c>
      <c r="Q297" s="6"/>
      <c r="R297" s="64">
        <f t="shared" si="1862"/>
        <v>0</v>
      </c>
      <c r="S297" s="6"/>
      <c r="T297" s="64">
        <f t="shared" si="1863"/>
        <v>0</v>
      </c>
      <c r="U297" s="6"/>
      <c r="V297" s="64">
        <f t="shared" si="1864"/>
        <v>0</v>
      </c>
      <c r="W297" s="6"/>
      <c r="X297" s="64">
        <f t="shared" si="1865"/>
        <v>0</v>
      </c>
      <c r="Y297" s="6"/>
      <c r="Z297" s="64">
        <f t="shared" si="1866"/>
        <v>0</v>
      </c>
      <c r="AA297" s="6"/>
      <c r="AB297" s="64">
        <f t="shared" si="1867"/>
        <v>0</v>
      </c>
      <c r="AC297" s="59"/>
      <c r="AD297" s="64">
        <f t="shared" si="1868"/>
        <v>0</v>
      </c>
      <c r="AE297" s="59"/>
      <c r="AF297" s="64">
        <f t="shared" si="1869"/>
        <v>0</v>
      </c>
      <c r="AG297" s="59"/>
      <c r="AH297" s="64">
        <f t="shared" si="1870"/>
        <v>0</v>
      </c>
      <c r="AI297" s="59"/>
      <c r="AJ297" s="64">
        <f t="shared" si="1871"/>
        <v>0</v>
      </c>
      <c r="AK297" s="59"/>
      <c r="AL297" s="64">
        <f t="shared" si="1872"/>
        <v>0</v>
      </c>
      <c r="AM297" s="59"/>
      <c r="AN297" s="64">
        <f t="shared" si="1873"/>
        <v>0</v>
      </c>
      <c r="AO297" s="59"/>
      <c r="AP297" s="64">
        <f t="shared" si="1874"/>
        <v>0</v>
      </c>
      <c r="AQ297" s="59"/>
      <c r="AR297" s="64">
        <f t="shared" si="1875"/>
        <v>0</v>
      </c>
      <c r="AS297" s="59"/>
      <c r="AT297" s="64">
        <f t="shared" si="1876"/>
        <v>0</v>
      </c>
      <c r="AU297" s="59"/>
      <c r="AV297" s="64">
        <f t="shared" si="1877"/>
        <v>0</v>
      </c>
      <c r="AW297" s="59"/>
      <c r="AX297" s="64">
        <f t="shared" si="1878"/>
        <v>0</v>
      </c>
      <c r="AY297" s="59"/>
      <c r="AZ297" s="64">
        <f t="shared" si="1879"/>
        <v>0</v>
      </c>
      <c r="BA297" s="59"/>
      <c r="BB297" s="64">
        <f t="shared" si="1880"/>
        <v>0</v>
      </c>
      <c r="BC297" s="59"/>
      <c r="BD297" s="64">
        <f t="shared" si="1881"/>
        <v>0</v>
      </c>
      <c r="BE297" s="59"/>
      <c r="BF297" s="64">
        <f t="shared" si="1882"/>
        <v>0</v>
      </c>
      <c r="BG297" s="59"/>
      <c r="BH297" s="64">
        <f t="shared" si="1883"/>
        <v>0</v>
      </c>
      <c r="BI297" s="59"/>
      <c r="BJ297" s="64">
        <f t="shared" si="1884"/>
        <v>0</v>
      </c>
      <c r="BK297" s="59"/>
      <c r="BL297" s="64">
        <f t="shared" si="1885"/>
        <v>0</v>
      </c>
      <c r="BM297" s="59"/>
      <c r="BN297" s="64">
        <f t="shared" si="1886"/>
        <v>0</v>
      </c>
      <c r="BO297" s="59"/>
      <c r="BP297" s="64">
        <f t="shared" si="1887"/>
        <v>0</v>
      </c>
      <c r="BQ297" s="59"/>
      <c r="BR297" s="64">
        <f t="shared" si="1888"/>
        <v>0</v>
      </c>
      <c r="BS297" s="59"/>
      <c r="BT297" s="64">
        <f t="shared" si="1889"/>
        <v>0</v>
      </c>
      <c r="BU297" s="59"/>
      <c r="BV297" s="64">
        <f t="shared" si="1890"/>
        <v>0</v>
      </c>
      <c r="BW297" s="59"/>
      <c r="BX297" s="64">
        <f t="shared" si="1891"/>
        <v>0</v>
      </c>
      <c r="BY297" s="59"/>
      <c r="BZ297" s="64">
        <f t="shared" si="1676"/>
        <v>0</v>
      </c>
      <c r="CA297" s="54"/>
      <c r="CB297" s="61">
        <f t="shared" si="1677"/>
        <v>0</v>
      </c>
      <c r="CC297" s="61">
        <f t="shared" si="1678"/>
        <v>0</v>
      </c>
      <c r="CD297" s="4"/>
      <c r="CE297" s="236"/>
      <c r="CF297" s="236">
        <f t="shared" si="1724"/>
        <v>0</v>
      </c>
      <c r="CG297" s="235">
        <f t="shared" si="1725"/>
        <v>0</v>
      </c>
      <c r="CH297" s="235">
        <f t="shared" si="1726"/>
        <v>0</v>
      </c>
      <c r="CI297" s="236"/>
      <c r="CJ297" s="236">
        <f t="shared" si="1727"/>
        <v>0</v>
      </c>
      <c r="CK297" s="235">
        <f t="shared" si="1728"/>
        <v>0</v>
      </c>
      <c r="CL297" s="235">
        <f t="shared" si="1729"/>
        <v>0</v>
      </c>
      <c r="CM297" s="236"/>
      <c r="CN297" s="236">
        <f t="shared" si="1679"/>
        <v>0</v>
      </c>
      <c r="CO297" s="235">
        <f t="shared" si="1730"/>
        <v>0</v>
      </c>
      <c r="CP297" s="235">
        <f t="shared" si="1731"/>
        <v>0</v>
      </c>
      <c r="CQ297" s="236"/>
      <c r="CR297" s="236">
        <f t="shared" si="1732"/>
        <v>0</v>
      </c>
      <c r="CS297" s="235">
        <f t="shared" si="1733"/>
        <v>0</v>
      </c>
      <c r="CT297" s="235">
        <f t="shared" si="1734"/>
        <v>0</v>
      </c>
      <c r="CU297" s="236"/>
      <c r="CV297" s="236">
        <f t="shared" si="1735"/>
        <v>0</v>
      </c>
      <c r="CW297" s="235">
        <f t="shared" si="1736"/>
        <v>0</v>
      </c>
      <c r="CX297" s="235">
        <f t="shared" si="1737"/>
        <v>0</v>
      </c>
      <c r="CY297" s="236"/>
      <c r="CZ297" s="236">
        <f t="shared" si="1738"/>
        <v>0</v>
      </c>
      <c r="DA297" s="235">
        <f t="shared" si="1739"/>
        <v>0</v>
      </c>
      <c r="DB297" s="235">
        <f t="shared" si="1740"/>
        <v>0</v>
      </c>
      <c r="DC297" s="236"/>
      <c r="DD297" s="236">
        <f t="shared" si="1741"/>
        <v>0</v>
      </c>
      <c r="DE297" s="235">
        <f t="shared" si="1742"/>
        <v>0</v>
      </c>
      <c r="DF297" s="235">
        <f t="shared" si="1743"/>
        <v>0</v>
      </c>
      <c r="DG297" s="236"/>
      <c r="DH297" s="236">
        <f t="shared" si="1744"/>
        <v>0</v>
      </c>
      <c r="DI297" s="235">
        <f t="shared" si="1745"/>
        <v>0</v>
      </c>
      <c r="DJ297" s="235">
        <f t="shared" si="1746"/>
        <v>0</v>
      </c>
      <c r="DK297" s="236"/>
      <c r="DL297" s="236">
        <f t="shared" si="1747"/>
        <v>0</v>
      </c>
      <c r="DM297" s="235">
        <f t="shared" si="1680"/>
        <v>0</v>
      </c>
      <c r="DN297" s="235">
        <f t="shared" si="1748"/>
        <v>0</v>
      </c>
      <c r="DO297" s="236"/>
      <c r="DP297" s="236">
        <f t="shared" si="1681"/>
        <v>0</v>
      </c>
      <c r="DQ297" s="235">
        <f t="shared" si="1682"/>
        <v>0</v>
      </c>
      <c r="DR297" s="235">
        <f t="shared" si="1683"/>
        <v>0</v>
      </c>
      <c r="DS297" s="236"/>
      <c r="DT297" s="236">
        <f t="shared" si="1749"/>
        <v>0</v>
      </c>
      <c r="DU297" s="235">
        <f t="shared" si="1684"/>
        <v>0</v>
      </c>
      <c r="DV297" s="235">
        <f t="shared" si="1750"/>
        <v>0</v>
      </c>
      <c r="DW297" s="236"/>
      <c r="DX297" s="236">
        <f t="shared" si="1685"/>
        <v>0</v>
      </c>
      <c r="DY297" s="235">
        <f t="shared" si="1686"/>
        <v>0</v>
      </c>
      <c r="DZ297" s="235">
        <f t="shared" si="1687"/>
        <v>0</v>
      </c>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row>
    <row r="298" spans="1:212" s="5" customFormat="1" x14ac:dyDescent="0.2">
      <c r="A298" s="57" t="s">
        <v>258</v>
      </c>
      <c r="B298" s="57" t="s">
        <v>259</v>
      </c>
      <c r="C298" s="57" t="s">
        <v>10</v>
      </c>
      <c r="D298" s="57">
        <v>35</v>
      </c>
      <c r="E298" s="6"/>
      <c r="F298" s="64">
        <f t="shared" ref="F298" si="1904">SUM(E298*$D298)</f>
        <v>0</v>
      </c>
      <c r="G298" s="6"/>
      <c r="H298" s="64">
        <f t="shared" ref="H298" si="1905">SUM(G298*$D298)</f>
        <v>0</v>
      </c>
      <c r="I298" s="6"/>
      <c r="J298" s="64">
        <f t="shared" si="1903"/>
        <v>0</v>
      </c>
      <c r="K298" s="6"/>
      <c r="L298" s="64">
        <f t="shared" ref="L298" si="1906">SUM(K298*$D298)</f>
        <v>0</v>
      </c>
      <c r="M298" s="6"/>
      <c r="N298" s="64">
        <f t="shared" ref="N298" si="1907">SUM(M298*$D298)</f>
        <v>0</v>
      </c>
      <c r="O298" s="6"/>
      <c r="P298" s="64">
        <f t="shared" ref="P298" si="1908">SUM(O298*$D298)</f>
        <v>0</v>
      </c>
      <c r="Q298" s="6"/>
      <c r="R298" s="64">
        <f t="shared" ref="R298" si="1909">SUM(Q298*$D298)</f>
        <v>0</v>
      </c>
      <c r="S298" s="6"/>
      <c r="T298" s="64">
        <f t="shared" ref="T298" si="1910">SUM(S298*$D298)</f>
        <v>0</v>
      </c>
      <c r="U298" s="6"/>
      <c r="V298" s="64">
        <f t="shared" ref="V298" si="1911">SUM(U298*$D298)</f>
        <v>0</v>
      </c>
      <c r="W298" s="6"/>
      <c r="X298" s="64">
        <f t="shared" ref="X298" si="1912">SUM(W298*$D298)</f>
        <v>0</v>
      </c>
      <c r="Y298" s="6"/>
      <c r="Z298" s="64">
        <f t="shared" ref="Z298" si="1913">SUM(Y298*$D298)</f>
        <v>0</v>
      </c>
      <c r="AA298" s="6"/>
      <c r="AB298" s="64">
        <f t="shared" ref="AB298" si="1914">SUM(AA298*$D298)</f>
        <v>0</v>
      </c>
      <c r="AC298" s="59"/>
      <c r="AD298" s="64">
        <f t="shared" ref="AD298" si="1915">SUM(AC298*$D298)</f>
        <v>0</v>
      </c>
      <c r="AE298" s="59"/>
      <c r="AF298" s="64">
        <f t="shared" ref="AF298" si="1916">SUM(AE298*$D298)</f>
        <v>0</v>
      </c>
      <c r="AG298" s="59"/>
      <c r="AH298" s="64">
        <f t="shared" ref="AH298" si="1917">SUM(AG298*$D298)</f>
        <v>0</v>
      </c>
      <c r="AI298" s="59"/>
      <c r="AJ298" s="64">
        <f t="shared" ref="AJ298" si="1918">SUM(AI298*$D298)</f>
        <v>0</v>
      </c>
      <c r="AK298" s="59"/>
      <c r="AL298" s="64">
        <f t="shared" ref="AL298" si="1919">SUM(AK298*$D298)</f>
        <v>0</v>
      </c>
      <c r="AM298" s="59"/>
      <c r="AN298" s="64">
        <f t="shared" ref="AN298" si="1920">SUM(AM298*$D298)</f>
        <v>0</v>
      </c>
      <c r="AO298" s="59"/>
      <c r="AP298" s="64">
        <f t="shared" ref="AP298" si="1921">SUM(AO298*$D298)</f>
        <v>0</v>
      </c>
      <c r="AQ298" s="59"/>
      <c r="AR298" s="64">
        <f t="shared" ref="AR298" si="1922">SUM(AQ298*$D298)</f>
        <v>0</v>
      </c>
      <c r="AS298" s="59"/>
      <c r="AT298" s="64">
        <f t="shared" ref="AT298" si="1923">SUM(AS298*$D298)</f>
        <v>0</v>
      </c>
      <c r="AU298" s="59"/>
      <c r="AV298" s="64">
        <f t="shared" ref="AV298" si="1924">SUM(AU298*$D298)</f>
        <v>0</v>
      </c>
      <c r="AW298" s="59"/>
      <c r="AX298" s="64">
        <f t="shared" ref="AX298" si="1925">SUM(AW298*$D298)</f>
        <v>0</v>
      </c>
      <c r="AY298" s="59"/>
      <c r="AZ298" s="64">
        <f t="shared" ref="AZ298" si="1926">SUM(AY298*$D298)</f>
        <v>0</v>
      </c>
      <c r="BA298" s="59"/>
      <c r="BB298" s="64">
        <f t="shared" ref="BB298" si="1927">SUM(BA298*$D298)</f>
        <v>0</v>
      </c>
      <c r="BC298" s="59"/>
      <c r="BD298" s="64">
        <f t="shared" ref="BD298" si="1928">SUM(BC298*$D298)</f>
        <v>0</v>
      </c>
      <c r="BE298" s="59"/>
      <c r="BF298" s="64">
        <f t="shared" ref="BF298" si="1929">SUM(BE298*$D298)</f>
        <v>0</v>
      </c>
      <c r="BG298" s="59"/>
      <c r="BH298" s="64">
        <f t="shared" ref="BH298" si="1930">SUM(BG298*$D298)</f>
        <v>0</v>
      </c>
      <c r="BI298" s="59"/>
      <c r="BJ298" s="64">
        <f t="shared" ref="BJ298" si="1931">SUM(BI298*$D298)</f>
        <v>0</v>
      </c>
      <c r="BK298" s="59"/>
      <c r="BL298" s="64">
        <f t="shared" ref="BL298" si="1932">SUM(BK298*$D298)</f>
        <v>0</v>
      </c>
      <c r="BM298" s="59"/>
      <c r="BN298" s="64">
        <f t="shared" ref="BN298" si="1933">SUM(BM298*$D298)</f>
        <v>0</v>
      </c>
      <c r="BO298" s="59"/>
      <c r="BP298" s="64">
        <f t="shared" ref="BP298" si="1934">SUM(BO298*$D298)</f>
        <v>0</v>
      </c>
      <c r="BQ298" s="59"/>
      <c r="BR298" s="64">
        <f t="shared" ref="BR298" si="1935">SUM(BQ298*$D298)</f>
        <v>0</v>
      </c>
      <c r="BS298" s="59"/>
      <c r="BT298" s="64">
        <f t="shared" ref="BT298" si="1936">SUM(BS298*$D298)</f>
        <v>0</v>
      </c>
      <c r="BU298" s="59"/>
      <c r="BV298" s="64">
        <f t="shared" ref="BV298" si="1937">SUM(BU298*$D298)</f>
        <v>0</v>
      </c>
      <c r="BW298" s="59"/>
      <c r="BX298" s="64">
        <f t="shared" ref="BX298" si="1938">SUM(BW298*$D298)</f>
        <v>0</v>
      </c>
      <c r="BY298" s="59"/>
      <c r="BZ298" s="64">
        <f t="shared" ref="BZ298" si="1939">SUM(BY298*$D298)</f>
        <v>0</v>
      </c>
      <c r="CA298" s="54"/>
      <c r="CB298" s="61">
        <f t="shared" ref="CB298" si="1940">SUM(E298+G298+I298+K298+M298+O298+Q298+S298+U298+W298+Y298+AA298+AC298+AE298+AG298+AI298+AK298+AM298+AO298+AQ298+AS298+AU298+AW298+AY298+BA298+BC298+BE298+BG298+BI298+BK298+BM298+BO298+BQ298+BS298+BU298+BW298+BY298)</f>
        <v>0</v>
      </c>
      <c r="CC298" s="61">
        <f t="shared" ref="CC298" si="1941">ROUND(CB298*D298*2,1)/2</f>
        <v>0</v>
      </c>
      <c r="CD298" s="4"/>
      <c r="CE298" s="236"/>
      <c r="CF298" s="236">
        <f t="shared" si="1724"/>
        <v>0</v>
      </c>
      <c r="CG298" s="235">
        <f t="shared" si="1725"/>
        <v>0</v>
      </c>
      <c r="CH298" s="235">
        <f t="shared" si="1726"/>
        <v>0</v>
      </c>
      <c r="CI298" s="236"/>
      <c r="CJ298" s="236">
        <f t="shared" si="1727"/>
        <v>0</v>
      </c>
      <c r="CK298" s="235">
        <f t="shared" si="1728"/>
        <v>0</v>
      </c>
      <c r="CL298" s="235">
        <f t="shared" si="1729"/>
        <v>0</v>
      </c>
      <c r="CM298" s="236"/>
      <c r="CN298" s="236">
        <f t="shared" si="1679"/>
        <v>0</v>
      </c>
      <c r="CO298" s="235">
        <f t="shared" si="1730"/>
        <v>0</v>
      </c>
      <c r="CP298" s="235">
        <f t="shared" si="1731"/>
        <v>0</v>
      </c>
      <c r="CQ298" s="236"/>
      <c r="CR298" s="236">
        <f t="shared" si="1732"/>
        <v>0</v>
      </c>
      <c r="CS298" s="235">
        <f t="shared" si="1733"/>
        <v>0</v>
      </c>
      <c r="CT298" s="235">
        <f t="shared" si="1734"/>
        <v>0</v>
      </c>
      <c r="CU298" s="236"/>
      <c r="CV298" s="236">
        <f t="shared" si="1735"/>
        <v>0</v>
      </c>
      <c r="CW298" s="235">
        <f t="shared" si="1736"/>
        <v>0</v>
      </c>
      <c r="CX298" s="235">
        <f t="shared" si="1737"/>
        <v>0</v>
      </c>
      <c r="CY298" s="236"/>
      <c r="CZ298" s="236">
        <f t="shared" si="1738"/>
        <v>0</v>
      </c>
      <c r="DA298" s="235">
        <f t="shared" si="1739"/>
        <v>0</v>
      </c>
      <c r="DB298" s="235">
        <f t="shared" si="1740"/>
        <v>0</v>
      </c>
      <c r="DC298" s="236"/>
      <c r="DD298" s="236">
        <f t="shared" si="1741"/>
        <v>0</v>
      </c>
      <c r="DE298" s="235">
        <f t="shared" si="1742"/>
        <v>0</v>
      </c>
      <c r="DF298" s="235">
        <f t="shared" si="1743"/>
        <v>0</v>
      </c>
      <c r="DG298" s="236"/>
      <c r="DH298" s="236">
        <f t="shared" si="1744"/>
        <v>0</v>
      </c>
      <c r="DI298" s="235">
        <f t="shared" si="1745"/>
        <v>0</v>
      </c>
      <c r="DJ298" s="235">
        <f t="shared" si="1746"/>
        <v>0</v>
      </c>
      <c r="DK298" s="236"/>
      <c r="DL298" s="236">
        <f t="shared" si="1747"/>
        <v>0</v>
      </c>
      <c r="DM298" s="235">
        <f t="shared" si="1680"/>
        <v>0</v>
      </c>
      <c r="DN298" s="235">
        <f t="shared" si="1748"/>
        <v>0</v>
      </c>
      <c r="DO298" s="236"/>
      <c r="DP298" s="236">
        <f t="shared" si="1681"/>
        <v>0</v>
      </c>
      <c r="DQ298" s="235">
        <f t="shared" si="1682"/>
        <v>0</v>
      </c>
      <c r="DR298" s="235">
        <f t="shared" si="1683"/>
        <v>0</v>
      </c>
      <c r="DS298" s="236"/>
      <c r="DT298" s="236">
        <f t="shared" si="1749"/>
        <v>0</v>
      </c>
      <c r="DU298" s="235">
        <f t="shared" si="1684"/>
        <v>0</v>
      </c>
      <c r="DV298" s="235">
        <f t="shared" si="1750"/>
        <v>0</v>
      </c>
      <c r="DW298" s="236"/>
      <c r="DX298" s="236">
        <f t="shared" si="1685"/>
        <v>0</v>
      </c>
      <c r="DY298" s="235">
        <f t="shared" si="1686"/>
        <v>0</v>
      </c>
      <c r="DZ298" s="235">
        <f t="shared" si="1687"/>
        <v>0</v>
      </c>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row>
    <row r="299" spans="1:212" s="5" customFormat="1" x14ac:dyDescent="0.2">
      <c r="A299" s="57" t="s">
        <v>192</v>
      </c>
      <c r="B299" s="57" t="s">
        <v>180</v>
      </c>
      <c r="C299" s="57" t="s">
        <v>10</v>
      </c>
      <c r="D299" s="57">
        <v>35</v>
      </c>
      <c r="E299" s="6"/>
      <c r="F299" s="64">
        <f t="shared" si="1751"/>
        <v>0</v>
      </c>
      <c r="G299" s="6"/>
      <c r="H299" s="64">
        <f t="shared" si="1857"/>
        <v>0</v>
      </c>
      <c r="I299" s="6"/>
      <c r="J299" s="64">
        <f t="shared" ref="J299" si="1942">SUM(I299*$D299)</f>
        <v>0</v>
      </c>
      <c r="K299" s="6"/>
      <c r="L299" s="64">
        <f t="shared" si="1859"/>
        <v>0</v>
      </c>
      <c r="M299" s="6"/>
      <c r="N299" s="64">
        <f t="shared" si="1860"/>
        <v>0</v>
      </c>
      <c r="O299" s="6"/>
      <c r="P299" s="64">
        <f t="shared" si="1861"/>
        <v>0</v>
      </c>
      <c r="Q299" s="6"/>
      <c r="R299" s="64">
        <f t="shared" si="1862"/>
        <v>0</v>
      </c>
      <c r="S299" s="6"/>
      <c r="T299" s="64">
        <f t="shared" si="1863"/>
        <v>0</v>
      </c>
      <c r="U299" s="6"/>
      <c r="V299" s="64">
        <f t="shared" si="1864"/>
        <v>0</v>
      </c>
      <c r="W299" s="6"/>
      <c r="X299" s="64">
        <f t="shared" si="1865"/>
        <v>0</v>
      </c>
      <c r="Y299" s="6"/>
      <c r="Z299" s="64">
        <f t="shared" si="1866"/>
        <v>0</v>
      </c>
      <c r="AA299" s="6"/>
      <c r="AB299" s="64">
        <f t="shared" si="1867"/>
        <v>0</v>
      </c>
      <c r="AC299" s="59"/>
      <c r="AD299" s="64">
        <f t="shared" si="1868"/>
        <v>0</v>
      </c>
      <c r="AE299" s="59"/>
      <c r="AF299" s="64">
        <f t="shared" si="1869"/>
        <v>0</v>
      </c>
      <c r="AG299" s="59"/>
      <c r="AH299" s="64">
        <f t="shared" si="1870"/>
        <v>0</v>
      </c>
      <c r="AI299" s="59"/>
      <c r="AJ299" s="64">
        <f t="shared" si="1871"/>
        <v>0</v>
      </c>
      <c r="AK299" s="59"/>
      <c r="AL299" s="64">
        <f t="shared" si="1872"/>
        <v>0</v>
      </c>
      <c r="AM299" s="59"/>
      <c r="AN299" s="64">
        <f t="shared" si="1873"/>
        <v>0</v>
      </c>
      <c r="AO299" s="59"/>
      <c r="AP299" s="64">
        <f t="shared" si="1874"/>
        <v>0</v>
      </c>
      <c r="AQ299" s="59"/>
      <c r="AR299" s="64">
        <f t="shared" si="1875"/>
        <v>0</v>
      </c>
      <c r="AS299" s="59"/>
      <c r="AT299" s="64">
        <f t="shared" si="1876"/>
        <v>0</v>
      </c>
      <c r="AU299" s="59"/>
      <c r="AV299" s="64">
        <f t="shared" si="1877"/>
        <v>0</v>
      </c>
      <c r="AW299" s="59"/>
      <c r="AX299" s="64">
        <f t="shared" si="1878"/>
        <v>0</v>
      </c>
      <c r="AY299" s="59"/>
      <c r="AZ299" s="64">
        <f t="shared" si="1879"/>
        <v>0</v>
      </c>
      <c r="BA299" s="59"/>
      <c r="BB299" s="64">
        <f t="shared" si="1880"/>
        <v>0</v>
      </c>
      <c r="BC299" s="59"/>
      <c r="BD299" s="64">
        <f t="shared" si="1881"/>
        <v>0</v>
      </c>
      <c r="BE299" s="59"/>
      <c r="BF299" s="64">
        <f t="shared" si="1882"/>
        <v>0</v>
      </c>
      <c r="BG299" s="59"/>
      <c r="BH299" s="64">
        <f t="shared" si="1883"/>
        <v>0</v>
      </c>
      <c r="BI299" s="59"/>
      <c r="BJ299" s="64">
        <f t="shared" si="1884"/>
        <v>0</v>
      </c>
      <c r="BK299" s="59"/>
      <c r="BL299" s="64">
        <f t="shared" si="1885"/>
        <v>0</v>
      </c>
      <c r="BM299" s="59"/>
      <c r="BN299" s="64">
        <f t="shared" si="1886"/>
        <v>0</v>
      </c>
      <c r="BO299" s="59"/>
      <c r="BP299" s="64">
        <f t="shared" si="1887"/>
        <v>0</v>
      </c>
      <c r="BQ299" s="59"/>
      <c r="BR299" s="64">
        <f t="shared" si="1888"/>
        <v>0</v>
      </c>
      <c r="BS299" s="59"/>
      <c r="BT299" s="64">
        <f t="shared" si="1889"/>
        <v>0</v>
      </c>
      <c r="BU299" s="59"/>
      <c r="BV299" s="64">
        <f t="shared" si="1890"/>
        <v>0</v>
      </c>
      <c r="BW299" s="59"/>
      <c r="BX299" s="64">
        <f t="shared" si="1891"/>
        <v>0</v>
      </c>
      <c r="BY299" s="59"/>
      <c r="BZ299" s="64">
        <f t="shared" si="1676"/>
        <v>0</v>
      </c>
      <c r="CA299" s="54"/>
      <c r="CB299" s="61">
        <f t="shared" si="1677"/>
        <v>0</v>
      </c>
      <c r="CC299" s="61">
        <f t="shared" si="1678"/>
        <v>0</v>
      </c>
      <c r="CD299" s="4"/>
      <c r="CE299" s="236"/>
      <c r="CF299" s="236">
        <f t="shared" si="1724"/>
        <v>0</v>
      </c>
      <c r="CG299" s="235">
        <f t="shared" si="1725"/>
        <v>0</v>
      </c>
      <c r="CH299" s="235">
        <f t="shared" si="1726"/>
        <v>0</v>
      </c>
      <c r="CI299" s="236"/>
      <c r="CJ299" s="236">
        <f t="shared" si="1727"/>
        <v>0</v>
      </c>
      <c r="CK299" s="235">
        <f t="shared" si="1728"/>
        <v>0</v>
      </c>
      <c r="CL299" s="235">
        <f t="shared" si="1729"/>
        <v>0</v>
      </c>
      <c r="CM299" s="236"/>
      <c r="CN299" s="236">
        <f t="shared" si="1679"/>
        <v>0</v>
      </c>
      <c r="CO299" s="235">
        <f t="shared" si="1730"/>
        <v>0</v>
      </c>
      <c r="CP299" s="235">
        <f t="shared" si="1731"/>
        <v>0</v>
      </c>
      <c r="CQ299" s="236"/>
      <c r="CR299" s="236">
        <f t="shared" si="1732"/>
        <v>0</v>
      </c>
      <c r="CS299" s="235">
        <f t="shared" si="1733"/>
        <v>0</v>
      </c>
      <c r="CT299" s="235">
        <f t="shared" si="1734"/>
        <v>0</v>
      </c>
      <c r="CU299" s="236"/>
      <c r="CV299" s="236">
        <f t="shared" si="1735"/>
        <v>0</v>
      </c>
      <c r="CW299" s="235">
        <f t="shared" si="1736"/>
        <v>0</v>
      </c>
      <c r="CX299" s="235">
        <f t="shared" si="1737"/>
        <v>0</v>
      </c>
      <c r="CY299" s="236"/>
      <c r="CZ299" s="236">
        <f t="shared" si="1738"/>
        <v>0</v>
      </c>
      <c r="DA299" s="235">
        <f t="shared" si="1739"/>
        <v>0</v>
      </c>
      <c r="DB299" s="235">
        <f t="shared" si="1740"/>
        <v>0</v>
      </c>
      <c r="DC299" s="236"/>
      <c r="DD299" s="236">
        <f t="shared" si="1741"/>
        <v>0</v>
      </c>
      <c r="DE299" s="235">
        <f t="shared" si="1742"/>
        <v>0</v>
      </c>
      <c r="DF299" s="235">
        <f t="shared" si="1743"/>
        <v>0</v>
      </c>
      <c r="DG299" s="236"/>
      <c r="DH299" s="236">
        <f t="shared" si="1744"/>
        <v>0</v>
      </c>
      <c r="DI299" s="235">
        <f t="shared" si="1745"/>
        <v>0</v>
      </c>
      <c r="DJ299" s="235">
        <f t="shared" si="1746"/>
        <v>0</v>
      </c>
      <c r="DK299" s="236"/>
      <c r="DL299" s="236">
        <f t="shared" si="1747"/>
        <v>0</v>
      </c>
      <c r="DM299" s="235">
        <f t="shared" si="1680"/>
        <v>0</v>
      </c>
      <c r="DN299" s="235">
        <f t="shared" si="1748"/>
        <v>0</v>
      </c>
      <c r="DO299" s="236"/>
      <c r="DP299" s="236">
        <f t="shared" si="1681"/>
        <v>0</v>
      </c>
      <c r="DQ299" s="235">
        <f t="shared" si="1682"/>
        <v>0</v>
      </c>
      <c r="DR299" s="235">
        <f t="shared" si="1683"/>
        <v>0</v>
      </c>
      <c r="DS299" s="236"/>
      <c r="DT299" s="236">
        <f t="shared" si="1749"/>
        <v>0</v>
      </c>
      <c r="DU299" s="235">
        <f t="shared" si="1684"/>
        <v>0</v>
      </c>
      <c r="DV299" s="235">
        <f t="shared" si="1750"/>
        <v>0</v>
      </c>
      <c r="DW299" s="236"/>
      <c r="DX299" s="236">
        <f t="shared" si="1685"/>
        <v>0</v>
      </c>
      <c r="DY299" s="235">
        <f t="shared" si="1686"/>
        <v>0</v>
      </c>
      <c r="DZ299" s="235">
        <f t="shared" si="1687"/>
        <v>0</v>
      </c>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row>
    <row r="300" spans="1:212" s="5" customFormat="1" x14ac:dyDescent="0.2">
      <c r="A300" s="57" t="s">
        <v>190</v>
      </c>
      <c r="B300" s="57" t="s">
        <v>176</v>
      </c>
      <c r="C300" s="57" t="s">
        <v>10</v>
      </c>
      <c r="D300" s="57">
        <v>35</v>
      </c>
      <c r="E300" s="6"/>
      <c r="F300" s="64">
        <f t="shared" si="1751"/>
        <v>0</v>
      </c>
      <c r="G300" s="6"/>
      <c r="H300" s="64">
        <f t="shared" si="1857"/>
        <v>0</v>
      </c>
      <c r="I300" s="6"/>
      <c r="J300" s="64">
        <f t="shared" ref="J300:J303" si="1943">SUM(I300*$D300)</f>
        <v>0</v>
      </c>
      <c r="K300" s="6"/>
      <c r="L300" s="64">
        <f t="shared" si="1859"/>
        <v>0</v>
      </c>
      <c r="M300" s="6"/>
      <c r="N300" s="64">
        <f t="shared" si="1860"/>
        <v>0</v>
      </c>
      <c r="O300" s="6"/>
      <c r="P300" s="64">
        <f t="shared" si="1861"/>
        <v>0</v>
      </c>
      <c r="Q300" s="6"/>
      <c r="R300" s="64">
        <f t="shared" si="1862"/>
        <v>0</v>
      </c>
      <c r="S300" s="6"/>
      <c r="T300" s="64">
        <f t="shared" si="1863"/>
        <v>0</v>
      </c>
      <c r="U300" s="6"/>
      <c r="V300" s="64">
        <f t="shared" si="1864"/>
        <v>0</v>
      </c>
      <c r="W300" s="6"/>
      <c r="X300" s="64">
        <f t="shared" si="1865"/>
        <v>0</v>
      </c>
      <c r="Y300" s="6"/>
      <c r="Z300" s="64">
        <f t="shared" si="1866"/>
        <v>0</v>
      </c>
      <c r="AA300" s="6"/>
      <c r="AB300" s="64">
        <f t="shared" si="1867"/>
        <v>0</v>
      </c>
      <c r="AC300" s="59"/>
      <c r="AD300" s="64">
        <f t="shared" si="1868"/>
        <v>0</v>
      </c>
      <c r="AE300" s="59"/>
      <c r="AF300" s="64">
        <f t="shared" si="1869"/>
        <v>0</v>
      </c>
      <c r="AG300" s="59"/>
      <c r="AH300" s="64">
        <f t="shared" si="1870"/>
        <v>0</v>
      </c>
      <c r="AI300" s="59"/>
      <c r="AJ300" s="64">
        <f t="shared" si="1871"/>
        <v>0</v>
      </c>
      <c r="AK300" s="59"/>
      <c r="AL300" s="64">
        <f t="shared" si="1872"/>
        <v>0</v>
      </c>
      <c r="AM300" s="59"/>
      <c r="AN300" s="64">
        <f t="shared" si="1873"/>
        <v>0</v>
      </c>
      <c r="AO300" s="59"/>
      <c r="AP300" s="64">
        <f t="shared" si="1874"/>
        <v>0</v>
      </c>
      <c r="AQ300" s="59"/>
      <c r="AR300" s="64">
        <f t="shared" si="1875"/>
        <v>0</v>
      </c>
      <c r="AS300" s="59"/>
      <c r="AT300" s="64">
        <f t="shared" si="1876"/>
        <v>0</v>
      </c>
      <c r="AU300" s="59"/>
      <c r="AV300" s="64">
        <f t="shared" si="1877"/>
        <v>0</v>
      </c>
      <c r="AW300" s="59"/>
      <c r="AX300" s="64">
        <f t="shared" si="1878"/>
        <v>0</v>
      </c>
      <c r="AY300" s="59"/>
      <c r="AZ300" s="64">
        <f t="shared" si="1879"/>
        <v>0</v>
      </c>
      <c r="BA300" s="59"/>
      <c r="BB300" s="64">
        <f t="shared" si="1880"/>
        <v>0</v>
      </c>
      <c r="BC300" s="59"/>
      <c r="BD300" s="64">
        <f t="shared" si="1881"/>
        <v>0</v>
      </c>
      <c r="BE300" s="59"/>
      <c r="BF300" s="64">
        <f t="shared" si="1882"/>
        <v>0</v>
      </c>
      <c r="BG300" s="59"/>
      <c r="BH300" s="64">
        <f t="shared" si="1883"/>
        <v>0</v>
      </c>
      <c r="BI300" s="59"/>
      <c r="BJ300" s="64">
        <f t="shared" si="1884"/>
        <v>0</v>
      </c>
      <c r="BK300" s="59"/>
      <c r="BL300" s="64">
        <f t="shared" si="1885"/>
        <v>0</v>
      </c>
      <c r="BM300" s="59"/>
      <c r="BN300" s="64">
        <f t="shared" si="1886"/>
        <v>0</v>
      </c>
      <c r="BO300" s="59"/>
      <c r="BP300" s="64">
        <f t="shared" si="1887"/>
        <v>0</v>
      </c>
      <c r="BQ300" s="59"/>
      <c r="BR300" s="64">
        <f t="shared" si="1888"/>
        <v>0</v>
      </c>
      <c r="BS300" s="59"/>
      <c r="BT300" s="64">
        <f t="shared" si="1889"/>
        <v>0</v>
      </c>
      <c r="BU300" s="59"/>
      <c r="BV300" s="64">
        <f t="shared" si="1890"/>
        <v>0</v>
      </c>
      <c r="BW300" s="59"/>
      <c r="BX300" s="64">
        <f t="shared" si="1891"/>
        <v>0</v>
      </c>
      <c r="BY300" s="59"/>
      <c r="BZ300" s="64">
        <f t="shared" si="1676"/>
        <v>0</v>
      </c>
      <c r="CA300" s="54"/>
      <c r="CB300" s="61">
        <f t="shared" si="1677"/>
        <v>0</v>
      </c>
      <c r="CC300" s="61">
        <f t="shared" si="1678"/>
        <v>0</v>
      </c>
      <c r="CD300" s="4"/>
      <c r="CE300" s="236"/>
      <c r="CF300" s="236">
        <f t="shared" si="1724"/>
        <v>0</v>
      </c>
      <c r="CG300" s="235">
        <f t="shared" si="1725"/>
        <v>0</v>
      </c>
      <c r="CH300" s="235">
        <f t="shared" si="1726"/>
        <v>0</v>
      </c>
      <c r="CI300" s="236"/>
      <c r="CJ300" s="236">
        <f t="shared" si="1727"/>
        <v>0</v>
      </c>
      <c r="CK300" s="235">
        <f t="shared" si="1728"/>
        <v>0</v>
      </c>
      <c r="CL300" s="235">
        <f t="shared" si="1729"/>
        <v>0</v>
      </c>
      <c r="CM300" s="236"/>
      <c r="CN300" s="236">
        <f t="shared" si="1679"/>
        <v>0</v>
      </c>
      <c r="CO300" s="235">
        <f t="shared" si="1730"/>
        <v>0</v>
      </c>
      <c r="CP300" s="235">
        <f t="shared" si="1731"/>
        <v>0</v>
      </c>
      <c r="CQ300" s="236"/>
      <c r="CR300" s="236">
        <f t="shared" si="1732"/>
        <v>0</v>
      </c>
      <c r="CS300" s="235">
        <f t="shared" si="1733"/>
        <v>0</v>
      </c>
      <c r="CT300" s="235">
        <f t="shared" si="1734"/>
        <v>0</v>
      </c>
      <c r="CU300" s="236"/>
      <c r="CV300" s="236">
        <f t="shared" si="1735"/>
        <v>0</v>
      </c>
      <c r="CW300" s="235">
        <f t="shared" si="1736"/>
        <v>0</v>
      </c>
      <c r="CX300" s="235">
        <f t="shared" si="1737"/>
        <v>0</v>
      </c>
      <c r="CY300" s="236"/>
      <c r="CZ300" s="236">
        <f t="shared" si="1738"/>
        <v>0</v>
      </c>
      <c r="DA300" s="235">
        <f t="shared" si="1739"/>
        <v>0</v>
      </c>
      <c r="DB300" s="235">
        <f t="shared" si="1740"/>
        <v>0</v>
      </c>
      <c r="DC300" s="236"/>
      <c r="DD300" s="236">
        <f t="shared" si="1741"/>
        <v>0</v>
      </c>
      <c r="DE300" s="235">
        <f t="shared" si="1742"/>
        <v>0</v>
      </c>
      <c r="DF300" s="235">
        <f t="shared" si="1743"/>
        <v>0</v>
      </c>
      <c r="DG300" s="236"/>
      <c r="DH300" s="236">
        <f t="shared" si="1744"/>
        <v>0</v>
      </c>
      <c r="DI300" s="235">
        <f t="shared" si="1745"/>
        <v>0</v>
      </c>
      <c r="DJ300" s="235">
        <f t="shared" si="1746"/>
        <v>0</v>
      </c>
      <c r="DK300" s="236"/>
      <c r="DL300" s="236">
        <f t="shared" si="1747"/>
        <v>0</v>
      </c>
      <c r="DM300" s="235">
        <f t="shared" si="1680"/>
        <v>0</v>
      </c>
      <c r="DN300" s="235">
        <f t="shared" si="1748"/>
        <v>0</v>
      </c>
      <c r="DO300" s="236"/>
      <c r="DP300" s="236">
        <f t="shared" si="1681"/>
        <v>0</v>
      </c>
      <c r="DQ300" s="235">
        <f t="shared" si="1682"/>
        <v>0</v>
      </c>
      <c r="DR300" s="235">
        <f t="shared" si="1683"/>
        <v>0</v>
      </c>
      <c r="DS300" s="236"/>
      <c r="DT300" s="236">
        <f t="shared" si="1749"/>
        <v>0</v>
      </c>
      <c r="DU300" s="235">
        <f t="shared" si="1684"/>
        <v>0</v>
      </c>
      <c r="DV300" s="235">
        <f t="shared" si="1750"/>
        <v>0</v>
      </c>
      <c r="DW300" s="236"/>
      <c r="DX300" s="236">
        <f t="shared" si="1685"/>
        <v>0</v>
      </c>
      <c r="DY300" s="235">
        <f t="shared" si="1686"/>
        <v>0</v>
      </c>
      <c r="DZ300" s="235">
        <f t="shared" si="1687"/>
        <v>0</v>
      </c>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row>
    <row r="301" spans="1:212" s="5" customFormat="1" x14ac:dyDescent="0.2">
      <c r="A301" s="57" t="s">
        <v>257</v>
      </c>
      <c r="B301" s="57" t="s">
        <v>197</v>
      </c>
      <c r="C301" s="57" t="s">
        <v>10</v>
      </c>
      <c r="D301" s="57">
        <v>35</v>
      </c>
      <c r="E301" s="6"/>
      <c r="F301" s="64">
        <f t="shared" ref="F301:F303" si="1944">SUM(E301*$D301)</f>
        <v>0</v>
      </c>
      <c r="G301" s="6"/>
      <c r="H301" s="64">
        <f t="shared" ref="H301:H303" si="1945">SUM(G301*$D301)</f>
        <v>0</v>
      </c>
      <c r="I301" s="6"/>
      <c r="J301" s="64">
        <f t="shared" si="1943"/>
        <v>0</v>
      </c>
      <c r="K301" s="6"/>
      <c r="L301" s="64">
        <f t="shared" ref="L301:L303" si="1946">SUM(K301*$D301)</f>
        <v>0</v>
      </c>
      <c r="M301" s="6"/>
      <c r="N301" s="64">
        <f t="shared" ref="N301:N303" si="1947">SUM(M301*$D301)</f>
        <v>0</v>
      </c>
      <c r="O301" s="6"/>
      <c r="P301" s="64">
        <f t="shared" ref="P301:P303" si="1948">SUM(O301*$D301)</f>
        <v>0</v>
      </c>
      <c r="Q301" s="6"/>
      <c r="R301" s="64">
        <f t="shared" ref="R301:R303" si="1949">SUM(Q301*$D301)</f>
        <v>0</v>
      </c>
      <c r="S301" s="6"/>
      <c r="T301" s="64">
        <f t="shared" ref="T301:T303" si="1950">SUM(S301*$D301)</f>
        <v>0</v>
      </c>
      <c r="U301" s="6"/>
      <c r="V301" s="64">
        <f t="shared" ref="V301:V303" si="1951">SUM(U301*$D301)</f>
        <v>0</v>
      </c>
      <c r="W301" s="6"/>
      <c r="X301" s="64">
        <f t="shared" ref="X301:X303" si="1952">SUM(W301*$D301)</f>
        <v>0</v>
      </c>
      <c r="Y301" s="6"/>
      <c r="Z301" s="64">
        <f t="shared" ref="Z301:Z303" si="1953">SUM(Y301*$D301)</f>
        <v>0</v>
      </c>
      <c r="AA301" s="6"/>
      <c r="AB301" s="64">
        <f t="shared" ref="AB301:AB303" si="1954">SUM(AA301*$D301)</f>
        <v>0</v>
      </c>
      <c r="AC301" s="59"/>
      <c r="AD301" s="64">
        <f t="shared" ref="AD301:AD303" si="1955">SUM(AC301*$D301)</f>
        <v>0</v>
      </c>
      <c r="AE301" s="59"/>
      <c r="AF301" s="64">
        <f t="shared" ref="AF301:AF303" si="1956">SUM(AE301*$D301)</f>
        <v>0</v>
      </c>
      <c r="AG301" s="59"/>
      <c r="AH301" s="64">
        <f t="shared" ref="AH301:AH303" si="1957">SUM(AG301*$D301)</f>
        <v>0</v>
      </c>
      <c r="AI301" s="59"/>
      <c r="AJ301" s="64">
        <f t="shared" ref="AJ301:AJ303" si="1958">SUM(AI301*$D301)</f>
        <v>0</v>
      </c>
      <c r="AK301" s="59"/>
      <c r="AL301" s="64">
        <f t="shared" ref="AL301:AL303" si="1959">SUM(AK301*$D301)</f>
        <v>0</v>
      </c>
      <c r="AM301" s="59"/>
      <c r="AN301" s="64">
        <f t="shared" ref="AN301:AN303" si="1960">SUM(AM301*$D301)</f>
        <v>0</v>
      </c>
      <c r="AO301" s="59"/>
      <c r="AP301" s="64">
        <f t="shared" ref="AP301:AP303" si="1961">SUM(AO301*$D301)</f>
        <v>0</v>
      </c>
      <c r="AQ301" s="59"/>
      <c r="AR301" s="64">
        <f t="shared" ref="AR301:AR303" si="1962">SUM(AQ301*$D301)</f>
        <v>0</v>
      </c>
      <c r="AS301" s="59"/>
      <c r="AT301" s="64">
        <f t="shared" ref="AT301:AT303" si="1963">SUM(AS301*$D301)</f>
        <v>0</v>
      </c>
      <c r="AU301" s="59"/>
      <c r="AV301" s="64">
        <f t="shared" ref="AV301:AV303" si="1964">SUM(AU301*$D301)</f>
        <v>0</v>
      </c>
      <c r="AW301" s="59"/>
      <c r="AX301" s="64">
        <f t="shared" ref="AX301:AX303" si="1965">SUM(AW301*$D301)</f>
        <v>0</v>
      </c>
      <c r="AY301" s="59"/>
      <c r="AZ301" s="64">
        <f t="shared" ref="AZ301:AZ303" si="1966">SUM(AY301*$D301)</f>
        <v>0</v>
      </c>
      <c r="BA301" s="59"/>
      <c r="BB301" s="64">
        <f t="shared" ref="BB301:BB303" si="1967">SUM(BA301*$D301)</f>
        <v>0</v>
      </c>
      <c r="BC301" s="59"/>
      <c r="BD301" s="64">
        <f t="shared" ref="BD301:BD303" si="1968">SUM(BC301*$D301)</f>
        <v>0</v>
      </c>
      <c r="BE301" s="59"/>
      <c r="BF301" s="64">
        <f t="shared" ref="BF301:BF303" si="1969">SUM(BE301*$D301)</f>
        <v>0</v>
      </c>
      <c r="BG301" s="59"/>
      <c r="BH301" s="64">
        <f t="shared" ref="BH301:BH303" si="1970">SUM(BG301*$D301)</f>
        <v>0</v>
      </c>
      <c r="BI301" s="59"/>
      <c r="BJ301" s="64">
        <f t="shared" ref="BJ301:BJ303" si="1971">SUM(BI301*$D301)</f>
        <v>0</v>
      </c>
      <c r="BK301" s="59"/>
      <c r="BL301" s="64">
        <f t="shared" ref="BL301:BL303" si="1972">SUM(BK301*$D301)</f>
        <v>0</v>
      </c>
      <c r="BM301" s="59"/>
      <c r="BN301" s="64">
        <f t="shared" ref="BN301:BN303" si="1973">SUM(BM301*$D301)</f>
        <v>0</v>
      </c>
      <c r="BO301" s="59"/>
      <c r="BP301" s="64">
        <f t="shared" ref="BP301:BP303" si="1974">SUM(BO301*$D301)</f>
        <v>0</v>
      </c>
      <c r="BQ301" s="59"/>
      <c r="BR301" s="64">
        <f t="shared" ref="BR301:BR303" si="1975">SUM(BQ301*$D301)</f>
        <v>0</v>
      </c>
      <c r="BS301" s="59"/>
      <c r="BT301" s="64">
        <f t="shared" ref="BT301:BT303" si="1976">SUM(BS301*$D301)</f>
        <v>0</v>
      </c>
      <c r="BU301" s="59"/>
      <c r="BV301" s="64">
        <f t="shared" ref="BV301:BV303" si="1977">SUM(BU301*$D301)</f>
        <v>0</v>
      </c>
      <c r="BW301" s="59"/>
      <c r="BX301" s="64">
        <f t="shared" ref="BX301:BX303" si="1978">SUM(BW301*$D301)</f>
        <v>0</v>
      </c>
      <c r="BY301" s="59"/>
      <c r="BZ301" s="64">
        <f t="shared" ref="BZ301:BZ303" si="1979">SUM(BY301*$D301)</f>
        <v>0</v>
      </c>
      <c r="CA301" s="54"/>
      <c r="CB301" s="61">
        <f t="shared" ref="CB301:CB303" si="1980">SUM(E301+G301+I301+K301+M301+O301+Q301+S301+U301+W301+Y301+AA301+AC301+AE301+AG301+AI301+AK301+AM301+AO301+AQ301+AS301+AU301+AW301+AY301+BA301+BC301+BE301+BG301+BI301+BK301+BM301+BO301+BQ301+BS301+BU301+BW301+BY301)</f>
        <v>0</v>
      </c>
      <c r="CC301" s="61">
        <f t="shared" ref="CC301:CC303" si="1981">ROUND(CB301*D301*2,1)/2</f>
        <v>0</v>
      </c>
      <c r="CD301" s="4"/>
      <c r="CE301" s="236"/>
      <c r="CF301" s="236">
        <f t="shared" si="1724"/>
        <v>0</v>
      </c>
      <c r="CG301" s="235">
        <f t="shared" si="1725"/>
        <v>0</v>
      </c>
      <c r="CH301" s="235">
        <f t="shared" si="1726"/>
        <v>0</v>
      </c>
      <c r="CI301" s="236"/>
      <c r="CJ301" s="236">
        <f t="shared" si="1727"/>
        <v>0</v>
      </c>
      <c r="CK301" s="235">
        <f t="shared" si="1728"/>
        <v>0</v>
      </c>
      <c r="CL301" s="235">
        <f t="shared" si="1729"/>
        <v>0</v>
      </c>
      <c r="CM301" s="236"/>
      <c r="CN301" s="236">
        <f t="shared" si="1679"/>
        <v>0</v>
      </c>
      <c r="CO301" s="235">
        <f t="shared" si="1730"/>
        <v>0</v>
      </c>
      <c r="CP301" s="235">
        <f t="shared" si="1731"/>
        <v>0</v>
      </c>
      <c r="CQ301" s="236"/>
      <c r="CR301" s="236">
        <f t="shared" si="1732"/>
        <v>0</v>
      </c>
      <c r="CS301" s="235">
        <f t="shared" si="1733"/>
        <v>0</v>
      </c>
      <c r="CT301" s="235">
        <f t="shared" si="1734"/>
        <v>0</v>
      </c>
      <c r="CU301" s="236"/>
      <c r="CV301" s="236">
        <f t="shared" si="1735"/>
        <v>0</v>
      </c>
      <c r="CW301" s="235">
        <f t="shared" si="1736"/>
        <v>0</v>
      </c>
      <c r="CX301" s="235">
        <f t="shared" si="1737"/>
        <v>0</v>
      </c>
      <c r="CY301" s="236"/>
      <c r="CZ301" s="236">
        <f t="shared" si="1738"/>
        <v>0</v>
      </c>
      <c r="DA301" s="235">
        <f t="shared" si="1739"/>
        <v>0</v>
      </c>
      <c r="DB301" s="235">
        <f t="shared" si="1740"/>
        <v>0</v>
      </c>
      <c r="DC301" s="236"/>
      <c r="DD301" s="236">
        <f t="shared" si="1741"/>
        <v>0</v>
      </c>
      <c r="DE301" s="235">
        <f t="shared" si="1742"/>
        <v>0</v>
      </c>
      <c r="DF301" s="235">
        <f t="shared" si="1743"/>
        <v>0</v>
      </c>
      <c r="DG301" s="236"/>
      <c r="DH301" s="236">
        <f t="shared" si="1744"/>
        <v>0</v>
      </c>
      <c r="DI301" s="235">
        <f t="shared" si="1745"/>
        <v>0</v>
      </c>
      <c r="DJ301" s="235">
        <f t="shared" si="1746"/>
        <v>0</v>
      </c>
      <c r="DK301" s="236"/>
      <c r="DL301" s="236">
        <f t="shared" si="1747"/>
        <v>0</v>
      </c>
      <c r="DM301" s="235">
        <f t="shared" si="1680"/>
        <v>0</v>
      </c>
      <c r="DN301" s="235">
        <f t="shared" si="1748"/>
        <v>0</v>
      </c>
      <c r="DO301" s="236"/>
      <c r="DP301" s="236">
        <f t="shared" si="1681"/>
        <v>0</v>
      </c>
      <c r="DQ301" s="235">
        <f t="shared" si="1682"/>
        <v>0</v>
      </c>
      <c r="DR301" s="235">
        <f t="shared" si="1683"/>
        <v>0</v>
      </c>
      <c r="DS301" s="236"/>
      <c r="DT301" s="236">
        <f t="shared" si="1749"/>
        <v>0</v>
      </c>
      <c r="DU301" s="235">
        <f t="shared" si="1684"/>
        <v>0</v>
      </c>
      <c r="DV301" s="235">
        <f t="shared" si="1750"/>
        <v>0</v>
      </c>
      <c r="DW301" s="236"/>
      <c r="DX301" s="236">
        <f t="shared" si="1685"/>
        <v>0</v>
      </c>
      <c r="DY301" s="235">
        <f t="shared" si="1686"/>
        <v>0</v>
      </c>
      <c r="DZ301" s="235">
        <f t="shared" si="1687"/>
        <v>0</v>
      </c>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row>
    <row r="302" spans="1:212" s="5" customFormat="1" x14ac:dyDescent="0.2">
      <c r="A302" s="57" t="s">
        <v>140</v>
      </c>
      <c r="B302" s="57" t="s">
        <v>260</v>
      </c>
      <c r="C302" s="57" t="s">
        <v>10</v>
      </c>
      <c r="D302" s="57">
        <v>35</v>
      </c>
      <c r="E302" s="6"/>
      <c r="F302" s="64">
        <f t="shared" si="1944"/>
        <v>0</v>
      </c>
      <c r="G302" s="6"/>
      <c r="H302" s="64">
        <f t="shared" si="1945"/>
        <v>0</v>
      </c>
      <c r="I302" s="6"/>
      <c r="J302" s="64">
        <f t="shared" si="1943"/>
        <v>0</v>
      </c>
      <c r="K302" s="6"/>
      <c r="L302" s="64">
        <f t="shared" si="1946"/>
        <v>0</v>
      </c>
      <c r="M302" s="6"/>
      <c r="N302" s="64">
        <f t="shared" si="1947"/>
        <v>0</v>
      </c>
      <c r="O302" s="6"/>
      <c r="P302" s="64">
        <f t="shared" si="1948"/>
        <v>0</v>
      </c>
      <c r="Q302" s="6"/>
      <c r="R302" s="64">
        <f t="shared" si="1949"/>
        <v>0</v>
      </c>
      <c r="S302" s="6"/>
      <c r="T302" s="64">
        <f t="shared" si="1950"/>
        <v>0</v>
      </c>
      <c r="U302" s="6"/>
      <c r="V302" s="64">
        <f t="shared" si="1951"/>
        <v>0</v>
      </c>
      <c r="W302" s="6"/>
      <c r="X302" s="64">
        <f t="shared" si="1952"/>
        <v>0</v>
      </c>
      <c r="Y302" s="6"/>
      <c r="Z302" s="64">
        <f t="shared" si="1953"/>
        <v>0</v>
      </c>
      <c r="AA302" s="6"/>
      <c r="AB302" s="64">
        <f t="shared" si="1954"/>
        <v>0</v>
      </c>
      <c r="AC302" s="59"/>
      <c r="AD302" s="64">
        <f t="shared" si="1955"/>
        <v>0</v>
      </c>
      <c r="AE302" s="59"/>
      <c r="AF302" s="64">
        <f t="shared" si="1956"/>
        <v>0</v>
      </c>
      <c r="AG302" s="59"/>
      <c r="AH302" s="64">
        <f t="shared" si="1957"/>
        <v>0</v>
      </c>
      <c r="AI302" s="59"/>
      <c r="AJ302" s="64">
        <f t="shared" si="1958"/>
        <v>0</v>
      </c>
      <c r="AK302" s="59"/>
      <c r="AL302" s="64">
        <f t="shared" si="1959"/>
        <v>0</v>
      </c>
      <c r="AM302" s="59"/>
      <c r="AN302" s="64">
        <f t="shared" si="1960"/>
        <v>0</v>
      </c>
      <c r="AO302" s="59"/>
      <c r="AP302" s="64">
        <f t="shared" si="1961"/>
        <v>0</v>
      </c>
      <c r="AQ302" s="59"/>
      <c r="AR302" s="64">
        <f t="shared" si="1962"/>
        <v>0</v>
      </c>
      <c r="AS302" s="59"/>
      <c r="AT302" s="64">
        <f t="shared" si="1963"/>
        <v>0</v>
      </c>
      <c r="AU302" s="59"/>
      <c r="AV302" s="64">
        <f t="shared" si="1964"/>
        <v>0</v>
      </c>
      <c r="AW302" s="59"/>
      <c r="AX302" s="64">
        <f t="shared" si="1965"/>
        <v>0</v>
      </c>
      <c r="AY302" s="59"/>
      <c r="AZ302" s="64">
        <f t="shared" si="1966"/>
        <v>0</v>
      </c>
      <c r="BA302" s="59"/>
      <c r="BB302" s="64">
        <f t="shared" si="1967"/>
        <v>0</v>
      </c>
      <c r="BC302" s="59"/>
      <c r="BD302" s="64">
        <f t="shared" si="1968"/>
        <v>0</v>
      </c>
      <c r="BE302" s="59"/>
      <c r="BF302" s="64">
        <f t="shared" si="1969"/>
        <v>0</v>
      </c>
      <c r="BG302" s="59"/>
      <c r="BH302" s="64">
        <f t="shared" si="1970"/>
        <v>0</v>
      </c>
      <c r="BI302" s="59"/>
      <c r="BJ302" s="64">
        <f t="shared" si="1971"/>
        <v>0</v>
      </c>
      <c r="BK302" s="59"/>
      <c r="BL302" s="64">
        <f t="shared" si="1972"/>
        <v>0</v>
      </c>
      <c r="BM302" s="59"/>
      <c r="BN302" s="64">
        <f t="shared" si="1973"/>
        <v>0</v>
      </c>
      <c r="BO302" s="59"/>
      <c r="BP302" s="64">
        <f t="shared" si="1974"/>
        <v>0</v>
      </c>
      <c r="BQ302" s="59"/>
      <c r="BR302" s="64">
        <f t="shared" si="1975"/>
        <v>0</v>
      </c>
      <c r="BS302" s="59"/>
      <c r="BT302" s="64">
        <f t="shared" si="1976"/>
        <v>0</v>
      </c>
      <c r="BU302" s="59"/>
      <c r="BV302" s="64">
        <f t="shared" si="1977"/>
        <v>0</v>
      </c>
      <c r="BW302" s="59"/>
      <c r="BX302" s="64">
        <f t="shared" si="1978"/>
        <v>0</v>
      </c>
      <c r="BY302" s="59"/>
      <c r="BZ302" s="64">
        <f t="shared" si="1979"/>
        <v>0</v>
      </c>
      <c r="CA302" s="54"/>
      <c r="CB302" s="61">
        <f t="shared" si="1980"/>
        <v>0</v>
      </c>
      <c r="CC302" s="61">
        <f t="shared" si="1981"/>
        <v>0</v>
      </c>
      <c r="CD302" s="4"/>
      <c r="CE302" s="236"/>
      <c r="CF302" s="236">
        <f t="shared" si="1724"/>
        <v>0</v>
      </c>
      <c r="CG302" s="235">
        <f t="shared" si="1725"/>
        <v>0</v>
      </c>
      <c r="CH302" s="235">
        <f t="shared" si="1726"/>
        <v>0</v>
      </c>
      <c r="CI302" s="236"/>
      <c r="CJ302" s="236">
        <f t="shared" si="1727"/>
        <v>0</v>
      </c>
      <c r="CK302" s="235">
        <f t="shared" si="1728"/>
        <v>0</v>
      </c>
      <c r="CL302" s="235">
        <f t="shared" si="1729"/>
        <v>0</v>
      </c>
      <c r="CM302" s="236"/>
      <c r="CN302" s="236">
        <f t="shared" si="1679"/>
        <v>0</v>
      </c>
      <c r="CO302" s="235">
        <f t="shared" si="1730"/>
        <v>0</v>
      </c>
      <c r="CP302" s="235">
        <f t="shared" si="1731"/>
        <v>0</v>
      </c>
      <c r="CQ302" s="236"/>
      <c r="CR302" s="236">
        <f t="shared" si="1732"/>
        <v>0</v>
      </c>
      <c r="CS302" s="235">
        <f t="shared" si="1733"/>
        <v>0</v>
      </c>
      <c r="CT302" s="235">
        <f t="shared" si="1734"/>
        <v>0</v>
      </c>
      <c r="CU302" s="236"/>
      <c r="CV302" s="236">
        <f t="shared" si="1735"/>
        <v>0</v>
      </c>
      <c r="CW302" s="235">
        <f t="shared" si="1736"/>
        <v>0</v>
      </c>
      <c r="CX302" s="235">
        <f t="shared" si="1737"/>
        <v>0</v>
      </c>
      <c r="CY302" s="236"/>
      <c r="CZ302" s="236">
        <f t="shared" si="1738"/>
        <v>0</v>
      </c>
      <c r="DA302" s="235">
        <f t="shared" si="1739"/>
        <v>0</v>
      </c>
      <c r="DB302" s="235">
        <f t="shared" si="1740"/>
        <v>0</v>
      </c>
      <c r="DC302" s="236"/>
      <c r="DD302" s="236">
        <f t="shared" si="1741"/>
        <v>0</v>
      </c>
      <c r="DE302" s="235">
        <f t="shared" si="1742"/>
        <v>0</v>
      </c>
      <c r="DF302" s="235">
        <f t="shared" si="1743"/>
        <v>0</v>
      </c>
      <c r="DG302" s="236"/>
      <c r="DH302" s="236">
        <f t="shared" si="1744"/>
        <v>0</v>
      </c>
      <c r="DI302" s="235">
        <f t="shared" si="1745"/>
        <v>0</v>
      </c>
      <c r="DJ302" s="235">
        <f t="shared" si="1746"/>
        <v>0</v>
      </c>
      <c r="DK302" s="236"/>
      <c r="DL302" s="236">
        <f t="shared" si="1747"/>
        <v>0</v>
      </c>
      <c r="DM302" s="235">
        <f t="shared" si="1680"/>
        <v>0</v>
      </c>
      <c r="DN302" s="235">
        <f t="shared" si="1748"/>
        <v>0</v>
      </c>
      <c r="DO302" s="236"/>
      <c r="DP302" s="236">
        <f t="shared" si="1681"/>
        <v>0</v>
      </c>
      <c r="DQ302" s="235">
        <f t="shared" si="1682"/>
        <v>0</v>
      </c>
      <c r="DR302" s="235">
        <f t="shared" si="1683"/>
        <v>0</v>
      </c>
      <c r="DS302" s="236"/>
      <c r="DT302" s="236">
        <f t="shared" si="1749"/>
        <v>0</v>
      </c>
      <c r="DU302" s="235">
        <f t="shared" si="1684"/>
        <v>0</v>
      </c>
      <c r="DV302" s="235">
        <f t="shared" si="1750"/>
        <v>0</v>
      </c>
      <c r="DW302" s="236"/>
      <c r="DX302" s="236">
        <f t="shared" si="1685"/>
        <v>0</v>
      </c>
      <c r="DY302" s="235">
        <f t="shared" si="1686"/>
        <v>0</v>
      </c>
      <c r="DZ302" s="235">
        <f t="shared" si="1687"/>
        <v>0</v>
      </c>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row>
    <row r="303" spans="1:212" s="5" customFormat="1" x14ac:dyDescent="0.2">
      <c r="A303" s="57" t="s">
        <v>261</v>
      </c>
      <c r="B303" s="57" t="s">
        <v>262</v>
      </c>
      <c r="C303" s="57" t="s">
        <v>10</v>
      </c>
      <c r="D303" s="57">
        <v>35</v>
      </c>
      <c r="E303" s="6"/>
      <c r="F303" s="64">
        <f t="shared" si="1944"/>
        <v>0</v>
      </c>
      <c r="G303" s="6"/>
      <c r="H303" s="64">
        <f t="shared" si="1945"/>
        <v>0</v>
      </c>
      <c r="I303" s="6"/>
      <c r="J303" s="64">
        <f t="shared" si="1943"/>
        <v>0</v>
      </c>
      <c r="K303" s="6"/>
      <c r="L303" s="64">
        <f t="shared" si="1946"/>
        <v>0</v>
      </c>
      <c r="M303" s="6"/>
      <c r="N303" s="64">
        <f t="shared" si="1947"/>
        <v>0</v>
      </c>
      <c r="O303" s="6"/>
      <c r="P303" s="64">
        <f t="shared" si="1948"/>
        <v>0</v>
      </c>
      <c r="Q303" s="6"/>
      <c r="R303" s="64">
        <f t="shared" si="1949"/>
        <v>0</v>
      </c>
      <c r="S303" s="6"/>
      <c r="T303" s="64">
        <f t="shared" si="1950"/>
        <v>0</v>
      </c>
      <c r="U303" s="6"/>
      <c r="V303" s="64">
        <f t="shared" si="1951"/>
        <v>0</v>
      </c>
      <c r="W303" s="6"/>
      <c r="X303" s="64">
        <f t="shared" si="1952"/>
        <v>0</v>
      </c>
      <c r="Y303" s="6"/>
      <c r="Z303" s="64">
        <f t="shared" si="1953"/>
        <v>0</v>
      </c>
      <c r="AA303" s="6"/>
      <c r="AB303" s="64">
        <f t="shared" si="1954"/>
        <v>0</v>
      </c>
      <c r="AC303" s="59"/>
      <c r="AD303" s="64">
        <f t="shared" si="1955"/>
        <v>0</v>
      </c>
      <c r="AE303" s="59"/>
      <c r="AF303" s="64">
        <f t="shared" si="1956"/>
        <v>0</v>
      </c>
      <c r="AG303" s="59"/>
      <c r="AH303" s="64">
        <f t="shared" si="1957"/>
        <v>0</v>
      </c>
      <c r="AI303" s="59"/>
      <c r="AJ303" s="64">
        <f t="shared" si="1958"/>
        <v>0</v>
      </c>
      <c r="AK303" s="59"/>
      <c r="AL303" s="64">
        <f t="shared" si="1959"/>
        <v>0</v>
      </c>
      <c r="AM303" s="59"/>
      <c r="AN303" s="64">
        <f t="shared" si="1960"/>
        <v>0</v>
      </c>
      <c r="AO303" s="59"/>
      <c r="AP303" s="64">
        <f t="shared" si="1961"/>
        <v>0</v>
      </c>
      <c r="AQ303" s="59"/>
      <c r="AR303" s="64">
        <f t="shared" si="1962"/>
        <v>0</v>
      </c>
      <c r="AS303" s="59"/>
      <c r="AT303" s="64">
        <f t="shared" si="1963"/>
        <v>0</v>
      </c>
      <c r="AU303" s="59"/>
      <c r="AV303" s="64">
        <f t="shared" si="1964"/>
        <v>0</v>
      </c>
      <c r="AW303" s="59"/>
      <c r="AX303" s="64">
        <f t="shared" si="1965"/>
        <v>0</v>
      </c>
      <c r="AY303" s="59"/>
      <c r="AZ303" s="64">
        <f t="shared" si="1966"/>
        <v>0</v>
      </c>
      <c r="BA303" s="59"/>
      <c r="BB303" s="64">
        <f t="shared" si="1967"/>
        <v>0</v>
      </c>
      <c r="BC303" s="59"/>
      <c r="BD303" s="64">
        <f t="shared" si="1968"/>
        <v>0</v>
      </c>
      <c r="BE303" s="59"/>
      <c r="BF303" s="64">
        <f t="shared" si="1969"/>
        <v>0</v>
      </c>
      <c r="BG303" s="59"/>
      <c r="BH303" s="64">
        <f t="shared" si="1970"/>
        <v>0</v>
      </c>
      <c r="BI303" s="59"/>
      <c r="BJ303" s="64">
        <f t="shared" si="1971"/>
        <v>0</v>
      </c>
      <c r="BK303" s="59"/>
      <c r="BL303" s="64">
        <f t="shared" si="1972"/>
        <v>0</v>
      </c>
      <c r="BM303" s="59"/>
      <c r="BN303" s="64">
        <f t="shared" si="1973"/>
        <v>0</v>
      </c>
      <c r="BO303" s="59"/>
      <c r="BP303" s="64">
        <f t="shared" si="1974"/>
        <v>0</v>
      </c>
      <c r="BQ303" s="59"/>
      <c r="BR303" s="64">
        <f t="shared" si="1975"/>
        <v>0</v>
      </c>
      <c r="BS303" s="59"/>
      <c r="BT303" s="64">
        <f t="shared" si="1976"/>
        <v>0</v>
      </c>
      <c r="BU303" s="59"/>
      <c r="BV303" s="64">
        <f t="shared" si="1977"/>
        <v>0</v>
      </c>
      <c r="BW303" s="59"/>
      <c r="BX303" s="64">
        <f t="shared" si="1978"/>
        <v>0</v>
      </c>
      <c r="BY303" s="59"/>
      <c r="BZ303" s="64">
        <f t="shared" si="1979"/>
        <v>0</v>
      </c>
      <c r="CA303" s="54"/>
      <c r="CB303" s="61">
        <f t="shared" si="1980"/>
        <v>0</v>
      </c>
      <c r="CC303" s="61">
        <f t="shared" si="1981"/>
        <v>0</v>
      </c>
      <c r="CD303" s="4"/>
      <c r="CE303" s="236"/>
      <c r="CF303" s="236">
        <f t="shared" si="1724"/>
        <v>0</v>
      </c>
      <c r="CG303" s="235">
        <f t="shared" si="1725"/>
        <v>0</v>
      </c>
      <c r="CH303" s="235">
        <f t="shared" si="1726"/>
        <v>0</v>
      </c>
      <c r="CI303" s="236"/>
      <c r="CJ303" s="236">
        <f t="shared" si="1727"/>
        <v>0</v>
      </c>
      <c r="CK303" s="235">
        <f t="shared" si="1728"/>
        <v>0</v>
      </c>
      <c r="CL303" s="235">
        <f t="shared" si="1729"/>
        <v>0</v>
      </c>
      <c r="CM303" s="236"/>
      <c r="CN303" s="236">
        <f t="shared" si="1679"/>
        <v>0</v>
      </c>
      <c r="CO303" s="235">
        <f t="shared" si="1730"/>
        <v>0</v>
      </c>
      <c r="CP303" s="235">
        <f t="shared" si="1731"/>
        <v>0</v>
      </c>
      <c r="CQ303" s="236"/>
      <c r="CR303" s="236">
        <f t="shared" si="1732"/>
        <v>0</v>
      </c>
      <c r="CS303" s="235">
        <f t="shared" si="1733"/>
        <v>0</v>
      </c>
      <c r="CT303" s="235">
        <f t="shared" si="1734"/>
        <v>0</v>
      </c>
      <c r="CU303" s="236"/>
      <c r="CV303" s="236">
        <f t="shared" si="1735"/>
        <v>0</v>
      </c>
      <c r="CW303" s="235">
        <f t="shared" si="1736"/>
        <v>0</v>
      </c>
      <c r="CX303" s="235">
        <f t="shared" si="1737"/>
        <v>0</v>
      </c>
      <c r="CY303" s="236"/>
      <c r="CZ303" s="236">
        <f t="shared" si="1738"/>
        <v>0</v>
      </c>
      <c r="DA303" s="235">
        <f t="shared" si="1739"/>
        <v>0</v>
      </c>
      <c r="DB303" s="235">
        <f t="shared" si="1740"/>
        <v>0</v>
      </c>
      <c r="DC303" s="236"/>
      <c r="DD303" s="236">
        <f t="shared" si="1741"/>
        <v>0</v>
      </c>
      <c r="DE303" s="235">
        <f t="shared" si="1742"/>
        <v>0</v>
      </c>
      <c r="DF303" s="235">
        <f t="shared" si="1743"/>
        <v>0</v>
      </c>
      <c r="DG303" s="236"/>
      <c r="DH303" s="236">
        <f t="shared" si="1744"/>
        <v>0</v>
      </c>
      <c r="DI303" s="235">
        <f t="shared" si="1745"/>
        <v>0</v>
      </c>
      <c r="DJ303" s="235">
        <f t="shared" si="1746"/>
        <v>0</v>
      </c>
      <c r="DK303" s="236"/>
      <c r="DL303" s="236">
        <f t="shared" si="1747"/>
        <v>0</v>
      </c>
      <c r="DM303" s="235">
        <f t="shared" si="1680"/>
        <v>0</v>
      </c>
      <c r="DN303" s="235">
        <f t="shared" si="1748"/>
        <v>0</v>
      </c>
      <c r="DO303" s="236"/>
      <c r="DP303" s="236">
        <f t="shared" si="1681"/>
        <v>0</v>
      </c>
      <c r="DQ303" s="235">
        <f t="shared" si="1682"/>
        <v>0</v>
      </c>
      <c r="DR303" s="235">
        <f t="shared" si="1683"/>
        <v>0</v>
      </c>
      <c r="DS303" s="236"/>
      <c r="DT303" s="236">
        <f t="shared" si="1749"/>
        <v>0</v>
      </c>
      <c r="DU303" s="235">
        <f t="shared" si="1684"/>
        <v>0</v>
      </c>
      <c r="DV303" s="235">
        <f t="shared" si="1750"/>
        <v>0</v>
      </c>
      <c r="DW303" s="236"/>
      <c r="DX303" s="236">
        <f t="shared" si="1685"/>
        <v>0</v>
      </c>
      <c r="DY303" s="235">
        <f t="shared" si="1686"/>
        <v>0</v>
      </c>
      <c r="DZ303" s="235">
        <f t="shared" si="1687"/>
        <v>0</v>
      </c>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row>
    <row r="304" spans="1:212" s="5" customFormat="1" x14ac:dyDescent="0.2">
      <c r="A304" s="57"/>
      <c r="B304" s="57"/>
      <c r="C304" s="57" t="s">
        <v>10</v>
      </c>
      <c r="D304" s="57">
        <v>35</v>
      </c>
      <c r="E304" s="6"/>
      <c r="F304" s="64">
        <f t="shared" si="1751"/>
        <v>0</v>
      </c>
      <c r="G304" s="6"/>
      <c r="H304" s="64">
        <f t="shared" si="1857"/>
        <v>0</v>
      </c>
      <c r="I304" s="6"/>
      <c r="J304" s="64">
        <f t="shared" ref="J304" si="1982">SUM(I304*$D304)</f>
        <v>0</v>
      </c>
      <c r="K304" s="6"/>
      <c r="L304" s="64">
        <f t="shared" si="1859"/>
        <v>0</v>
      </c>
      <c r="M304" s="6"/>
      <c r="N304" s="64">
        <f t="shared" si="1860"/>
        <v>0</v>
      </c>
      <c r="O304" s="6"/>
      <c r="P304" s="64">
        <f t="shared" si="1861"/>
        <v>0</v>
      </c>
      <c r="Q304" s="6"/>
      <c r="R304" s="64">
        <f t="shared" si="1862"/>
        <v>0</v>
      </c>
      <c r="S304" s="6"/>
      <c r="T304" s="64">
        <f t="shared" si="1863"/>
        <v>0</v>
      </c>
      <c r="U304" s="6"/>
      <c r="V304" s="64">
        <f t="shared" si="1864"/>
        <v>0</v>
      </c>
      <c r="W304" s="6"/>
      <c r="X304" s="64">
        <f t="shared" si="1865"/>
        <v>0</v>
      </c>
      <c r="Y304" s="6"/>
      <c r="Z304" s="64">
        <f t="shared" si="1866"/>
        <v>0</v>
      </c>
      <c r="AA304" s="6"/>
      <c r="AB304" s="64">
        <f t="shared" si="1867"/>
        <v>0</v>
      </c>
      <c r="AC304" s="59"/>
      <c r="AD304" s="64">
        <f t="shared" si="1868"/>
        <v>0</v>
      </c>
      <c r="AE304" s="59"/>
      <c r="AF304" s="64">
        <f t="shared" si="1869"/>
        <v>0</v>
      </c>
      <c r="AG304" s="59"/>
      <c r="AH304" s="64">
        <f t="shared" si="1870"/>
        <v>0</v>
      </c>
      <c r="AI304" s="59"/>
      <c r="AJ304" s="64">
        <f t="shared" si="1871"/>
        <v>0</v>
      </c>
      <c r="AK304" s="59"/>
      <c r="AL304" s="64">
        <f t="shared" si="1872"/>
        <v>0</v>
      </c>
      <c r="AM304" s="59"/>
      <c r="AN304" s="64">
        <f t="shared" si="1873"/>
        <v>0</v>
      </c>
      <c r="AO304" s="59"/>
      <c r="AP304" s="64">
        <f t="shared" si="1874"/>
        <v>0</v>
      </c>
      <c r="AQ304" s="59"/>
      <c r="AR304" s="64">
        <f t="shared" si="1875"/>
        <v>0</v>
      </c>
      <c r="AS304" s="59"/>
      <c r="AT304" s="64">
        <f t="shared" si="1876"/>
        <v>0</v>
      </c>
      <c r="AU304" s="59"/>
      <c r="AV304" s="64">
        <f t="shared" si="1877"/>
        <v>0</v>
      </c>
      <c r="AW304" s="59"/>
      <c r="AX304" s="64">
        <f t="shared" si="1878"/>
        <v>0</v>
      </c>
      <c r="AY304" s="59"/>
      <c r="AZ304" s="64">
        <f t="shared" si="1879"/>
        <v>0</v>
      </c>
      <c r="BA304" s="59"/>
      <c r="BB304" s="64">
        <f t="shared" si="1880"/>
        <v>0</v>
      </c>
      <c r="BC304" s="59"/>
      <c r="BD304" s="64">
        <f t="shared" si="1881"/>
        <v>0</v>
      </c>
      <c r="BE304" s="59"/>
      <c r="BF304" s="64">
        <f t="shared" si="1882"/>
        <v>0</v>
      </c>
      <c r="BG304" s="59"/>
      <c r="BH304" s="64">
        <f t="shared" si="1883"/>
        <v>0</v>
      </c>
      <c r="BI304" s="59"/>
      <c r="BJ304" s="64">
        <f t="shared" si="1884"/>
        <v>0</v>
      </c>
      <c r="BK304" s="59"/>
      <c r="BL304" s="64">
        <f t="shared" si="1885"/>
        <v>0</v>
      </c>
      <c r="BM304" s="59"/>
      <c r="BN304" s="64">
        <f t="shared" si="1886"/>
        <v>0</v>
      </c>
      <c r="BO304" s="59"/>
      <c r="BP304" s="64">
        <f t="shared" si="1887"/>
        <v>0</v>
      </c>
      <c r="BQ304" s="59"/>
      <c r="BR304" s="64">
        <f t="shared" si="1888"/>
        <v>0</v>
      </c>
      <c r="BS304" s="59"/>
      <c r="BT304" s="64">
        <f t="shared" si="1889"/>
        <v>0</v>
      </c>
      <c r="BU304" s="59"/>
      <c r="BV304" s="64">
        <f t="shared" si="1890"/>
        <v>0</v>
      </c>
      <c r="BW304" s="59"/>
      <c r="BX304" s="64">
        <f t="shared" si="1891"/>
        <v>0</v>
      </c>
      <c r="BY304" s="59"/>
      <c r="BZ304" s="64">
        <f t="shared" si="1676"/>
        <v>0</v>
      </c>
      <c r="CA304" s="54"/>
      <c r="CB304" s="61">
        <f t="shared" si="1677"/>
        <v>0</v>
      </c>
      <c r="CC304" s="61">
        <f t="shared" si="1678"/>
        <v>0</v>
      </c>
      <c r="CD304" s="4"/>
      <c r="CE304" s="236"/>
      <c r="CF304" s="236">
        <f t="shared" si="1724"/>
        <v>0</v>
      </c>
      <c r="CG304" s="235">
        <f t="shared" si="1725"/>
        <v>0</v>
      </c>
      <c r="CH304" s="235">
        <f t="shared" si="1726"/>
        <v>0</v>
      </c>
      <c r="CI304" s="236"/>
      <c r="CJ304" s="236">
        <f t="shared" si="1727"/>
        <v>0</v>
      </c>
      <c r="CK304" s="235">
        <f t="shared" si="1728"/>
        <v>0</v>
      </c>
      <c r="CL304" s="235">
        <f t="shared" si="1729"/>
        <v>0</v>
      </c>
      <c r="CM304" s="236"/>
      <c r="CN304" s="236">
        <f t="shared" si="1679"/>
        <v>0</v>
      </c>
      <c r="CO304" s="235">
        <f t="shared" si="1730"/>
        <v>0</v>
      </c>
      <c r="CP304" s="235">
        <f t="shared" si="1731"/>
        <v>0</v>
      </c>
      <c r="CQ304" s="236"/>
      <c r="CR304" s="236">
        <f t="shared" si="1732"/>
        <v>0</v>
      </c>
      <c r="CS304" s="235">
        <f t="shared" si="1733"/>
        <v>0</v>
      </c>
      <c r="CT304" s="235">
        <f t="shared" si="1734"/>
        <v>0</v>
      </c>
      <c r="CU304" s="236"/>
      <c r="CV304" s="236">
        <f t="shared" si="1735"/>
        <v>0</v>
      </c>
      <c r="CW304" s="235">
        <f t="shared" si="1736"/>
        <v>0</v>
      </c>
      <c r="CX304" s="235">
        <f t="shared" si="1737"/>
        <v>0</v>
      </c>
      <c r="CY304" s="236"/>
      <c r="CZ304" s="236">
        <f t="shared" si="1738"/>
        <v>0</v>
      </c>
      <c r="DA304" s="235">
        <f t="shared" si="1739"/>
        <v>0</v>
      </c>
      <c r="DB304" s="235">
        <f t="shared" si="1740"/>
        <v>0</v>
      </c>
      <c r="DC304" s="236"/>
      <c r="DD304" s="236">
        <f t="shared" si="1741"/>
        <v>0</v>
      </c>
      <c r="DE304" s="235">
        <f t="shared" si="1742"/>
        <v>0</v>
      </c>
      <c r="DF304" s="235">
        <f t="shared" si="1743"/>
        <v>0</v>
      </c>
      <c r="DG304" s="236"/>
      <c r="DH304" s="236">
        <f t="shared" si="1744"/>
        <v>0</v>
      </c>
      <c r="DI304" s="235">
        <f t="shared" si="1745"/>
        <v>0</v>
      </c>
      <c r="DJ304" s="235">
        <f t="shared" si="1746"/>
        <v>0</v>
      </c>
      <c r="DK304" s="236"/>
      <c r="DL304" s="236">
        <f t="shared" si="1747"/>
        <v>0</v>
      </c>
      <c r="DM304" s="235">
        <f t="shared" si="1680"/>
        <v>0</v>
      </c>
      <c r="DN304" s="235">
        <f t="shared" si="1748"/>
        <v>0</v>
      </c>
      <c r="DO304" s="236"/>
      <c r="DP304" s="236">
        <f t="shared" si="1681"/>
        <v>0</v>
      </c>
      <c r="DQ304" s="235">
        <f t="shared" si="1682"/>
        <v>0</v>
      </c>
      <c r="DR304" s="235">
        <f t="shared" si="1683"/>
        <v>0</v>
      </c>
      <c r="DS304" s="236"/>
      <c r="DT304" s="236">
        <f t="shared" si="1749"/>
        <v>0</v>
      </c>
      <c r="DU304" s="235">
        <f t="shared" si="1684"/>
        <v>0</v>
      </c>
      <c r="DV304" s="235">
        <f t="shared" si="1750"/>
        <v>0</v>
      </c>
      <c r="DW304" s="236"/>
      <c r="DX304" s="236">
        <f t="shared" si="1685"/>
        <v>0</v>
      </c>
      <c r="DY304" s="235">
        <f t="shared" si="1686"/>
        <v>0</v>
      </c>
      <c r="DZ304" s="235">
        <f t="shared" si="1687"/>
        <v>0</v>
      </c>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row>
    <row r="305" spans="1:212" s="5" customFormat="1" x14ac:dyDescent="0.2">
      <c r="A305" s="19"/>
      <c r="B305" s="19"/>
      <c r="C305" s="19"/>
      <c r="D305" s="19"/>
      <c r="E305" s="19"/>
      <c r="F305" s="19"/>
      <c r="G305" s="19"/>
      <c r="H305" s="19"/>
      <c r="I305" s="19"/>
      <c r="J305" s="19"/>
      <c r="K305" s="55"/>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55"/>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55"/>
      <c r="BH305" s="19"/>
      <c r="BI305" s="19"/>
      <c r="BJ305" s="19"/>
      <c r="BK305" s="19"/>
      <c r="BL305" s="19"/>
      <c r="BM305" s="19"/>
      <c r="BN305" s="19"/>
      <c r="BO305" s="19"/>
      <c r="BP305" s="19"/>
      <c r="BQ305" s="19"/>
      <c r="BR305" s="19"/>
      <c r="BS305" s="19"/>
      <c r="BT305" s="19"/>
      <c r="BU305" s="19"/>
      <c r="BV305" s="19"/>
      <c r="BW305" s="19"/>
      <c r="BX305" s="19"/>
      <c r="BY305" s="19"/>
      <c r="BZ305" s="19"/>
      <c r="CA305" s="19"/>
      <c r="CB305" s="17"/>
      <c r="CC305" s="17"/>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row>
    <row r="306" spans="1:212" s="5" customFormat="1"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56"/>
      <c r="AD306" s="19"/>
      <c r="AE306" s="56"/>
      <c r="AF306" s="19"/>
      <c r="AG306" s="56"/>
      <c r="AH306" s="19"/>
      <c r="AI306" s="56"/>
      <c r="AJ306" s="19"/>
      <c r="AK306" s="56"/>
      <c r="AL306" s="19"/>
      <c r="AM306" s="56"/>
      <c r="AN306" s="19"/>
      <c r="AO306" s="56"/>
      <c r="AP306" s="19"/>
      <c r="AQ306" s="56"/>
      <c r="AR306" s="19"/>
      <c r="AS306" s="56"/>
      <c r="AT306" s="19"/>
      <c r="AU306" s="56"/>
      <c r="AV306" s="19"/>
      <c r="AW306" s="56"/>
      <c r="AX306" s="19"/>
      <c r="AY306" s="56"/>
      <c r="AZ306" s="19"/>
      <c r="BA306" s="56"/>
      <c r="BB306" s="140"/>
      <c r="BC306" s="140"/>
      <c r="BD306" s="140"/>
      <c r="BE306" s="140"/>
      <c r="BF306" s="140"/>
      <c r="BG306" s="140"/>
      <c r="BH306" s="140"/>
      <c r="BI306" s="140"/>
      <c r="BJ306" s="140"/>
      <c r="BK306" s="140"/>
      <c r="BL306" s="140"/>
      <c r="BM306" s="140"/>
      <c r="BN306" s="140"/>
      <c r="BO306" s="140"/>
      <c r="BP306" s="140"/>
      <c r="BQ306" s="140"/>
      <c r="BR306" s="140"/>
      <c r="BS306" s="140"/>
      <c r="BT306" s="140"/>
      <c r="BU306" s="140"/>
      <c r="BV306" s="140"/>
      <c r="BW306" s="140"/>
      <c r="BX306" s="140"/>
      <c r="BY306" s="56"/>
      <c r="BZ306" s="19"/>
      <c r="CA306" s="19"/>
      <c r="CB306" s="17"/>
      <c r="CC306" s="17"/>
      <c r="CD306" s="63"/>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row>
    <row r="307" spans="1:212" s="14" customFormat="1" ht="24" x14ac:dyDescent="0.2">
      <c r="A307" s="65"/>
      <c r="B307" s="65" t="s">
        <v>59</v>
      </c>
      <c r="C307" s="65"/>
      <c r="D307" s="65"/>
      <c r="E307" s="65">
        <f t="shared" ref="E307:AZ307" si="1983">SUM(E265:E304)</f>
        <v>0</v>
      </c>
      <c r="F307" s="209">
        <f t="shared" si="1983"/>
        <v>0</v>
      </c>
      <c r="G307" s="65">
        <f t="shared" si="1983"/>
        <v>0</v>
      </c>
      <c r="H307" s="209">
        <f t="shared" si="1983"/>
        <v>0</v>
      </c>
      <c r="I307" s="65">
        <f t="shared" si="1983"/>
        <v>0</v>
      </c>
      <c r="J307" s="209">
        <f t="shared" si="1983"/>
        <v>0</v>
      </c>
      <c r="K307" s="65">
        <f t="shared" si="1983"/>
        <v>0</v>
      </c>
      <c r="L307" s="209">
        <f t="shared" si="1983"/>
        <v>0</v>
      </c>
      <c r="M307" s="65">
        <f t="shared" si="1983"/>
        <v>0</v>
      </c>
      <c r="N307" s="140">
        <f t="shared" si="1983"/>
        <v>0</v>
      </c>
      <c r="O307" s="65">
        <f t="shared" si="1983"/>
        <v>0</v>
      </c>
      <c r="P307" s="140">
        <f t="shared" si="1983"/>
        <v>0</v>
      </c>
      <c r="Q307" s="65">
        <f t="shared" si="1983"/>
        <v>0</v>
      </c>
      <c r="R307" s="140">
        <f t="shared" si="1983"/>
        <v>0</v>
      </c>
      <c r="S307" s="65">
        <f t="shared" si="1983"/>
        <v>0</v>
      </c>
      <c r="T307" s="140">
        <f t="shared" si="1983"/>
        <v>0</v>
      </c>
      <c r="U307" s="65">
        <f t="shared" si="1983"/>
        <v>0</v>
      </c>
      <c r="V307" s="140">
        <f t="shared" si="1983"/>
        <v>0</v>
      </c>
      <c r="W307" s="65">
        <f t="shared" si="1983"/>
        <v>0</v>
      </c>
      <c r="X307" s="140">
        <f t="shared" si="1983"/>
        <v>0</v>
      </c>
      <c r="Y307" s="65">
        <f t="shared" si="1983"/>
        <v>0</v>
      </c>
      <c r="Z307" s="140">
        <f t="shared" si="1983"/>
        <v>0</v>
      </c>
      <c r="AA307" s="65">
        <f t="shared" si="1983"/>
        <v>0</v>
      </c>
      <c r="AB307" s="65">
        <f t="shared" si="1983"/>
        <v>0</v>
      </c>
      <c r="AC307" s="65">
        <f t="shared" si="1983"/>
        <v>0</v>
      </c>
      <c r="AD307" s="140">
        <f t="shared" si="1983"/>
        <v>0</v>
      </c>
      <c r="AE307" s="65">
        <f t="shared" si="1983"/>
        <v>0</v>
      </c>
      <c r="AF307" s="65">
        <f t="shared" si="1983"/>
        <v>0</v>
      </c>
      <c r="AG307" s="65">
        <f t="shared" si="1983"/>
        <v>0</v>
      </c>
      <c r="AH307" s="65">
        <f t="shared" si="1983"/>
        <v>0</v>
      </c>
      <c r="AI307" s="65">
        <f t="shared" si="1983"/>
        <v>0</v>
      </c>
      <c r="AJ307" s="65">
        <f t="shared" si="1983"/>
        <v>0</v>
      </c>
      <c r="AK307" s="65">
        <f t="shared" si="1983"/>
        <v>27.25</v>
      </c>
      <c r="AL307" s="140">
        <f t="shared" si="1983"/>
        <v>3815</v>
      </c>
      <c r="AM307" s="65">
        <f t="shared" si="1983"/>
        <v>0</v>
      </c>
      <c r="AN307" s="140">
        <f t="shared" si="1983"/>
        <v>0</v>
      </c>
      <c r="AO307" s="65">
        <f t="shared" si="1983"/>
        <v>0</v>
      </c>
      <c r="AP307" s="140">
        <f>SUM(AP265:AP304)</f>
        <v>0</v>
      </c>
      <c r="AQ307" s="65">
        <f t="shared" si="1983"/>
        <v>0</v>
      </c>
      <c r="AR307" s="140">
        <f t="shared" si="1983"/>
        <v>0</v>
      </c>
      <c r="AS307" s="65">
        <f t="shared" si="1983"/>
        <v>0</v>
      </c>
      <c r="AT307" s="140">
        <f t="shared" si="1983"/>
        <v>0</v>
      </c>
      <c r="AU307" s="65">
        <f t="shared" si="1983"/>
        <v>0</v>
      </c>
      <c r="AV307" s="140">
        <f t="shared" si="1983"/>
        <v>0</v>
      </c>
      <c r="AW307" s="65">
        <f t="shared" si="1983"/>
        <v>0</v>
      </c>
      <c r="AX307" s="140">
        <f t="shared" si="1983"/>
        <v>0</v>
      </c>
      <c r="AY307" s="65">
        <f t="shared" si="1983"/>
        <v>0</v>
      </c>
      <c r="AZ307" s="140">
        <f t="shared" si="1983"/>
        <v>0</v>
      </c>
      <c r="BA307" s="65">
        <f t="shared" ref="BA307:BX307" si="1984">SUM(BA265:BA304)</f>
        <v>0</v>
      </c>
      <c r="BB307" s="140">
        <f t="shared" si="1984"/>
        <v>0</v>
      </c>
      <c r="BC307" s="140">
        <f t="shared" si="1984"/>
        <v>0</v>
      </c>
      <c r="BD307" s="140">
        <f t="shared" si="1984"/>
        <v>0</v>
      </c>
      <c r="BE307" s="140">
        <f t="shared" si="1984"/>
        <v>0</v>
      </c>
      <c r="BF307" s="140">
        <f t="shared" si="1984"/>
        <v>0</v>
      </c>
      <c r="BG307" s="140">
        <f t="shared" si="1984"/>
        <v>0</v>
      </c>
      <c r="BH307" s="140">
        <f t="shared" si="1984"/>
        <v>0</v>
      </c>
      <c r="BI307" s="140">
        <f t="shared" si="1984"/>
        <v>0</v>
      </c>
      <c r="BJ307" s="140">
        <f t="shared" si="1984"/>
        <v>0</v>
      </c>
      <c r="BK307" s="140">
        <f t="shared" si="1984"/>
        <v>0</v>
      </c>
      <c r="BL307" s="140">
        <f t="shared" si="1984"/>
        <v>0</v>
      </c>
      <c r="BM307" s="140">
        <f t="shared" si="1984"/>
        <v>0</v>
      </c>
      <c r="BN307" s="140">
        <f t="shared" si="1984"/>
        <v>0</v>
      </c>
      <c r="BO307" s="140">
        <f t="shared" si="1984"/>
        <v>0</v>
      </c>
      <c r="BP307" s="140">
        <f t="shared" si="1984"/>
        <v>0</v>
      </c>
      <c r="BQ307" s="140">
        <f t="shared" si="1984"/>
        <v>0</v>
      </c>
      <c r="BR307" s="140">
        <f t="shared" si="1984"/>
        <v>0</v>
      </c>
      <c r="BS307" s="140">
        <f t="shared" si="1984"/>
        <v>0</v>
      </c>
      <c r="BT307" s="140">
        <f t="shared" si="1984"/>
        <v>0</v>
      </c>
      <c r="BU307" s="140">
        <f t="shared" si="1984"/>
        <v>0</v>
      </c>
      <c r="BV307" s="140">
        <f t="shared" si="1984"/>
        <v>0</v>
      </c>
      <c r="BW307" s="140">
        <f t="shared" si="1984"/>
        <v>0</v>
      </c>
      <c r="BX307" s="140">
        <f t="shared" si="1984"/>
        <v>0</v>
      </c>
      <c r="BY307" s="65">
        <f t="shared" ref="BY307:BZ307" si="1985">SUM(BY265:BY304)</f>
        <v>0</v>
      </c>
      <c r="BZ307" s="140">
        <f t="shared" si="1985"/>
        <v>0</v>
      </c>
      <c r="CA307" s="65"/>
      <c r="CB307" s="66">
        <f>SUM(CB265:CB304)</f>
        <v>27.25</v>
      </c>
      <c r="CC307" s="66">
        <f>SUM(CC265:CC304)</f>
        <v>3815</v>
      </c>
      <c r="CD307" s="67" t="s">
        <v>59</v>
      </c>
      <c r="CE307" s="140">
        <f>SUM(CE265:CE304)</f>
        <v>0</v>
      </c>
      <c r="CF307" s="140">
        <f t="shared" ref="CF307:CH307" si="1986">SUM(CF265:CF304)</f>
        <v>0</v>
      </c>
      <c r="CG307" s="140">
        <f t="shared" si="1986"/>
        <v>0</v>
      </c>
      <c r="CH307" s="140">
        <f t="shared" si="1986"/>
        <v>0</v>
      </c>
      <c r="CI307" s="140">
        <f>SUM(CI265:CI304)</f>
        <v>5.75</v>
      </c>
      <c r="CJ307" s="140">
        <f t="shared" ref="CJ307:CL307" si="1987">SUM(CJ265:CJ304)</f>
        <v>805</v>
      </c>
      <c r="CK307" s="140">
        <f t="shared" si="1987"/>
        <v>5.75</v>
      </c>
      <c r="CL307" s="140">
        <f t="shared" si="1987"/>
        <v>805</v>
      </c>
      <c r="CM307" s="140">
        <f>SUM(CM265:CM304)</f>
        <v>0</v>
      </c>
      <c r="CN307" s="140">
        <f t="shared" ref="CN307:CP307" si="1988">SUM(CN265:CN304)</f>
        <v>0</v>
      </c>
      <c r="CO307" s="140">
        <f t="shared" si="1988"/>
        <v>27.25</v>
      </c>
      <c r="CP307" s="140">
        <f t="shared" si="1988"/>
        <v>3815</v>
      </c>
      <c r="CQ307" s="140">
        <f>SUM(CQ265:CQ304)</f>
        <v>1.75</v>
      </c>
      <c r="CR307" s="140">
        <f t="shared" ref="CR307:CT307" si="1989">SUM(CR265:CR304)</f>
        <v>245</v>
      </c>
      <c r="CS307" s="140">
        <f t="shared" si="1989"/>
        <v>1.75</v>
      </c>
      <c r="CT307" s="140">
        <f t="shared" si="1989"/>
        <v>245</v>
      </c>
      <c r="CU307" s="140">
        <f>SUM(CU265:CU304)</f>
        <v>3.5</v>
      </c>
      <c r="CV307" s="140">
        <f t="shared" ref="CV307:CX307" si="1990">SUM(CV265:CV304)</f>
        <v>450</v>
      </c>
      <c r="CW307" s="140">
        <f t="shared" si="1990"/>
        <v>3.5</v>
      </c>
      <c r="CX307" s="140">
        <f t="shared" si="1990"/>
        <v>450</v>
      </c>
      <c r="CY307" s="140">
        <f>SUM(CY265:CY304)</f>
        <v>3.5</v>
      </c>
      <c r="CZ307" s="140">
        <f t="shared" ref="CZ307:DB307" si="1991">SUM(CZ265:CZ304)</f>
        <v>450</v>
      </c>
      <c r="DA307" s="140">
        <f t="shared" si="1991"/>
        <v>3.5</v>
      </c>
      <c r="DB307" s="140">
        <f t="shared" si="1991"/>
        <v>450</v>
      </c>
      <c r="DC307" s="140">
        <f>SUM(DC265:DC304)</f>
        <v>2.75</v>
      </c>
      <c r="DD307" s="140">
        <f t="shared" ref="DD307:DF307" si="1992">SUM(DD265:DD304)</f>
        <v>375</v>
      </c>
      <c r="DE307" s="140">
        <f t="shared" si="1992"/>
        <v>2.75</v>
      </c>
      <c r="DF307" s="140">
        <f t="shared" si="1992"/>
        <v>375</v>
      </c>
      <c r="DG307" s="140">
        <f>SUM(DG265:DG304)</f>
        <v>5.5</v>
      </c>
      <c r="DH307" s="140">
        <f t="shared" ref="DH307:DJ307" si="1993">SUM(DH265:DH304)</f>
        <v>770</v>
      </c>
      <c r="DI307" s="140">
        <f t="shared" si="1993"/>
        <v>5.5</v>
      </c>
      <c r="DJ307" s="140">
        <f t="shared" si="1993"/>
        <v>770</v>
      </c>
      <c r="DK307" s="140">
        <f>SUM(DK265:DK304)</f>
        <v>2.75</v>
      </c>
      <c r="DL307" s="140">
        <f t="shared" ref="DL307:DN307" si="1994">SUM(DL265:DL304)</f>
        <v>385</v>
      </c>
      <c r="DM307" s="140">
        <f t="shared" si="1994"/>
        <v>2.75</v>
      </c>
      <c r="DN307" s="140">
        <f t="shared" si="1994"/>
        <v>385</v>
      </c>
      <c r="DO307" s="140">
        <f>SUM(DO265:DO304)</f>
        <v>0</v>
      </c>
      <c r="DP307" s="140">
        <f t="shared" ref="DP307:DR307" si="1995">SUM(DP265:DP304)</f>
        <v>0</v>
      </c>
      <c r="DQ307" s="140">
        <f t="shared" si="1995"/>
        <v>0</v>
      </c>
      <c r="DR307" s="140">
        <f t="shared" si="1995"/>
        <v>0</v>
      </c>
      <c r="DS307" s="140">
        <f>SUM(DS265:DS304)</f>
        <v>3</v>
      </c>
      <c r="DT307" s="140">
        <f t="shared" ref="DT307:DV307" si="1996">SUM(DT265:DT304)</f>
        <v>420</v>
      </c>
      <c r="DU307" s="140">
        <f t="shared" si="1996"/>
        <v>3</v>
      </c>
      <c r="DV307" s="140">
        <f t="shared" si="1996"/>
        <v>420</v>
      </c>
      <c r="DW307" s="140">
        <f>SUM(DW265:DW304)</f>
        <v>0</v>
      </c>
      <c r="DX307" s="140">
        <f t="shared" ref="DX307:DZ307" si="1997">SUM(DX265:DX304)</f>
        <v>0</v>
      </c>
      <c r="DY307" s="140">
        <f t="shared" si="1997"/>
        <v>0</v>
      </c>
      <c r="DZ307" s="140">
        <f t="shared" si="1997"/>
        <v>0</v>
      </c>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row>
    <row r="308" spans="1:212" x14ac:dyDescent="0.2">
      <c r="A308" s="65"/>
      <c r="B308" s="65" t="s">
        <v>60</v>
      </c>
      <c r="C308" s="65"/>
      <c r="D308" s="65"/>
      <c r="E308" s="718" t="e">
        <f>F307/E307</f>
        <v>#DIV/0!</v>
      </c>
      <c r="F308" s="718"/>
      <c r="G308" s="718" t="e">
        <f>H307/G307</f>
        <v>#DIV/0!</v>
      </c>
      <c r="H308" s="718"/>
      <c r="I308" s="718" t="e">
        <f>J307/I307</f>
        <v>#DIV/0!</v>
      </c>
      <c r="J308" s="718"/>
      <c r="K308" s="718" t="e">
        <f>L307/K307</f>
        <v>#DIV/0!</v>
      </c>
      <c r="L308" s="718"/>
      <c r="M308" s="718" t="e">
        <f>N307/M307</f>
        <v>#DIV/0!</v>
      </c>
      <c r="N308" s="718"/>
      <c r="O308" s="718" t="e">
        <f>P307/O307</f>
        <v>#DIV/0!</v>
      </c>
      <c r="P308" s="718"/>
      <c r="Q308" s="718" t="e">
        <f>R307/Q307</f>
        <v>#DIV/0!</v>
      </c>
      <c r="R308" s="718"/>
      <c r="S308" s="718" t="e">
        <f>T307/S307</f>
        <v>#DIV/0!</v>
      </c>
      <c r="T308" s="718"/>
      <c r="U308" s="718" t="e">
        <f>V307/U307</f>
        <v>#DIV/0!</v>
      </c>
      <c r="V308" s="718"/>
      <c r="W308" s="718" t="e">
        <f>X307/W307</f>
        <v>#DIV/0!</v>
      </c>
      <c r="X308" s="718"/>
      <c r="Y308" s="718" t="e">
        <f>Z307/Y307</f>
        <v>#DIV/0!</v>
      </c>
      <c r="Z308" s="718"/>
      <c r="AA308" s="718" t="e">
        <f>AB307/AA307</f>
        <v>#DIV/0!</v>
      </c>
      <c r="AB308" s="718"/>
      <c r="AC308" s="718" t="e">
        <f>AD307/AC307</f>
        <v>#DIV/0!</v>
      </c>
      <c r="AD308" s="718"/>
      <c r="AE308" s="718" t="e">
        <f>AF307/AE307</f>
        <v>#DIV/0!</v>
      </c>
      <c r="AF308" s="718"/>
      <c r="AG308" s="718" t="e">
        <f>AH307/AG307</f>
        <v>#DIV/0!</v>
      </c>
      <c r="AH308" s="718"/>
      <c r="AI308" s="718" t="e">
        <f>AJ307/AI307</f>
        <v>#DIV/0!</v>
      </c>
      <c r="AJ308" s="718"/>
      <c r="AK308" s="718">
        <f>AL307/AK307</f>
        <v>140</v>
      </c>
      <c r="AL308" s="718"/>
      <c r="AM308" s="718" t="e">
        <f>AN307/AM307</f>
        <v>#DIV/0!</v>
      </c>
      <c r="AN308" s="718"/>
      <c r="AO308" s="718" t="e">
        <f>AP307/AO307</f>
        <v>#DIV/0!</v>
      </c>
      <c r="AP308" s="718"/>
      <c r="AQ308" s="718" t="e">
        <f>AR307/AQ307</f>
        <v>#DIV/0!</v>
      </c>
      <c r="AR308" s="718"/>
      <c r="AS308" s="718" t="e">
        <f>AT307/AS307</f>
        <v>#DIV/0!</v>
      </c>
      <c r="AT308" s="718"/>
      <c r="AU308" s="718" t="e">
        <f>AV307/AU307</f>
        <v>#DIV/0!</v>
      </c>
      <c r="AV308" s="718"/>
      <c r="AW308" s="718" t="e">
        <f>AX307/AW307</f>
        <v>#DIV/0!</v>
      </c>
      <c r="AX308" s="718"/>
      <c r="AY308" s="718" t="e">
        <f>AZ307/AY307</f>
        <v>#DIV/0!</v>
      </c>
      <c r="AZ308" s="718"/>
      <c r="BA308" s="718" t="e">
        <f>BB307/BA307</f>
        <v>#DIV/0!</v>
      </c>
      <c r="BB308" s="718"/>
      <c r="BC308" s="718" t="e">
        <f>BD307/BC307</f>
        <v>#DIV/0!</v>
      </c>
      <c r="BD308" s="718"/>
      <c r="BE308" s="718" t="e">
        <f>BF307/BE307</f>
        <v>#DIV/0!</v>
      </c>
      <c r="BF308" s="718"/>
      <c r="BG308" s="718" t="e">
        <f>BH307/BG307</f>
        <v>#DIV/0!</v>
      </c>
      <c r="BH308" s="718"/>
      <c r="BI308" s="718" t="e">
        <f>BJ307/BI307</f>
        <v>#DIV/0!</v>
      </c>
      <c r="BJ308" s="718"/>
      <c r="BK308" s="718" t="e">
        <f>BL307/BK307</f>
        <v>#DIV/0!</v>
      </c>
      <c r="BL308" s="718"/>
      <c r="BM308" s="718" t="e">
        <f>BN307/BM307</f>
        <v>#DIV/0!</v>
      </c>
      <c r="BN308" s="718"/>
      <c r="BO308" s="718" t="e">
        <f>BP307/BO307</f>
        <v>#DIV/0!</v>
      </c>
      <c r="BP308" s="718"/>
      <c r="BQ308" s="718" t="e">
        <f>BR307/BQ307</f>
        <v>#DIV/0!</v>
      </c>
      <c r="BR308" s="718"/>
      <c r="BS308" s="718" t="e">
        <f>BT307/BS307</f>
        <v>#DIV/0!</v>
      </c>
      <c r="BT308" s="718"/>
      <c r="BU308" s="718" t="e">
        <f>BV307/BU307</f>
        <v>#DIV/0!</v>
      </c>
      <c r="BV308" s="718"/>
      <c r="BW308" s="718" t="e">
        <f>BX307/BW307</f>
        <v>#DIV/0!</v>
      </c>
      <c r="BX308" s="718"/>
      <c r="BY308" s="718" t="e">
        <f>BZ307/BY307</f>
        <v>#DIV/0!</v>
      </c>
      <c r="BZ308" s="718"/>
      <c r="CA308" s="70"/>
      <c r="CB308" s="726">
        <f>CC307/CB307</f>
        <v>140</v>
      </c>
      <c r="CC308" s="726"/>
      <c r="CD308" s="68" t="s">
        <v>61</v>
      </c>
      <c r="CE308" s="718"/>
      <c r="CF308" s="718"/>
      <c r="CG308" s="718"/>
      <c r="CH308" s="718"/>
      <c r="CI308" s="718"/>
      <c r="CJ308" s="718"/>
      <c r="CK308" s="718"/>
      <c r="CL308" s="718"/>
      <c r="CM308" s="718"/>
      <c r="CN308" s="718"/>
      <c r="CO308" s="718"/>
      <c r="CP308" s="718"/>
      <c r="CQ308" s="718"/>
      <c r="CR308" s="718"/>
      <c r="CS308" s="718"/>
      <c r="CT308" s="718"/>
      <c r="CU308" s="718"/>
      <c r="CV308" s="718"/>
      <c r="CW308" s="718"/>
      <c r="CX308" s="718"/>
      <c r="CY308" s="718"/>
      <c r="CZ308" s="718"/>
      <c r="DA308" s="718"/>
      <c r="DB308" s="718"/>
      <c r="DC308" s="718"/>
      <c r="DD308" s="718"/>
      <c r="DE308" s="718"/>
      <c r="DF308" s="718"/>
      <c r="DG308" s="718"/>
      <c r="DH308" s="718"/>
      <c r="DI308" s="718"/>
      <c r="DJ308" s="718"/>
      <c r="DK308" s="718"/>
      <c r="DL308" s="718"/>
      <c r="DM308" s="718"/>
      <c r="DN308" s="718"/>
      <c r="DO308" s="718"/>
      <c r="DP308" s="718"/>
      <c r="DQ308" s="718"/>
      <c r="DR308" s="718"/>
      <c r="DS308" s="718"/>
      <c r="DT308" s="718"/>
      <c r="DU308" s="718"/>
      <c r="DV308" s="718"/>
      <c r="DW308" s="718"/>
      <c r="DX308" s="718"/>
      <c r="DY308" s="718"/>
      <c r="DZ308" s="718"/>
      <c r="HA308" s="4"/>
      <c r="HB308" s="4"/>
      <c r="HC308" s="4"/>
      <c r="HD308" s="4"/>
    </row>
    <row r="309" spans="1:212" x14ac:dyDescent="0.2">
      <c r="HA309" s="4"/>
      <c r="HB309" s="4"/>
      <c r="HC309" s="4"/>
      <c r="HD309" s="4"/>
    </row>
    <row r="310" spans="1:212" x14ac:dyDescent="0.2">
      <c r="HA310" s="4"/>
      <c r="HB310" s="4"/>
      <c r="HC310" s="4"/>
      <c r="HD310" s="4"/>
    </row>
    <row r="311" spans="1:212" s="4" customFormat="1" ht="12.75" customHeight="1" x14ac:dyDescent="0.2">
      <c r="A311" s="49"/>
      <c r="B311" s="49"/>
      <c r="C311" s="50"/>
      <c r="D311" s="50"/>
      <c r="E311" s="729" t="str">
        <f>$E$3</f>
        <v>vor 2021</v>
      </c>
      <c r="F311" s="730"/>
      <c r="G311" s="730"/>
      <c r="H311" s="730"/>
      <c r="I311" s="730"/>
      <c r="J311" s="730"/>
      <c r="K311" s="730"/>
      <c r="L311" s="730"/>
      <c r="M311" s="730"/>
      <c r="N311" s="730"/>
      <c r="O311" s="730"/>
      <c r="P311" s="730"/>
      <c r="Q311" s="730"/>
      <c r="R311" s="730"/>
      <c r="S311" s="730"/>
      <c r="T311" s="730"/>
      <c r="U311" s="730"/>
      <c r="V311" s="730"/>
      <c r="W311" s="730"/>
      <c r="X311" s="730"/>
      <c r="Y311" s="730"/>
      <c r="Z311" s="730"/>
      <c r="AA311" s="730"/>
      <c r="AB311" s="731"/>
      <c r="AC311" s="719">
        <v>2021</v>
      </c>
      <c r="AD311" s="720"/>
      <c r="AE311" s="720"/>
      <c r="AF311" s="720"/>
      <c r="AG311" s="720"/>
      <c r="AH311" s="720"/>
      <c r="AI311" s="720"/>
      <c r="AJ311" s="720"/>
      <c r="AK311" s="720"/>
      <c r="AL311" s="720"/>
      <c r="AM311" s="720"/>
      <c r="AN311" s="720"/>
      <c r="AO311" s="720"/>
      <c r="AP311" s="720"/>
      <c r="AQ311" s="720"/>
      <c r="AR311" s="720"/>
      <c r="AS311" s="720"/>
      <c r="AT311" s="720"/>
      <c r="AU311" s="720"/>
      <c r="AV311" s="720"/>
      <c r="AW311" s="720"/>
      <c r="AX311" s="720"/>
      <c r="AY311" s="720"/>
      <c r="AZ311" s="721"/>
      <c r="BA311" s="719">
        <f>BA3</f>
        <v>2022</v>
      </c>
      <c r="BB311" s="720"/>
      <c r="BC311" s="720"/>
      <c r="BD311" s="720"/>
      <c r="BE311" s="720"/>
      <c r="BF311" s="720"/>
      <c r="BG311" s="720"/>
      <c r="BH311" s="720"/>
      <c r="BI311" s="720"/>
      <c r="BJ311" s="720"/>
      <c r="BK311" s="720"/>
      <c r="BL311" s="720"/>
      <c r="BM311" s="720"/>
      <c r="BN311" s="720"/>
      <c r="BO311" s="720"/>
      <c r="BP311" s="720"/>
      <c r="BQ311" s="720"/>
      <c r="BR311" s="720"/>
      <c r="BS311" s="720"/>
      <c r="BT311" s="720"/>
      <c r="BU311" s="720"/>
      <c r="BV311" s="720"/>
      <c r="BW311" s="720"/>
      <c r="BX311" s="721"/>
      <c r="BY311" s="62"/>
      <c r="BZ311" s="62"/>
      <c r="CA311" s="62"/>
      <c r="CB311" s="17"/>
      <c r="CC311" s="17"/>
    </row>
    <row r="312" spans="1:212" s="5" customFormat="1" ht="15.75" x14ac:dyDescent="0.25">
      <c r="A312" s="69"/>
      <c r="B312" s="69" t="str">
        <f>Stundenverteilung!Q5</f>
        <v>AeBo - TG</v>
      </c>
      <c r="C312" s="735" t="str">
        <f>Stundenverteilung!Q7</f>
        <v>TP1</v>
      </c>
      <c r="D312" s="736"/>
      <c r="E312" s="732"/>
      <c r="F312" s="733"/>
      <c r="G312" s="733"/>
      <c r="H312" s="733"/>
      <c r="I312" s="733"/>
      <c r="J312" s="733"/>
      <c r="K312" s="733"/>
      <c r="L312" s="733"/>
      <c r="M312" s="733"/>
      <c r="N312" s="733"/>
      <c r="O312" s="733"/>
      <c r="P312" s="733"/>
      <c r="Q312" s="733"/>
      <c r="R312" s="733"/>
      <c r="S312" s="733"/>
      <c r="T312" s="733"/>
      <c r="U312" s="733"/>
      <c r="V312" s="733"/>
      <c r="W312" s="733"/>
      <c r="X312" s="733"/>
      <c r="Y312" s="733"/>
      <c r="Z312" s="733"/>
      <c r="AA312" s="733"/>
      <c r="AB312" s="734"/>
      <c r="AC312" s="722"/>
      <c r="AD312" s="723"/>
      <c r="AE312" s="723"/>
      <c r="AF312" s="723"/>
      <c r="AG312" s="723"/>
      <c r="AH312" s="723"/>
      <c r="AI312" s="723"/>
      <c r="AJ312" s="723"/>
      <c r="AK312" s="723"/>
      <c r="AL312" s="723"/>
      <c r="AM312" s="723"/>
      <c r="AN312" s="723"/>
      <c r="AO312" s="723"/>
      <c r="AP312" s="723"/>
      <c r="AQ312" s="723"/>
      <c r="AR312" s="723"/>
      <c r="AS312" s="723"/>
      <c r="AT312" s="723"/>
      <c r="AU312" s="723"/>
      <c r="AV312" s="723"/>
      <c r="AW312" s="723"/>
      <c r="AX312" s="723"/>
      <c r="AY312" s="723"/>
      <c r="AZ312" s="724"/>
      <c r="BA312" s="722"/>
      <c r="BB312" s="723"/>
      <c r="BC312" s="723"/>
      <c r="BD312" s="723"/>
      <c r="BE312" s="723"/>
      <c r="BF312" s="723"/>
      <c r="BG312" s="723"/>
      <c r="BH312" s="723"/>
      <c r="BI312" s="723"/>
      <c r="BJ312" s="723"/>
      <c r="BK312" s="723"/>
      <c r="BL312" s="723"/>
      <c r="BM312" s="723"/>
      <c r="BN312" s="723"/>
      <c r="BO312" s="723"/>
      <c r="BP312" s="723"/>
      <c r="BQ312" s="723"/>
      <c r="BR312" s="723"/>
      <c r="BS312" s="723"/>
      <c r="BT312" s="723"/>
      <c r="BU312" s="723"/>
      <c r="BV312" s="723"/>
      <c r="BW312" s="723"/>
      <c r="BX312" s="724"/>
      <c r="BY312" s="62"/>
      <c r="BZ312" s="62"/>
      <c r="CA312" s="62"/>
      <c r="CB312" s="16"/>
      <c r="CC312" s="16"/>
      <c r="CD312" s="4"/>
      <c r="CE312" s="717">
        <f>CE263</f>
        <v>44256</v>
      </c>
      <c r="CF312" s="717"/>
      <c r="CG312" s="717"/>
      <c r="CH312" s="717"/>
      <c r="CI312" s="717">
        <f>CI263</f>
        <v>44287</v>
      </c>
      <c r="CJ312" s="717"/>
      <c r="CK312" s="717"/>
      <c r="CL312" s="717"/>
      <c r="CM312" s="717">
        <f>CM263</f>
        <v>44317</v>
      </c>
      <c r="CN312" s="717"/>
      <c r="CO312" s="717"/>
      <c r="CP312" s="717"/>
      <c r="CQ312" s="717">
        <f>CQ263</f>
        <v>44348</v>
      </c>
      <c r="CR312" s="717"/>
      <c r="CS312" s="717"/>
      <c r="CT312" s="717"/>
      <c r="CU312" s="717">
        <f>CU263</f>
        <v>44378</v>
      </c>
      <c r="CV312" s="717"/>
      <c r="CW312" s="717"/>
      <c r="CX312" s="717"/>
      <c r="CY312" s="717">
        <f>CY263</f>
        <v>44409</v>
      </c>
      <c r="CZ312" s="717"/>
      <c r="DA312" s="717"/>
      <c r="DB312" s="717"/>
      <c r="DC312" s="717">
        <f>DC263</f>
        <v>44440</v>
      </c>
      <c r="DD312" s="717"/>
      <c r="DE312" s="717"/>
      <c r="DF312" s="717"/>
      <c r="DG312" s="717">
        <f>DG263</f>
        <v>44470</v>
      </c>
      <c r="DH312" s="717"/>
      <c r="DI312" s="717"/>
      <c r="DJ312" s="717"/>
      <c r="DK312" s="717">
        <f>DK263</f>
        <v>44501</v>
      </c>
      <c r="DL312" s="717"/>
      <c r="DM312" s="717"/>
      <c r="DN312" s="717"/>
      <c r="DO312" s="717">
        <f>DO263</f>
        <v>44531</v>
      </c>
      <c r="DP312" s="717"/>
      <c r="DQ312" s="717"/>
      <c r="DR312" s="717"/>
      <c r="DS312" s="717">
        <f>DS263</f>
        <v>44562</v>
      </c>
      <c r="DT312" s="717"/>
      <c r="DU312" s="717"/>
      <c r="DV312" s="717"/>
      <c r="DW312" s="717" t="str">
        <f>DW263</f>
        <v>Leer</v>
      </c>
      <c r="DX312" s="717"/>
      <c r="DY312" s="717"/>
      <c r="DZ312" s="717"/>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row>
    <row r="313" spans="1:212" s="5" customFormat="1" ht="48" x14ac:dyDescent="0.2">
      <c r="A313" s="51" t="s">
        <v>0</v>
      </c>
      <c r="B313" s="51" t="s">
        <v>80</v>
      </c>
      <c r="C313" s="52" t="s">
        <v>1</v>
      </c>
      <c r="D313" s="52" t="s">
        <v>6</v>
      </c>
      <c r="E313" s="53" t="s">
        <v>13</v>
      </c>
      <c r="F313" s="53" t="s">
        <v>14</v>
      </c>
      <c r="G313" s="53" t="s">
        <v>15</v>
      </c>
      <c r="H313" s="53" t="s">
        <v>16</v>
      </c>
      <c r="I313" s="53" t="s">
        <v>17</v>
      </c>
      <c r="J313" s="53" t="s">
        <v>18</v>
      </c>
      <c r="K313" s="53" t="s">
        <v>19</v>
      </c>
      <c r="L313" s="53" t="s">
        <v>20</v>
      </c>
      <c r="M313" s="53" t="s">
        <v>21</v>
      </c>
      <c r="N313" s="53" t="s">
        <v>22</v>
      </c>
      <c r="O313" s="53" t="s">
        <v>23</v>
      </c>
      <c r="P313" s="53" t="s">
        <v>24</v>
      </c>
      <c r="Q313" s="53" t="s">
        <v>25</v>
      </c>
      <c r="R313" s="53" t="s">
        <v>26</v>
      </c>
      <c r="S313" s="53" t="s">
        <v>27</v>
      </c>
      <c r="T313" s="53" t="s">
        <v>28</v>
      </c>
      <c r="U313" s="53" t="s">
        <v>29</v>
      </c>
      <c r="V313" s="53" t="s">
        <v>30</v>
      </c>
      <c r="W313" s="53" t="s">
        <v>247</v>
      </c>
      <c r="X313" s="53" t="s">
        <v>32</v>
      </c>
      <c r="Y313" s="53" t="s">
        <v>248</v>
      </c>
      <c r="Z313" s="53" t="s">
        <v>36</v>
      </c>
      <c r="AA313" s="53" t="s">
        <v>249</v>
      </c>
      <c r="AB313" s="53" t="s">
        <v>35</v>
      </c>
      <c r="AC313" s="58" t="s">
        <v>13</v>
      </c>
      <c r="AD313" s="58" t="s">
        <v>14</v>
      </c>
      <c r="AE313" s="58" t="s">
        <v>15</v>
      </c>
      <c r="AF313" s="58" t="s">
        <v>16</v>
      </c>
      <c r="AG313" s="58" t="s">
        <v>17</v>
      </c>
      <c r="AH313" s="58" t="s">
        <v>18</v>
      </c>
      <c r="AI313" s="58" t="s">
        <v>19</v>
      </c>
      <c r="AJ313" s="58" t="s">
        <v>20</v>
      </c>
      <c r="AK313" s="58" t="s">
        <v>21</v>
      </c>
      <c r="AL313" s="58" t="s">
        <v>22</v>
      </c>
      <c r="AM313" s="58" t="s">
        <v>23</v>
      </c>
      <c r="AN313" s="58" t="s">
        <v>24</v>
      </c>
      <c r="AO313" s="58" t="s">
        <v>25</v>
      </c>
      <c r="AP313" s="58" t="s">
        <v>26</v>
      </c>
      <c r="AQ313" s="58" t="s">
        <v>27</v>
      </c>
      <c r="AR313" s="58" t="s">
        <v>28</v>
      </c>
      <c r="AS313" s="58" t="s">
        <v>29</v>
      </c>
      <c r="AT313" s="58" t="s">
        <v>30</v>
      </c>
      <c r="AU313" s="58" t="s">
        <v>31</v>
      </c>
      <c r="AV313" s="58" t="s">
        <v>32</v>
      </c>
      <c r="AW313" s="58" t="s">
        <v>33</v>
      </c>
      <c r="AX313" s="58" t="s">
        <v>36</v>
      </c>
      <c r="AY313" s="58" t="s">
        <v>34</v>
      </c>
      <c r="AZ313" s="58" t="s">
        <v>35</v>
      </c>
      <c r="BA313" s="58" t="s">
        <v>13</v>
      </c>
      <c r="BB313" s="58" t="s">
        <v>14</v>
      </c>
      <c r="BC313" s="58" t="s">
        <v>15</v>
      </c>
      <c r="BD313" s="58" t="s">
        <v>16</v>
      </c>
      <c r="BE313" s="58" t="s">
        <v>17</v>
      </c>
      <c r="BF313" s="58" t="s">
        <v>18</v>
      </c>
      <c r="BG313" s="58" t="s">
        <v>19</v>
      </c>
      <c r="BH313" s="58" t="s">
        <v>20</v>
      </c>
      <c r="BI313" s="58" t="s">
        <v>21</v>
      </c>
      <c r="BJ313" s="58" t="s">
        <v>22</v>
      </c>
      <c r="BK313" s="58" t="s">
        <v>23</v>
      </c>
      <c r="BL313" s="58" t="s">
        <v>24</v>
      </c>
      <c r="BM313" s="58" t="s">
        <v>25</v>
      </c>
      <c r="BN313" s="58" t="s">
        <v>26</v>
      </c>
      <c r="BO313" s="58" t="s">
        <v>27</v>
      </c>
      <c r="BP313" s="58" t="s">
        <v>28</v>
      </c>
      <c r="BQ313" s="58" t="s">
        <v>29</v>
      </c>
      <c r="BR313" s="58" t="s">
        <v>30</v>
      </c>
      <c r="BS313" s="58" t="s">
        <v>31</v>
      </c>
      <c r="BT313" s="58" t="s">
        <v>32</v>
      </c>
      <c r="BU313" s="58" t="s">
        <v>33</v>
      </c>
      <c r="BV313" s="58" t="s">
        <v>36</v>
      </c>
      <c r="BW313" s="58" t="s">
        <v>34</v>
      </c>
      <c r="BX313" s="58" t="s">
        <v>35</v>
      </c>
      <c r="BY313" s="222" t="str">
        <f>BY5</f>
        <v>Leer
Std.</v>
      </c>
      <c r="BZ313" s="58" t="str">
        <f>BZ5</f>
        <v>Leer
CHF</v>
      </c>
      <c r="CA313" s="58"/>
      <c r="CB313" s="60" t="s">
        <v>4</v>
      </c>
      <c r="CC313" s="60" t="s">
        <v>5</v>
      </c>
      <c r="CD313" s="4"/>
      <c r="CE313" s="237" t="s">
        <v>250</v>
      </c>
      <c r="CF313" s="237" t="s">
        <v>37</v>
      </c>
      <c r="CG313" s="238" t="s">
        <v>165</v>
      </c>
      <c r="CH313" s="238" t="s">
        <v>166</v>
      </c>
      <c r="CI313" s="237" t="s">
        <v>250</v>
      </c>
      <c r="CJ313" s="237" t="s">
        <v>37</v>
      </c>
      <c r="CK313" s="238" t="s">
        <v>165</v>
      </c>
      <c r="CL313" s="238" t="s">
        <v>166</v>
      </c>
      <c r="CM313" s="237" t="s">
        <v>250</v>
      </c>
      <c r="CN313" s="237" t="s">
        <v>37</v>
      </c>
      <c r="CO313" s="238" t="s">
        <v>165</v>
      </c>
      <c r="CP313" s="238" t="s">
        <v>166</v>
      </c>
      <c r="CQ313" s="237" t="s">
        <v>250</v>
      </c>
      <c r="CR313" s="237" t="s">
        <v>37</v>
      </c>
      <c r="CS313" s="238" t="s">
        <v>165</v>
      </c>
      <c r="CT313" s="238" t="s">
        <v>166</v>
      </c>
      <c r="CU313" s="237" t="s">
        <v>250</v>
      </c>
      <c r="CV313" s="237" t="s">
        <v>37</v>
      </c>
      <c r="CW313" s="238" t="s">
        <v>165</v>
      </c>
      <c r="CX313" s="238" t="s">
        <v>166</v>
      </c>
      <c r="CY313" s="237" t="s">
        <v>250</v>
      </c>
      <c r="CZ313" s="237" t="s">
        <v>37</v>
      </c>
      <c r="DA313" s="238" t="s">
        <v>165</v>
      </c>
      <c r="DB313" s="238" t="s">
        <v>166</v>
      </c>
      <c r="DC313" s="237" t="s">
        <v>250</v>
      </c>
      <c r="DD313" s="237" t="s">
        <v>37</v>
      </c>
      <c r="DE313" s="238" t="s">
        <v>165</v>
      </c>
      <c r="DF313" s="238" t="s">
        <v>166</v>
      </c>
      <c r="DG313" s="237" t="s">
        <v>250</v>
      </c>
      <c r="DH313" s="237" t="s">
        <v>37</v>
      </c>
      <c r="DI313" s="238" t="s">
        <v>165</v>
      </c>
      <c r="DJ313" s="238" t="s">
        <v>166</v>
      </c>
      <c r="DK313" s="237" t="s">
        <v>250</v>
      </c>
      <c r="DL313" s="237" t="s">
        <v>37</v>
      </c>
      <c r="DM313" s="238" t="s">
        <v>165</v>
      </c>
      <c r="DN313" s="238" t="s">
        <v>166</v>
      </c>
      <c r="DO313" s="237" t="s">
        <v>250</v>
      </c>
      <c r="DP313" s="237" t="s">
        <v>37</v>
      </c>
      <c r="DQ313" s="238" t="s">
        <v>165</v>
      </c>
      <c r="DR313" s="238" t="s">
        <v>166</v>
      </c>
      <c r="DS313" s="237" t="s">
        <v>250</v>
      </c>
      <c r="DT313" s="237" t="s">
        <v>37</v>
      </c>
      <c r="DU313" s="238" t="s">
        <v>165</v>
      </c>
      <c r="DV313" s="238" t="s">
        <v>166</v>
      </c>
      <c r="DW313" s="237" t="s">
        <v>250</v>
      </c>
      <c r="DX313" s="237" t="s">
        <v>37</v>
      </c>
      <c r="DY313" s="238" t="s">
        <v>165</v>
      </c>
      <c r="DZ313" s="238" t="s">
        <v>166</v>
      </c>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row>
    <row r="314" spans="1:212" s="5" customFormat="1" x14ac:dyDescent="0.2">
      <c r="A314" s="57" t="s">
        <v>91</v>
      </c>
      <c r="B314" s="57" t="s">
        <v>92</v>
      </c>
      <c r="C314" s="57" t="s">
        <v>2</v>
      </c>
      <c r="D314" s="57">
        <v>140</v>
      </c>
      <c r="E314" s="6"/>
      <c r="F314" s="64">
        <f>SUM(E314*$D314)</f>
        <v>0</v>
      </c>
      <c r="G314" s="6"/>
      <c r="H314" s="64">
        <f>SUM(G314*$D314)</f>
        <v>0</v>
      </c>
      <c r="I314" s="6"/>
      <c r="J314" s="64">
        <f>SUM(I314*$D314)</f>
        <v>0</v>
      </c>
      <c r="K314" s="6"/>
      <c r="L314" s="64">
        <f>SUM(K314*$D314)</f>
        <v>0</v>
      </c>
      <c r="M314" s="6"/>
      <c r="N314" s="64">
        <f>SUM(M314*$D314)</f>
        <v>0</v>
      </c>
      <c r="O314" s="6"/>
      <c r="P314" s="64">
        <f>SUM(O314*$D314)</f>
        <v>0</v>
      </c>
      <c r="Q314" s="6"/>
      <c r="R314" s="64">
        <f>SUM(Q314*$D314)</f>
        <v>0</v>
      </c>
      <c r="S314" s="6"/>
      <c r="T314" s="64">
        <f>SUM(S314*$D314)</f>
        <v>0</v>
      </c>
      <c r="U314" s="6"/>
      <c r="V314" s="64">
        <f>SUM(U314*$D314)</f>
        <v>0</v>
      </c>
      <c r="W314" s="208"/>
      <c r="X314" s="64">
        <f>SUM(W314*$D314)</f>
        <v>0</v>
      </c>
      <c r="Y314" s="6"/>
      <c r="Z314" s="64">
        <f>SUM(Y314*$D314)</f>
        <v>0</v>
      </c>
      <c r="AA314" s="6"/>
      <c r="AB314" s="64">
        <f>SUM(AA314*$D314)</f>
        <v>0</v>
      </c>
      <c r="AC314" s="59"/>
      <c r="AD314" s="64">
        <f>SUM(AC314*$D314)</f>
        <v>0</v>
      </c>
      <c r="AE314" s="59"/>
      <c r="AF314" s="64">
        <f>SUM(AE314*$D314)</f>
        <v>0</v>
      </c>
      <c r="AG314" s="59"/>
      <c r="AH314" s="64">
        <f>SUM(AG314*$D314)</f>
        <v>0</v>
      </c>
      <c r="AI314" s="59"/>
      <c r="AJ314" s="64">
        <f>SUM(AI314*$D314)</f>
        <v>0</v>
      </c>
      <c r="AK314" s="59"/>
      <c r="AL314" s="64">
        <f>SUM(AK314*$D314)</f>
        <v>0</v>
      </c>
      <c r="AM314" s="59"/>
      <c r="AN314" s="64">
        <f>SUM(AM314*$D314)</f>
        <v>0</v>
      </c>
      <c r="AO314" s="59"/>
      <c r="AP314" s="64">
        <f>SUM(AO314*$D314)</f>
        <v>0</v>
      </c>
      <c r="AQ314" s="59"/>
      <c r="AR314" s="64">
        <f>SUM(AQ314*$D314)</f>
        <v>0</v>
      </c>
      <c r="AS314" s="59"/>
      <c r="AT314" s="64">
        <f>SUM(AS314*$D314)</f>
        <v>0</v>
      </c>
      <c r="AU314" s="59"/>
      <c r="AV314" s="64">
        <f>SUM(AU314*$D314)</f>
        <v>0</v>
      </c>
      <c r="AW314" s="59"/>
      <c r="AX314" s="64">
        <f>SUM(AW314*$D314)</f>
        <v>0</v>
      </c>
      <c r="AY314" s="59"/>
      <c r="AZ314" s="64">
        <f>SUM(AY314*$D314)</f>
        <v>0</v>
      </c>
      <c r="BA314" s="59"/>
      <c r="BB314" s="64">
        <f>SUM(BA314*$D314)</f>
        <v>0</v>
      </c>
      <c r="BC314" s="59"/>
      <c r="BD314" s="64">
        <f>SUM(BC314*$D314)</f>
        <v>0</v>
      </c>
      <c r="BE314" s="59"/>
      <c r="BF314" s="64">
        <f>SUM(BE314*$D314)</f>
        <v>0</v>
      </c>
      <c r="BG314" s="59"/>
      <c r="BH314" s="64">
        <f>SUM(BG314*$D314)</f>
        <v>0</v>
      </c>
      <c r="BI314" s="59"/>
      <c r="BJ314" s="64">
        <f>SUM(BI314*$D314)</f>
        <v>0</v>
      </c>
      <c r="BK314" s="59"/>
      <c r="BL314" s="64">
        <f>SUM(BK314*$D314)</f>
        <v>0</v>
      </c>
      <c r="BM314" s="59"/>
      <c r="BN314" s="64">
        <f>SUM(BM314*$D314)</f>
        <v>0</v>
      </c>
      <c r="BO314" s="59"/>
      <c r="BP314" s="64">
        <f>SUM(BO314*$D314)</f>
        <v>0</v>
      </c>
      <c r="BQ314" s="59"/>
      <c r="BR314" s="64">
        <f>SUM(BQ314*$D314)</f>
        <v>0</v>
      </c>
      <c r="BS314" s="59"/>
      <c r="BT314" s="64">
        <f>SUM(BS314*$D314)</f>
        <v>0</v>
      </c>
      <c r="BU314" s="59"/>
      <c r="BV314" s="64">
        <f>SUM(BU314*$D314)</f>
        <v>0</v>
      </c>
      <c r="BW314" s="59"/>
      <c r="BX314" s="64">
        <f>SUM(BW314*$D314)</f>
        <v>0</v>
      </c>
      <c r="BY314" s="59"/>
      <c r="BZ314" s="64">
        <f t="shared" ref="BZ314:BZ353" si="1998">SUM(BY314*$D314)</f>
        <v>0</v>
      </c>
      <c r="CA314" s="54"/>
      <c r="CB314" s="61">
        <f t="shared" ref="CB314:CB315" si="1999">SUM(E314+G314+I314+K314+M314+O314+Q314+S314+U314+W314+Y314+AA314+AC314+AE314+AG314+AI314+AK314+AM314+AO314+AQ314+AS314+AU314+AW314+AY314+BA314+BC314+BE314+BG314+BI314+BK314+BM314+BO314+BQ314+BS314+BU314+BW314+BY314)</f>
        <v>0</v>
      </c>
      <c r="CC314" s="61">
        <f t="shared" ref="CC314:CC353" si="2000">ROUND(CB314*D314*2,1)/2</f>
        <v>0</v>
      </c>
      <c r="CD314" s="4"/>
      <c r="CE314" s="236"/>
      <c r="CF314" s="236">
        <f>SUM(CE314*D314)</f>
        <v>0</v>
      </c>
      <c r="CG314" s="235">
        <f>SUM(CE314+AG314)</f>
        <v>0</v>
      </c>
      <c r="CH314" s="235">
        <f>SUM(CG314*D314)</f>
        <v>0</v>
      </c>
      <c r="CI314" s="236"/>
      <c r="CJ314" s="236">
        <f>SUM(CI314*D314)</f>
        <v>0</v>
      </c>
      <c r="CK314" s="235">
        <f>SUM(CI314+AI314)</f>
        <v>0</v>
      </c>
      <c r="CL314" s="235">
        <f>SUM(CK314*D314)</f>
        <v>0</v>
      </c>
      <c r="CM314" s="236"/>
      <c r="CN314" s="236">
        <f t="shared" ref="CN314:CN346" si="2001">SUM(CM314*D314)</f>
        <v>0</v>
      </c>
      <c r="CO314" s="235">
        <f>SUM(CM314+AK314)</f>
        <v>0</v>
      </c>
      <c r="CP314" s="235">
        <f>SUM(CO314*D314)</f>
        <v>0</v>
      </c>
      <c r="CQ314" s="236"/>
      <c r="CR314" s="236">
        <f>SUM(CQ314*D314)</f>
        <v>0</v>
      </c>
      <c r="CS314" s="235">
        <f t="shared" ref="CS314" si="2002">SUM(CQ314+AG314)</f>
        <v>0</v>
      </c>
      <c r="CT314" s="235">
        <f t="shared" ref="CT314" si="2003">SUM(CS314*H314)</f>
        <v>0</v>
      </c>
      <c r="CU314" s="236"/>
      <c r="CV314" s="236">
        <f>SUM(CU314*D314)</f>
        <v>0</v>
      </c>
      <c r="CW314" s="235">
        <f t="shared" ref="CW314:CW352" si="2004">SUM(CU314+AK314)</f>
        <v>0</v>
      </c>
      <c r="CX314" s="235">
        <f>SUM(CW314*D314)</f>
        <v>0</v>
      </c>
      <c r="CY314" s="236"/>
      <c r="CZ314" s="236">
        <f>SUM(CY314*D314)</f>
        <v>0</v>
      </c>
      <c r="DA314" s="235">
        <f>SUM(CY314+AQ314)</f>
        <v>0</v>
      </c>
      <c r="DB314" s="235">
        <f>SUM(DA314*D314)</f>
        <v>0</v>
      </c>
      <c r="DC314" s="236"/>
      <c r="DD314" s="236">
        <f>SUM(DC314*D314)</f>
        <v>0</v>
      </c>
      <c r="DE314" s="235">
        <f>SUM(DC314+AT314)</f>
        <v>0</v>
      </c>
      <c r="DF314" s="235">
        <f>SUM(DE314*D314)</f>
        <v>0</v>
      </c>
      <c r="DG314" s="236"/>
      <c r="DH314" s="236">
        <f>SUM(DG314*D314)</f>
        <v>0</v>
      </c>
      <c r="DI314" s="235">
        <f>SUM(DG314+AU314)</f>
        <v>0</v>
      </c>
      <c r="DJ314" s="235">
        <f>SUM(DI314*D314)</f>
        <v>0</v>
      </c>
      <c r="DK314" s="236"/>
      <c r="DL314" s="236">
        <f>DK314*D314</f>
        <v>0</v>
      </c>
      <c r="DM314" s="235">
        <f>DK314+AW314</f>
        <v>0</v>
      </c>
      <c r="DN314" s="235">
        <f>DM314*D314</f>
        <v>0</v>
      </c>
      <c r="DO314" s="236"/>
      <c r="DP314" s="236">
        <f t="shared" ref="DP314:DP346" si="2005">SUM(DO314*AB314)</f>
        <v>0</v>
      </c>
      <c r="DQ314" s="235">
        <f t="shared" ref="DQ314:DQ352" si="2006">SUM(DO314+BA314)</f>
        <v>0</v>
      </c>
      <c r="DR314" s="235">
        <f t="shared" ref="DR314:DR353" si="2007">SUM(DQ314*AB314)</f>
        <v>0</v>
      </c>
      <c r="DS314" s="236"/>
      <c r="DT314" s="236">
        <f>DS314*D314</f>
        <v>0</v>
      </c>
      <c r="DU314" s="235">
        <f>DS314+BA314</f>
        <v>0</v>
      </c>
      <c r="DV314" s="235">
        <f>DU314*D314</f>
        <v>0</v>
      </c>
      <c r="DW314" s="236"/>
      <c r="DX314" s="236">
        <f t="shared" ref="DX314:DX319" si="2008">SUM(DW314*AJ314)</f>
        <v>0</v>
      </c>
      <c r="DY314" s="235">
        <f t="shared" ref="DY314:DY319" si="2009">SUM(DW314+BI314)</f>
        <v>0</v>
      </c>
      <c r="DZ314" s="235">
        <f t="shared" ref="DZ314:DZ319" si="2010">SUM(DY314*AJ314)</f>
        <v>0</v>
      </c>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row>
    <row r="315" spans="1:212" s="5" customFormat="1" x14ac:dyDescent="0.2">
      <c r="A315" s="57" t="s">
        <v>87</v>
      </c>
      <c r="B315" s="57" t="s">
        <v>88</v>
      </c>
      <c r="C315" s="57" t="s">
        <v>2</v>
      </c>
      <c r="D315" s="57">
        <v>140</v>
      </c>
      <c r="E315" s="6"/>
      <c r="F315" s="64">
        <f t="shared" ref="F315:F353" si="2011">SUM(E315*$D315)</f>
        <v>0</v>
      </c>
      <c r="G315" s="6"/>
      <c r="H315" s="64">
        <f t="shared" ref="H315:H353" si="2012">SUM(G315*$D315)</f>
        <v>0</v>
      </c>
      <c r="I315" s="6"/>
      <c r="J315" s="64">
        <f t="shared" ref="J315:J353" si="2013">SUM(I315*$D315)</f>
        <v>0</v>
      </c>
      <c r="K315" s="6"/>
      <c r="L315" s="64">
        <f t="shared" ref="L315:L336" si="2014">SUM(K315*$D315)</f>
        <v>0</v>
      </c>
      <c r="M315" s="6"/>
      <c r="N315" s="64">
        <f t="shared" ref="N315:N336" si="2015">SUM(M315*$D315)</f>
        <v>0</v>
      </c>
      <c r="O315" s="6"/>
      <c r="P315" s="64">
        <f t="shared" ref="P315:P336" si="2016">SUM(O315*$D315)</f>
        <v>0</v>
      </c>
      <c r="Q315" s="6"/>
      <c r="R315" s="64">
        <f t="shared" ref="R315:R336" si="2017">SUM(Q315*$D315)</f>
        <v>0</v>
      </c>
      <c r="S315" s="6"/>
      <c r="T315" s="64">
        <f t="shared" ref="T315:T336" si="2018">SUM(S315*$D315)</f>
        <v>0</v>
      </c>
      <c r="U315" s="6"/>
      <c r="V315" s="64">
        <f t="shared" ref="V315:V336" si="2019">SUM(U315*$D315)</f>
        <v>0</v>
      </c>
      <c r="W315" s="208"/>
      <c r="X315" s="64">
        <f t="shared" ref="X315:X336" si="2020">SUM(W315*$D315)</f>
        <v>0</v>
      </c>
      <c r="Y315" s="6"/>
      <c r="Z315" s="64">
        <f t="shared" ref="Z315:Z336" si="2021">SUM(Y315*$D315)</f>
        <v>0</v>
      </c>
      <c r="AA315" s="6"/>
      <c r="AB315" s="64">
        <f t="shared" ref="AB315:AB336" si="2022">SUM(AA315*$D315)</f>
        <v>0</v>
      </c>
      <c r="AC315" s="59"/>
      <c r="AD315" s="64">
        <f t="shared" ref="AD315:AD336" si="2023">SUM(AC315*$D315)</f>
        <v>0</v>
      </c>
      <c r="AE315" s="59"/>
      <c r="AF315" s="64">
        <f t="shared" ref="AF315:AF336" si="2024">SUM(AE315*$D315)</f>
        <v>0</v>
      </c>
      <c r="AG315" s="59"/>
      <c r="AH315" s="64">
        <f t="shared" ref="AH315:AH336" si="2025">SUM(AG315*$D315)</f>
        <v>0</v>
      </c>
      <c r="AI315" s="59"/>
      <c r="AJ315" s="64">
        <f t="shared" ref="AJ315:AJ336" si="2026">SUM(AI315*$D315)</f>
        <v>0</v>
      </c>
      <c r="AK315" s="59"/>
      <c r="AL315" s="64">
        <f t="shared" ref="AL315:AL336" si="2027">SUM(AK315*$D315)</f>
        <v>0</v>
      </c>
      <c r="AM315" s="59"/>
      <c r="AN315" s="64">
        <f t="shared" ref="AN315:AN336" si="2028">SUM(AM315*$D315)</f>
        <v>0</v>
      </c>
      <c r="AO315" s="59"/>
      <c r="AP315" s="64">
        <f t="shared" ref="AP315:AP336" si="2029">SUM(AO315*$D315)</f>
        <v>0</v>
      </c>
      <c r="AQ315" s="59"/>
      <c r="AR315" s="64">
        <f t="shared" ref="AR315:AR336" si="2030">SUM(AQ315*$D315)</f>
        <v>0</v>
      </c>
      <c r="AS315" s="59"/>
      <c r="AT315" s="64">
        <f t="shared" ref="AT315:AT336" si="2031">SUM(AS315*$D315)</f>
        <v>0</v>
      </c>
      <c r="AU315" s="59"/>
      <c r="AV315" s="64">
        <f t="shared" ref="AV315:AV336" si="2032">SUM(AU315*$D315)</f>
        <v>0</v>
      </c>
      <c r="AW315" s="59"/>
      <c r="AX315" s="64">
        <f t="shared" ref="AX315:AX336" si="2033">SUM(AW315*$D315)</f>
        <v>0</v>
      </c>
      <c r="AY315" s="59"/>
      <c r="AZ315" s="64">
        <f t="shared" ref="AZ315:AZ336" si="2034">SUM(AY315*$D315)</f>
        <v>0</v>
      </c>
      <c r="BA315" s="59"/>
      <c r="BB315" s="64">
        <f t="shared" ref="BB315:BB336" si="2035">SUM(BA315*$D315)</f>
        <v>0</v>
      </c>
      <c r="BC315" s="59"/>
      <c r="BD315" s="64">
        <f t="shared" ref="BD315:BD336" si="2036">SUM(BC315*$D315)</f>
        <v>0</v>
      </c>
      <c r="BE315" s="59"/>
      <c r="BF315" s="64">
        <f t="shared" ref="BF315:BF336" si="2037">SUM(BE315*$D315)</f>
        <v>0</v>
      </c>
      <c r="BG315" s="59"/>
      <c r="BH315" s="64">
        <f t="shared" ref="BH315:BH336" si="2038">SUM(BG315*$D315)</f>
        <v>0</v>
      </c>
      <c r="BI315" s="59"/>
      <c r="BJ315" s="64">
        <f t="shared" ref="BJ315:BJ336" si="2039">SUM(BI315*$D315)</f>
        <v>0</v>
      </c>
      <c r="BK315" s="59"/>
      <c r="BL315" s="64">
        <f t="shared" ref="BL315:BL336" si="2040">SUM(BK315*$D315)</f>
        <v>0</v>
      </c>
      <c r="BM315" s="59"/>
      <c r="BN315" s="64">
        <f t="shared" ref="BN315:BN336" si="2041">SUM(BM315*$D315)</f>
        <v>0</v>
      </c>
      <c r="BO315" s="59"/>
      <c r="BP315" s="64">
        <f t="shared" ref="BP315:BP336" si="2042">SUM(BO315*$D315)</f>
        <v>0</v>
      </c>
      <c r="BQ315" s="59"/>
      <c r="BR315" s="64">
        <f t="shared" ref="BR315:BR336" si="2043">SUM(BQ315*$D315)</f>
        <v>0</v>
      </c>
      <c r="BS315" s="59"/>
      <c r="BT315" s="64">
        <f t="shared" ref="BT315:BT336" si="2044">SUM(BS315*$D315)</f>
        <v>0</v>
      </c>
      <c r="BU315" s="59"/>
      <c r="BV315" s="64">
        <f t="shared" ref="BV315:BV336" si="2045">SUM(BU315*$D315)</f>
        <v>0</v>
      </c>
      <c r="BW315" s="59"/>
      <c r="BX315" s="64">
        <f t="shared" ref="BX315:BX336" si="2046">SUM(BW315*$D315)</f>
        <v>0</v>
      </c>
      <c r="BY315" s="59"/>
      <c r="BZ315" s="64">
        <f t="shared" si="1998"/>
        <v>0</v>
      </c>
      <c r="CA315" s="54"/>
      <c r="CB315" s="61">
        <f t="shared" si="1999"/>
        <v>0</v>
      </c>
      <c r="CC315" s="61">
        <f t="shared" si="2000"/>
        <v>0</v>
      </c>
      <c r="CD315" s="4"/>
      <c r="CE315" s="236"/>
      <c r="CF315" s="236">
        <f t="shared" ref="CF315:CF353" si="2047">SUM(CE315*D315)</f>
        <v>0</v>
      </c>
      <c r="CG315" s="235">
        <f t="shared" ref="CG315:CG353" si="2048">SUM(CE315+AG315)</f>
        <v>0</v>
      </c>
      <c r="CH315" s="235">
        <f t="shared" ref="CH315:CH353" si="2049">SUM(CG315*D315)</f>
        <v>0</v>
      </c>
      <c r="CI315" s="236"/>
      <c r="CJ315" s="236">
        <f t="shared" ref="CJ315:CJ353" si="2050">SUM(CI315*D315)</f>
        <v>0</v>
      </c>
      <c r="CK315" s="235">
        <f t="shared" ref="CK315:CK353" si="2051">SUM(CI315+AI315)</f>
        <v>0</v>
      </c>
      <c r="CL315" s="235">
        <f t="shared" ref="CL315:CL353" si="2052">SUM(CK315*D315)</f>
        <v>0</v>
      </c>
      <c r="CM315" s="236"/>
      <c r="CN315" s="236">
        <f t="shared" si="2001"/>
        <v>0</v>
      </c>
      <c r="CO315" s="235">
        <f t="shared" ref="CO315:CO353" si="2053">SUM(CM315+AK315)</f>
        <v>0</v>
      </c>
      <c r="CP315" s="235">
        <f t="shared" ref="CP315:CP353" si="2054">SUM(CO315*D315)</f>
        <v>0</v>
      </c>
      <c r="CQ315" s="236"/>
      <c r="CR315" s="236">
        <f t="shared" ref="CR315:CR353" si="2055">SUM(CQ315*D315)</f>
        <v>0</v>
      </c>
      <c r="CS315" s="235">
        <f>SUM(CQ314+AM314)</f>
        <v>0</v>
      </c>
      <c r="CT315" s="235">
        <f>SUM(CS315*D314)</f>
        <v>0</v>
      </c>
      <c r="CU315" s="236"/>
      <c r="CV315" s="236">
        <f t="shared" ref="CV315:CV353" si="2056">SUM(CU315*D315)</f>
        <v>0</v>
      </c>
      <c r="CW315" s="235">
        <f t="shared" si="2004"/>
        <v>0</v>
      </c>
      <c r="CX315" s="235">
        <f t="shared" ref="CX315:CX353" si="2057">SUM(CW315*D315)</f>
        <v>0</v>
      </c>
      <c r="CY315" s="236"/>
      <c r="CZ315" s="236">
        <f t="shared" ref="CZ315:CZ353" si="2058">SUM(CY315*D315)</f>
        <v>0</v>
      </c>
      <c r="DA315" s="235">
        <f t="shared" ref="DA315:DA352" si="2059">SUM(CY315+AO315)</f>
        <v>0</v>
      </c>
      <c r="DB315" s="235">
        <f t="shared" ref="DB315:DB353" si="2060">SUM(DA315*D315)</f>
        <v>0</v>
      </c>
      <c r="DC315" s="236"/>
      <c r="DD315" s="236">
        <f t="shared" ref="DD315:DD353" si="2061">SUM(DC315*D315)</f>
        <v>0</v>
      </c>
      <c r="DE315" s="235">
        <f t="shared" ref="DE315:DE353" si="2062">SUM(DC315+AT315)</f>
        <v>0</v>
      </c>
      <c r="DF315" s="235">
        <f t="shared" ref="DF315:DF353" si="2063">SUM(DE315*D315)</f>
        <v>0</v>
      </c>
      <c r="DG315" s="236"/>
      <c r="DH315" s="236">
        <f t="shared" ref="DH315:DH353" si="2064">SUM(DG315*D315)</f>
        <v>0</v>
      </c>
      <c r="DI315" s="235">
        <f t="shared" ref="DI315:DI353" si="2065">SUM(DG315+AU315)</f>
        <v>0</v>
      </c>
      <c r="DJ315" s="235">
        <f t="shared" ref="DJ315:DJ353" si="2066">SUM(DI315*D315)</f>
        <v>0</v>
      </c>
      <c r="DK315" s="236"/>
      <c r="DL315" s="236">
        <f t="shared" ref="DL315:DL353" si="2067">DK315*D315</f>
        <v>0</v>
      </c>
      <c r="DM315" s="235">
        <f t="shared" ref="DM315:DM353" si="2068">DK315+AW315</f>
        <v>0</v>
      </c>
      <c r="DN315" s="235">
        <f t="shared" ref="DN315:DN353" si="2069">DM315*D315</f>
        <v>0</v>
      </c>
      <c r="DO315" s="236"/>
      <c r="DP315" s="236">
        <f t="shared" si="2005"/>
        <v>0</v>
      </c>
      <c r="DQ315" s="235">
        <f t="shared" si="2006"/>
        <v>0</v>
      </c>
      <c r="DR315" s="235">
        <f t="shared" si="2007"/>
        <v>0</v>
      </c>
      <c r="DS315" s="236"/>
      <c r="DT315" s="236">
        <f t="shared" ref="DT315:DT353" si="2070">DS315*D315</f>
        <v>0</v>
      </c>
      <c r="DU315" s="235">
        <f t="shared" ref="DU315:DU353" si="2071">DS315+BA315</f>
        <v>0</v>
      </c>
      <c r="DV315" s="235">
        <f t="shared" ref="DV315:DV353" si="2072">DU315*D315</f>
        <v>0</v>
      </c>
      <c r="DW315" s="236"/>
      <c r="DX315" s="236">
        <f t="shared" si="2008"/>
        <v>0</v>
      </c>
      <c r="DY315" s="235">
        <f t="shared" si="2009"/>
        <v>0</v>
      </c>
      <c r="DZ315" s="235">
        <f t="shared" si="2010"/>
        <v>0</v>
      </c>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row>
    <row r="316" spans="1:212" s="5" customFormat="1" x14ac:dyDescent="0.2">
      <c r="A316" s="57" t="s">
        <v>181</v>
      </c>
      <c r="B316" s="57" t="s">
        <v>182</v>
      </c>
      <c r="C316" s="57" t="s">
        <v>2</v>
      </c>
      <c r="D316" s="57">
        <v>140</v>
      </c>
      <c r="E316" s="6"/>
      <c r="F316" s="64">
        <f t="shared" si="2011"/>
        <v>0</v>
      </c>
      <c r="G316" s="6"/>
      <c r="H316" s="64">
        <f t="shared" si="2012"/>
        <v>0</v>
      </c>
      <c r="I316" s="6"/>
      <c r="J316" s="64">
        <f t="shared" si="2013"/>
        <v>0</v>
      </c>
      <c r="K316" s="6"/>
      <c r="L316" s="64">
        <f t="shared" si="2014"/>
        <v>0</v>
      </c>
      <c r="M316" s="6"/>
      <c r="N316" s="64">
        <f t="shared" si="2015"/>
        <v>0</v>
      </c>
      <c r="O316" s="6"/>
      <c r="P316" s="64">
        <f t="shared" si="2016"/>
        <v>0</v>
      </c>
      <c r="Q316" s="6"/>
      <c r="R316" s="64">
        <f t="shared" si="2017"/>
        <v>0</v>
      </c>
      <c r="S316" s="6"/>
      <c r="T316" s="64">
        <f t="shared" si="2018"/>
        <v>0</v>
      </c>
      <c r="U316" s="6"/>
      <c r="V316" s="64">
        <f t="shared" si="2019"/>
        <v>0</v>
      </c>
      <c r="W316" s="6"/>
      <c r="X316" s="64">
        <f t="shared" si="2020"/>
        <v>0</v>
      </c>
      <c r="Y316" s="6"/>
      <c r="Z316" s="64">
        <f t="shared" si="2021"/>
        <v>0</v>
      </c>
      <c r="AA316" s="6"/>
      <c r="AB316" s="64">
        <f t="shared" si="2022"/>
        <v>0</v>
      </c>
      <c r="AC316" s="59"/>
      <c r="AD316" s="64">
        <f t="shared" si="2023"/>
        <v>0</v>
      </c>
      <c r="AE316" s="59"/>
      <c r="AF316" s="64">
        <f t="shared" si="2024"/>
        <v>0</v>
      </c>
      <c r="AG316" s="59"/>
      <c r="AH316" s="64">
        <f t="shared" si="2025"/>
        <v>0</v>
      </c>
      <c r="AI316" s="59"/>
      <c r="AJ316" s="64">
        <f t="shared" si="2026"/>
        <v>0</v>
      </c>
      <c r="AK316" s="59"/>
      <c r="AL316" s="64">
        <f t="shared" si="2027"/>
        <v>0</v>
      </c>
      <c r="AM316" s="59"/>
      <c r="AN316" s="64">
        <f t="shared" si="2028"/>
        <v>0</v>
      </c>
      <c r="AO316" s="59"/>
      <c r="AP316" s="64">
        <f t="shared" si="2029"/>
        <v>0</v>
      </c>
      <c r="AQ316" s="59"/>
      <c r="AR316" s="64">
        <f t="shared" si="2030"/>
        <v>0</v>
      </c>
      <c r="AS316" s="59"/>
      <c r="AT316" s="64">
        <f t="shared" si="2031"/>
        <v>0</v>
      </c>
      <c r="AU316" s="59"/>
      <c r="AV316" s="64">
        <f t="shared" si="2032"/>
        <v>0</v>
      </c>
      <c r="AW316" s="59"/>
      <c r="AX316" s="64">
        <f t="shared" si="2033"/>
        <v>0</v>
      </c>
      <c r="AY316" s="59"/>
      <c r="AZ316" s="64">
        <f t="shared" si="2034"/>
        <v>0</v>
      </c>
      <c r="BA316" s="59"/>
      <c r="BB316" s="64">
        <f t="shared" si="2035"/>
        <v>0</v>
      </c>
      <c r="BC316" s="59"/>
      <c r="BD316" s="64">
        <f t="shared" si="2036"/>
        <v>0</v>
      </c>
      <c r="BE316" s="59"/>
      <c r="BF316" s="64">
        <f t="shared" si="2037"/>
        <v>0</v>
      </c>
      <c r="BG316" s="59"/>
      <c r="BH316" s="64">
        <f t="shared" si="2038"/>
        <v>0</v>
      </c>
      <c r="BI316" s="59"/>
      <c r="BJ316" s="64">
        <f t="shared" si="2039"/>
        <v>0</v>
      </c>
      <c r="BK316" s="59"/>
      <c r="BL316" s="64">
        <f t="shared" si="2040"/>
        <v>0</v>
      </c>
      <c r="BM316" s="59"/>
      <c r="BN316" s="64">
        <f t="shared" si="2041"/>
        <v>0</v>
      </c>
      <c r="BO316" s="59"/>
      <c r="BP316" s="64">
        <f t="shared" si="2042"/>
        <v>0</v>
      </c>
      <c r="BQ316" s="59"/>
      <c r="BR316" s="64">
        <f t="shared" si="2043"/>
        <v>0</v>
      </c>
      <c r="BS316" s="59"/>
      <c r="BT316" s="64">
        <f t="shared" si="2044"/>
        <v>0</v>
      </c>
      <c r="BU316" s="59"/>
      <c r="BV316" s="64">
        <f t="shared" si="2045"/>
        <v>0</v>
      </c>
      <c r="BW316" s="59"/>
      <c r="BX316" s="64">
        <f t="shared" si="2046"/>
        <v>0</v>
      </c>
      <c r="BY316" s="59"/>
      <c r="BZ316" s="64">
        <f t="shared" si="1998"/>
        <v>0</v>
      </c>
      <c r="CA316" s="54"/>
      <c r="CB316" s="61">
        <f t="shared" ref="CB316:CB353" si="2073">SUM(E316+G316+I316+K316+M316+O316+Q316+S316+U316+W316+Y316+AA316+AC316+AE316+AG316+AI316+AK316+AM316+AO316+AQ316+AS316+AU316+AW316+AY316+BA316+BC316+BE316+BG316+BI316+BK316+BM316+BO316+BQ316+BS316+BU316+BW316+BY316)</f>
        <v>0</v>
      </c>
      <c r="CC316" s="61">
        <f t="shared" si="2000"/>
        <v>0</v>
      </c>
      <c r="CD316" s="4"/>
      <c r="CE316" s="236"/>
      <c r="CF316" s="236">
        <f t="shared" si="2047"/>
        <v>0</v>
      </c>
      <c r="CG316" s="235">
        <f t="shared" si="2048"/>
        <v>0</v>
      </c>
      <c r="CH316" s="235">
        <f t="shared" si="2049"/>
        <v>0</v>
      </c>
      <c r="CI316" s="236"/>
      <c r="CJ316" s="236">
        <f t="shared" si="2050"/>
        <v>0</v>
      </c>
      <c r="CK316" s="235">
        <f t="shared" si="2051"/>
        <v>0</v>
      </c>
      <c r="CL316" s="235">
        <f t="shared" si="2052"/>
        <v>0</v>
      </c>
      <c r="CM316" s="236"/>
      <c r="CN316" s="236">
        <f t="shared" si="2001"/>
        <v>0</v>
      </c>
      <c r="CO316" s="235">
        <f t="shared" si="2053"/>
        <v>0</v>
      </c>
      <c r="CP316" s="235">
        <f t="shared" si="2054"/>
        <v>0</v>
      </c>
      <c r="CQ316" s="236"/>
      <c r="CR316" s="236">
        <f t="shared" si="2055"/>
        <v>0</v>
      </c>
      <c r="CS316" s="235">
        <f t="shared" ref="CS316:CS353" si="2074">SUM(CQ315+AM315)</f>
        <v>0</v>
      </c>
      <c r="CT316" s="235">
        <f t="shared" ref="CT316:CT353" si="2075">SUM(CS316*D315)</f>
        <v>0</v>
      </c>
      <c r="CU316" s="236"/>
      <c r="CV316" s="236">
        <f t="shared" si="2056"/>
        <v>0</v>
      </c>
      <c r="CW316" s="235">
        <f t="shared" si="2004"/>
        <v>0</v>
      </c>
      <c r="CX316" s="235">
        <f t="shared" si="2057"/>
        <v>0</v>
      </c>
      <c r="CY316" s="236"/>
      <c r="CZ316" s="236">
        <f t="shared" si="2058"/>
        <v>0</v>
      </c>
      <c r="DA316" s="235">
        <f t="shared" si="2059"/>
        <v>0</v>
      </c>
      <c r="DB316" s="235">
        <f t="shared" si="2060"/>
        <v>0</v>
      </c>
      <c r="DC316" s="236"/>
      <c r="DD316" s="236">
        <f t="shared" si="2061"/>
        <v>0</v>
      </c>
      <c r="DE316" s="235">
        <f t="shared" si="2062"/>
        <v>0</v>
      </c>
      <c r="DF316" s="235">
        <f t="shared" si="2063"/>
        <v>0</v>
      </c>
      <c r="DG316" s="236"/>
      <c r="DH316" s="236">
        <f t="shared" si="2064"/>
        <v>0</v>
      </c>
      <c r="DI316" s="235">
        <f t="shared" si="2065"/>
        <v>0</v>
      </c>
      <c r="DJ316" s="235">
        <f t="shared" si="2066"/>
        <v>0</v>
      </c>
      <c r="DK316" s="236"/>
      <c r="DL316" s="236">
        <f t="shared" si="2067"/>
        <v>0</v>
      </c>
      <c r="DM316" s="235">
        <f t="shared" si="2068"/>
        <v>0</v>
      </c>
      <c r="DN316" s="235">
        <f t="shared" si="2069"/>
        <v>0</v>
      </c>
      <c r="DO316" s="236"/>
      <c r="DP316" s="236">
        <f t="shared" si="2005"/>
        <v>0</v>
      </c>
      <c r="DQ316" s="235">
        <f t="shared" si="2006"/>
        <v>0</v>
      </c>
      <c r="DR316" s="235">
        <f t="shared" si="2007"/>
        <v>0</v>
      </c>
      <c r="DS316" s="236"/>
      <c r="DT316" s="236">
        <f t="shared" si="2070"/>
        <v>0</v>
      </c>
      <c r="DU316" s="235">
        <f t="shared" si="2071"/>
        <v>0</v>
      </c>
      <c r="DV316" s="235">
        <f t="shared" si="2072"/>
        <v>0</v>
      </c>
      <c r="DW316" s="236"/>
      <c r="DX316" s="236">
        <f t="shared" si="2008"/>
        <v>0</v>
      </c>
      <c r="DY316" s="235">
        <f t="shared" si="2009"/>
        <v>0</v>
      </c>
      <c r="DZ316" s="235">
        <f t="shared" si="2010"/>
        <v>0</v>
      </c>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row>
    <row r="317" spans="1:212" s="5" customFormat="1" x14ac:dyDescent="0.2">
      <c r="A317" s="57" t="s">
        <v>107</v>
      </c>
      <c r="B317" s="57" t="s">
        <v>108</v>
      </c>
      <c r="C317" s="57" t="s">
        <v>2</v>
      </c>
      <c r="D317" s="57">
        <v>140</v>
      </c>
      <c r="E317" s="6"/>
      <c r="F317" s="64">
        <f t="shared" si="2011"/>
        <v>0</v>
      </c>
      <c r="G317" s="6"/>
      <c r="H317" s="64">
        <f t="shared" si="2012"/>
        <v>0</v>
      </c>
      <c r="I317" s="6"/>
      <c r="J317" s="64">
        <f t="shared" si="2013"/>
        <v>0</v>
      </c>
      <c r="K317" s="6"/>
      <c r="L317" s="64">
        <f t="shared" si="2014"/>
        <v>0</v>
      </c>
      <c r="M317" s="6"/>
      <c r="N317" s="64">
        <f t="shared" si="2015"/>
        <v>0</v>
      </c>
      <c r="O317" s="6"/>
      <c r="P317" s="64">
        <f t="shared" si="2016"/>
        <v>0</v>
      </c>
      <c r="Q317" s="6"/>
      <c r="R317" s="64">
        <f t="shared" si="2017"/>
        <v>0</v>
      </c>
      <c r="S317" s="6"/>
      <c r="T317" s="64">
        <f t="shared" si="2018"/>
        <v>0</v>
      </c>
      <c r="U317" s="6"/>
      <c r="V317" s="64">
        <f t="shared" si="2019"/>
        <v>0</v>
      </c>
      <c r="W317" s="208"/>
      <c r="X317" s="64">
        <f t="shared" si="2020"/>
        <v>0</v>
      </c>
      <c r="Y317" s="6"/>
      <c r="Z317" s="64">
        <f t="shared" si="2021"/>
        <v>0</v>
      </c>
      <c r="AA317" s="6"/>
      <c r="AB317" s="64">
        <f t="shared" si="2022"/>
        <v>0</v>
      </c>
      <c r="AC317" s="59"/>
      <c r="AD317" s="64">
        <f t="shared" si="2023"/>
        <v>0</v>
      </c>
      <c r="AE317" s="59"/>
      <c r="AF317" s="64">
        <f t="shared" si="2024"/>
        <v>0</v>
      </c>
      <c r="AG317" s="59"/>
      <c r="AH317" s="64">
        <f t="shared" si="2025"/>
        <v>0</v>
      </c>
      <c r="AI317" s="59"/>
      <c r="AJ317" s="64">
        <f t="shared" si="2026"/>
        <v>0</v>
      </c>
      <c r="AK317" s="59"/>
      <c r="AL317" s="64">
        <f t="shared" si="2027"/>
        <v>0</v>
      </c>
      <c r="AM317" s="59"/>
      <c r="AN317" s="64">
        <f t="shared" si="2028"/>
        <v>0</v>
      </c>
      <c r="AO317" s="59"/>
      <c r="AP317" s="64">
        <f t="shared" si="2029"/>
        <v>0</v>
      </c>
      <c r="AQ317" s="59"/>
      <c r="AR317" s="64">
        <f t="shared" si="2030"/>
        <v>0</v>
      </c>
      <c r="AS317" s="59"/>
      <c r="AT317" s="64">
        <f t="shared" si="2031"/>
        <v>0</v>
      </c>
      <c r="AU317" s="59"/>
      <c r="AV317" s="64">
        <f t="shared" si="2032"/>
        <v>0</v>
      </c>
      <c r="AW317" s="59">
        <v>2.5</v>
      </c>
      <c r="AX317" s="64">
        <f t="shared" si="2033"/>
        <v>350</v>
      </c>
      <c r="AY317" s="59">
        <v>18</v>
      </c>
      <c r="AZ317" s="64">
        <f t="shared" si="2034"/>
        <v>2520</v>
      </c>
      <c r="BA317" s="59">
        <v>28</v>
      </c>
      <c r="BB317" s="64">
        <f t="shared" si="2035"/>
        <v>3920</v>
      </c>
      <c r="BC317" s="59"/>
      <c r="BD317" s="64">
        <f t="shared" si="2036"/>
        <v>0</v>
      </c>
      <c r="BE317" s="59"/>
      <c r="BF317" s="64">
        <f t="shared" si="2037"/>
        <v>0</v>
      </c>
      <c r="BG317" s="59"/>
      <c r="BH317" s="64">
        <f t="shared" si="2038"/>
        <v>0</v>
      </c>
      <c r="BI317" s="59"/>
      <c r="BJ317" s="64">
        <f t="shared" si="2039"/>
        <v>0</v>
      </c>
      <c r="BK317" s="59"/>
      <c r="BL317" s="64">
        <f t="shared" si="2040"/>
        <v>0</v>
      </c>
      <c r="BM317" s="59"/>
      <c r="BN317" s="64">
        <f t="shared" si="2041"/>
        <v>0</v>
      </c>
      <c r="BO317" s="59"/>
      <c r="BP317" s="64">
        <f t="shared" si="2042"/>
        <v>0</v>
      </c>
      <c r="BQ317" s="59"/>
      <c r="BR317" s="64">
        <f t="shared" si="2043"/>
        <v>0</v>
      </c>
      <c r="BS317" s="59"/>
      <c r="BT317" s="64">
        <f t="shared" si="2044"/>
        <v>0</v>
      </c>
      <c r="BU317" s="59"/>
      <c r="BV317" s="64">
        <f t="shared" si="2045"/>
        <v>0</v>
      </c>
      <c r="BW317" s="59"/>
      <c r="BX317" s="64">
        <f t="shared" si="2046"/>
        <v>0</v>
      </c>
      <c r="BY317" s="59"/>
      <c r="BZ317" s="64">
        <f t="shared" si="1998"/>
        <v>0</v>
      </c>
      <c r="CA317" s="54"/>
      <c r="CB317" s="61">
        <f t="shared" si="2073"/>
        <v>48.5</v>
      </c>
      <c r="CC317" s="61">
        <f t="shared" si="2000"/>
        <v>6790</v>
      </c>
      <c r="CD317" s="4"/>
      <c r="CE317" s="236"/>
      <c r="CF317" s="236">
        <f t="shared" si="2047"/>
        <v>0</v>
      </c>
      <c r="CG317" s="235">
        <f t="shared" si="2048"/>
        <v>0</v>
      </c>
      <c r="CH317" s="235">
        <f t="shared" si="2049"/>
        <v>0</v>
      </c>
      <c r="CI317" s="236">
        <v>7.5</v>
      </c>
      <c r="CJ317" s="236">
        <f t="shared" si="2050"/>
        <v>1050</v>
      </c>
      <c r="CK317" s="235">
        <f t="shared" si="2051"/>
        <v>7.5</v>
      </c>
      <c r="CL317" s="235">
        <f t="shared" si="2052"/>
        <v>1050</v>
      </c>
      <c r="CM317" s="236"/>
      <c r="CN317" s="236">
        <f t="shared" si="2001"/>
        <v>0</v>
      </c>
      <c r="CO317" s="235">
        <f t="shared" si="2053"/>
        <v>0</v>
      </c>
      <c r="CP317" s="235">
        <f t="shared" si="2054"/>
        <v>0</v>
      </c>
      <c r="CQ317" s="236">
        <v>2.25</v>
      </c>
      <c r="CR317" s="236">
        <f t="shared" si="2055"/>
        <v>315</v>
      </c>
      <c r="CS317" s="235">
        <f t="shared" si="2074"/>
        <v>0</v>
      </c>
      <c r="CT317" s="235">
        <f t="shared" si="2075"/>
        <v>0</v>
      </c>
      <c r="CU317" s="236">
        <v>3.25</v>
      </c>
      <c r="CV317" s="236">
        <f t="shared" si="2056"/>
        <v>455</v>
      </c>
      <c r="CW317" s="235">
        <f t="shared" si="2004"/>
        <v>3.25</v>
      </c>
      <c r="CX317" s="235">
        <f t="shared" si="2057"/>
        <v>455</v>
      </c>
      <c r="CY317" s="236">
        <v>3.5</v>
      </c>
      <c r="CZ317" s="236">
        <f t="shared" si="2058"/>
        <v>490</v>
      </c>
      <c r="DA317" s="235">
        <f t="shared" si="2059"/>
        <v>3.5</v>
      </c>
      <c r="DB317" s="235">
        <f t="shared" si="2060"/>
        <v>490</v>
      </c>
      <c r="DC317" s="236">
        <v>3</v>
      </c>
      <c r="DD317" s="236">
        <f t="shared" si="2061"/>
        <v>420</v>
      </c>
      <c r="DE317" s="235">
        <f t="shared" si="2062"/>
        <v>3</v>
      </c>
      <c r="DF317" s="235">
        <f t="shared" si="2063"/>
        <v>420</v>
      </c>
      <c r="DG317" s="236">
        <v>7</v>
      </c>
      <c r="DH317" s="236">
        <f t="shared" si="2064"/>
        <v>980</v>
      </c>
      <c r="DI317" s="235">
        <f t="shared" si="2065"/>
        <v>7</v>
      </c>
      <c r="DJ317" s="235">
        <f t="shared" si="2066"/>
        <v>980</v>
      </c>
      <c r="DK317" s="236">
        <v>3.5</v>
      </c>
      <c r="DL317" s="236">
        <f>DK317*D317</f>
        <v>490</v>
      </c>
      <c r="DM317" s="235">
        <f t="shared" si="2068"/>
        <v>6</v>
      </c>
      <c r="DN317" s="235">
        <f t="shared" si="2069"/>
        <v>840</v>
      </c>
      <c r="DO317" s="236"/>
      <c r="DP317" s="236">
        <f t="shared" si="2005"/>
        <v>0</v>
      </c>
      <c r="DQ317" s="235">
        <f t="shared" si="2006"/>
        <v>28</v>
      </c>
      <c r="DR317" s="235">
        <f t="shared" si="2007"/>
        <v>0</v>
      </c>
      <c r="DS317" s="236">
        <v>1</v>
      </c>
      <c r="DT317" s="236">
        <f t="shared" si="2070"/>
        <v>140</v>
      </c>
      <c r="DU317" s="235">
        <f t="shared" si="2071"/>
        <v>29</v>
      </c>
      <c r="DV317" s="235">
        <f t="shared" si="2072"/>
        <v>4060</v>
      </c>
      <c r="DW317" s="236"/>
      <c r="DX317" s="236">
        <f t="shared" si="2008"/>
        <v>0</v>
      </c>
      <c r="DY317" s="235">
        <f t="shared" si="2009"/>
        <v>0</v>
      </c>
      <c r="DZ317" s="235">
        <f t="shared" si="2010"/>
        <v>0</v>
      </c>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row>
    <row r="318" spans="1:212" s="5" customFormat="1" x14ac:dyDescent="0.2">
      <c r="A318" s="57" t="s">
        <v>169</v>
      </c>
      <c r="B318" s="57" t="s">
        <v>170</v>
      </c>
      <c r="C318" s="57" t="s">
        <v>2</v>
      </c>
      <c r="D318" s="57">
        <v>140</v>
      </c>
      <c r="E318" s="6"/>
      <c r="F318" s="64">
        <f t="shared" si="2011"/>
        <v>0</v>
      </c>
      <c r="G318" s="6"/>
      <c r="H318" s="64">
        <f t="shared" si="2012"/>
        <v>0</v>
      </c>
      <c r="I318" s="6"/>
      <c r="J318" s="64">
        <f t="shared" si="2013"/>
        <v>0</v>
      </c>
      <c r="K318" s="6"/>
      <c r="L318" s="64">
        <f t="shared" si="2014"/>
        <v>0</v>
      </c>
      <c r="M318" s="6"/>
      <c r="N318" s="64">
        <f t="shared" si="2015"/>
        <v>0</v>
      </c>
      <c r="O318" s="6"/>
      <c r="P318" s="64">
        <f t="shared" si="2016"/>
        <v>0</v>
      </c>
      <c r="Q318" s="6"/>
      <c r="R318" s="64">
        <f t="shared" si="2017"/>
        <v>0</v>
      </c>
      <c r="S318" s="6"/>
      <c r="T318" s="64">
        <f t="shared" si="2018"/>
        <v>0</v>
      </c>
      <c r="U318" s="6"/>
      <c r="V318" s="64">
        <f t="shared" si="2019"/>
        <v>0</v>
      </c>
      <c r="W318" s="208"/>
      <c r="X318" s="64">
        <f t="shared" si="2020"/>
        <v>0</v>
      </c>
      <c r="Y318" s="6"/>
      <c r="Z318" s="64">
        <f t="shared" si="2021"/>
        <v>0</v>
      </c>
      <c r="AA318" s="6"/>
      <c r="AB318" s="64">
        <f t="shared" si="2022"/>
        <v>0</v>
      </c>
      <c r="AC318" s="59"/>
      <c r="AD318" s="64">
        <f t="shared" si="2023"/>
        <v>0</v>
      </c>
      <c r="AE318" s="59"/>
      <c r="AF318" s="64">
        <f t="shared" si="2024"/>
        <v>0</v>
      </c>
      <c r="AG318" s="59"/>
      <c r="AH318" s="64">
        <f t="shared" si="2025"/>
        <v>0</v>
      </c>
      <c r="AI318" s="59"/>
      <c r="AJ318" s="64">
        <f t="shared" si="2026"/>
        <v>0</v>
      </c>
      <c r="AK318" s="59"/>
      <c r="AL318" s="64">
        <f t="shared" si="2027"/>
        <v>0</v>
      </c>
      <c r="AM318" s="59"/>
      <c r="AN318" s="64">
        <f t="shared" si="2028"/>
        <v>0</v>
      </c>
      <c r="AO318" s="59"/>
      <c r="AP318" s="64">
        <f t="shared" si="2029"/>
        <v>0</v>
      </c>
      <c r="AQ318" s="59"/>
      <c r="AR318" s="64">
        <f t="shared" si="2030"/>
        <v>0</v>
      </c>
      <c r="AS318" s="59"/>
      <c r="AT318" s="64">
        <f t="shared" si="2031"/>
        <v>0</v>
      </c>
      <c r="AU318" s="59"/>
      <c r="AV318" s="64">
        <f t="shared" si="2032"/>
        <v>0</v>
      </c>
      <c r="AW318" s="59"/>
      <c r="AX318" s="64"/>
      <c r="AY318" s="59"/>
      <c r="AZ318" s="64"/>
      <c r="BA318" s="59"/>
      <c r="BB318" s="64">
        <f t="shared" si="2035"/>
        <v>0</v>
      </c>
      <c r="BC318" s="59"/>
      <c r="BD318" s="64">
        <f t="shared" si="2036"/>
        <v>0</v>
      </c>
      <c r="BE318" s="59"/>
      <c r="BF318" s="64">
        <f t="shared" si="2037"/>
        <v>0</v>
      </c>
      <c r="BG318" s="59"/>
      <c r="BH318" s="64">
        <f t="shared" si="2038"/>
        <v>0</v>
      </c>
      <c r="BI318" s="59"/>
      <c r="BJ318" s="64">
        <f t="shared" si="2039"/>
        <v>0</v>
      </c>
      <c r="BK318" s="59"/>
      <c r="BL318" s="64">
        <f t="shared" si="2040"/>
        <v>0</v>
      </c>
      <c r="BM318" s="59"/>
      <c r="BN318" s="64">
        <f t="shared" si="2041"/>
        <v>0</v>
      </c>
      <c r="BO318" s="59"/>
      <c r="BP318" s="64">
        <f t="shared" si="2042"/>
        <v>0</v>
      </c>
      <c r="BQ318" s="59"/>
      <c r="BR318" s="64">
        <f t="shared" si="2043"/>
        <v>0</v>
      </c>
      <c r="BS318" s="59"/>
      <c r="BT318" s="64">
        <f t="shared" si="2044"/>
        <v>0</v>
      </c>
      <c r="BU318" s="59"/>
      <c r="BV318" s="64">
        <f t="shared" si="2045"/>
        <v>0</v>
      </c>
      <c r="BW318" s="59"/>
      <c r="BX318" s="64">
        <f t="shared" si="2046"/>
        <v>0</v>
      </c>
      <c r="BY318" s="59"/>
      <c r="BZ318" s="64">
        <f t="shared" si="1998"/>
        <v>0</v>
      </c>
      <c r="CA318" s="54"/>
      <c r="CB318" s="61"/>
      <c r="CC318" s="61"/>
      <c r="CD318" s="4"/>
      <c r="CE318" s="236"/>
      <c r="CF318" s="236">
        <f t="shared" si="2047"/>
        <v>0</v>
      </c>
      <c r="CG318" s="235"/>
      <c r="CH318" s="235"/>
      <c r="CI318" s="236"/>
      <c r="CJ318" s="236"/>
      <c r="CK318" s="235"/>
      <c r="CL318" s="235"/>
      <c r="CM318" s="236"/>
      <c r="CN318" s="236">
        <f t="shared" si="2001"/>
        <v>0</v>
      </c>
      <c r="CO318" s="235"/>
      <c r="CP318" s="235"/>
      <c r="CQ318" s="236"/>
      <c r="CR318" s="236"/>
      <c r="CS318" s="235"/>
      <c r="CT318" s="235"/>
      <c r="CU318" s="236"/>
      <c r="CV318" s="236"/>
      <c r="CW318" s="235"/>
      <c r="CX318" s="235"/>
      <c r="CY318" s="236"/>
      <c r="CZ318" s="236"/>
      <c r="DA318" s="235"/>
      <c r="DB318" s="235"/>
      <c r="DC318" s="236"/>
      <c r="DD318" s="236"/>
      <c r="DE318" s="235"/>
      <c r="DF318" s="235"/>
      <c r="DG318" s="236"/>
      <c r="DH318" s="236"/>
      <c r="DI318" s="235"/>
      <c r="DJ318" s="235"/>
      <c r="DK318" s="236"/>
      <c r="DL318" s="236"/>
      <c r="DM318" s="235"/>
      <c r="DN318" s="235"/>
      <c r="DO318" s="236"/>
      <c r="DP318" s="236">
        <f t="shared" si="2005"/>
        <v>0</v>
      </c>
      <c r="DQ318" s="235"/>
      <c r="DR318" s="235"/>
      <c r="DS318" s="236">
        <v>2.5</v>
      </c>
      <c r="DT318" s="236">
        <f t="shared" si="2070"/>
        <v>350</v>
      </c>
      <c r="DU318" s="235">
        <f t="shared" si="2071"/>
        <v>2.5</v>
      </c>
      <c r="DV318" s="235">
        <f t="shared" si="2072"/>
        <v>350</v>
      </c>
      <c r="DW318" s="236"/>
      <c r="DX318" s="236">
        <f t="shared" si="2008"/>
        <v>0</v>
      </c>
      <c r="DY318" s="235"/>
      <c r="DZ318" s="235"/>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row>
    <row r="319" spans="1:212" s="5" customFormat="1" x14ac:dyDescent="0.2">
      <c r="A319" s="57"/>
      <c r="B319" s="57"/>
      <c r="C319" s="57" t="s">
        <v>2</v>
      </c>
      <c r="D319" s="57">
        <v>140</v>
      </c>
      <c r="E319" s="6"/>
      <c r="F319" s="64">
        <f t="shared" si="2011"/>
        <v>0</v>
      </c>
      <c r="G319" s="6"/>
      <c r="H319" s="64">
        <f t="shared" si="2012"/>
        <v>0</v>
      </c>
      <c r="I319" s="6"/>
      <c r="J319" s="64">
        <f t="shared" si="2013"/>
        <v>0</v>
      </c>
      <c r="K319" s="6"/>
      <c r="L319" s="64">
        <f t="shared" si="2014"/>
        <v>0</v>
      </c>
      <c r="M319" s="6"/>
      <c r="N319" s="64">
        <f t="shared" si="2015"/>
        <v>0</v>
      </c>
      <c r="O319" s="6"/>
      <c r="P319" s="64">
        <f t="shared" si="2016"/>
        <v>0</v>
      </c>
      <c r="Q319" s="6"/>
      <c r="R319" s="64">
        <f t="shared" si="2017"/>
        <v>0</v>
      </c>
      <c r="S319" s="6"/>
      <c r="T319" s="64">
        <f t="shared" si="2018"/>
        <v>0</v>
      </c>
      <c r="U319" s="6"/>
      <c r="V319" s="64">
        <f t="shared" si="2019"/>
        <v>0</v>
      </c>
      <c r="W319" s="6"/>
      <c r="X319" s="64">
        <f t="shared" si="2020"/>
        <v>0</v>
      </c>
      <c r="Y319" s="6"/>
      <c r="Z319" s="64">
        <f t="shared" si="2021"/>
        <v>0</v>
      </c>
      <c r="AA319" s="6"/>
      <c r="AB319" s="64">
        <f t="shared" si="2022"/>
        <v>0</v>
      </c>
      <c r="AC319" s="59"/>
      <c r="AD319" s="64">
        <f t="shared" si="2023"/>
        <v>0</v>
      </c>
      <c r="AE319" s="59"/>
      <c r="AF319" s="64">
        <f t="shared" si="2024"/>
        <v>0</v>
      </c>
      <c r="AG319" s="59"/>
      <c r="AH319" s="64">
        <f t="shared" si="2025"/>
        <v>0</v>
      </c>
      <c r="AI319" s="59"/>
      <c r="AJ319" s="64">
        <f t="shared" si="2026"/>
        <v>0</v>
      </c>
      <c r="AK319" s="59"/>
      <c r="AL319" s="64">
        <f t="shared" si="2027"/>
        <v>0</v>
      </c>
      <c r="AM319" s="59"/>
      <c r="AN319" s="64">
        <f t="shared" si="2028"/>
        <v>0</v>
      </c>
      <c r="AO319" s="59"/>
      <c r="AP319" s="64">
        <f t="shared" si="2029"/>
        <v>0</v>
      </c>
      <c r="AQ319" s="59"/>
      <c r="AR319" s="64">
        <f t="shared" si="2030"/>
        <v>0</v>
      </c>
      <c r="AS319" s="59"/>
      <c r="AT319" s="64">
        <f t="shared" si="2031"/>
        <v>0</v>
      </c>
      <c r="AU319" s="59"/>
      <c r="AV319" s="64">
        <f t="shared" si="2032"/>
        <v>0</v>
      </c>
      <c r="AW319" s="59"/>
      <c r="AX319" s="64">
        <f t="shared" si="2033"/>
        <v>0</v>
      </c>
      <c r="AY319" s="59"/>
      <c r="AZ319" s="64">
        <f t="shared" si="2034"/>
        <v>0</v>
      </c>
      <c r="BA319" s="59"/>
      <c r="BB319" s="64">
        <f t="shared" si="2035"/>
        <v>0</v>
      </c>
      <c r="BC319" s="59"/>
      <c r="BD319" s="64">
        <f t="shared" si="2036"/>
        <v>0</v>
      </c>
      <c r="BE319" s="59"/>
      <c r="BF319" s="64">
        <f t="shared" si="2037"/>
        <v>0</v>
      </c>
      <c r="BG319" s="59"/>
      <c r="BH319" s="64">
        <f t="shared" si="2038"/>
        <v>0</v>
      </c>
      <c r="BI319" s="59"/>
      <c r="BJ319" s="64">
        <f t="shared" si="2039"/>
        <v>0</v>
      </c>
      <c r="BK319" s="59"/>
      <c r="BL319" s="64">
        <f t="shared" si="2040"/>
        <v>0</v>
      </c>
      <c r="BM319" s="59"/>
      <c r="BN319" s="64">
        <f t="shared" si="2041"/>
        <v>0</v>
      </c>
      <c r="BO319" s="59"/>
      <c r="BP319" s="64">
        <f t="shared" si="2042"/>
        <v>0</v>
      </c>
      <c r="BQ319" s="59"/>
      <c r="BR319" s="64">
        <f t="shared" si="2043"/>
        <v>0</v>
      </c>
      <c r="BS319" s="59"/>
      <c r="BT319" s="64">
        <f t="shared" si="2044"/>
        <v>0</v>
      </c>
      <c r="BU319" s="59"/>
      <c r="BV319" s="64">
        <f t="shared" si="2045"/>
        <v>0</v>
      </c>
      <c r="BW319" s="59"/>
      <c r="BX319" s="64">
        <f t="shared" si="2046"/>
        <v>0</v>
      </c>
      <c r="BY319" s="59"/>
      <c r="BZ319" s="64">
        <f t="shared" si="1998"/>
        <v>0</v>
      </c>
      <c r="CA319" s="54"/>
      <c r="CB319" s="61">
        <f t="shared" si="2073"/>
        <v>0</v>
      </c>
      <c r="CC319" s="61">
        <f t="shared" si="2000"/>
        <v>0</v>
      </c>
      <c r="CD319" s="4"/>
      <c r="CE319" s="236"/>
      <c r="CF319" s="236">
        <f t="shared" si="2047"/>
        <v>0</v>
      </c>
      <c r="CG319" s="235">
        <f t="shared" si="2048"/>
        <v>0</v>
      </c>
      <c r="CH319" s="235">
        <f t="shared" si="2049"/>
        <v>0</v>
      </c>
      <c r="CI319" s="236"/>
      <c r="CJ319" s="236">
        <f t="shared" si="2050"/>
        <v>0</v>
      </c>
      <c r="CK319" s="235">
        <f t="shared" si="2051"/>
        <v>0</v>
      </c>
      <c r="CL319" s="235">
        <f t="shared" si="2052"/>
        <v>0</v>
      </c>
      <c r="CM319" s="236"/>
      <c r="CN319" s="236">
        <f t="shared" si="2001"/>
        <v>0</v>
      </c>
      <c r="CO319" s="235">
        <f t="shared" si="2053"/>
        <v>0</v>
      </c>
      <c r="CP319" s="235">
        <f t="shared" si="2054"/>
        <v>0</v>
      </c>
      <c r="CQ319" s="236"/>
      <c r="CR319" s="236">
        <f t="shared" si="2055"/>
        <v>0</v>
      </c>
      <c r="CS319" s="235">
        <f>SUM(CQ317+AM317)</f>
        <v>2.25</v>
      </c>
      <c r="CT319" s="235">
        <f>SUM(CS319*D317)</f>
        <v>315</v>
      </c>
      <c r="CU319" s="236"/>
      <c r="CV319" s="236">
        <f t="shared" si="2056"/>
        <v>0</v>
      </c>
      <c r="CW319" s="235">
        <f t="shared" si="2004"/>
        <v>0</v>
      </c>
      <c r="CX319" s="235">
        <f t="shared" si="2057"/>
        <v>0</v>
      </c>
      <c r="CY319" s="236"/>
      <c r="CZ319" s="236">
        <f t="shared" si="2058"/>
        <v>0</v>
      </c>
      <c r="DA319" s="235">
        <f t="shared" si="2059"/>
        <v>0</v>
      </c>
      <c r="DB319" s="235">
        <f t="shared" si="2060"/>
        <v>0</v>
      </c>
      <c r="DC319" s="236"/>
      <c r="DD319" s="236">
        <f t="shared" si="2061"/>
        <v>0</v>
      </c>
      <c r="DE319" s="235">
        <f t="shared" si="2062"/>
        <v>0</v>
      </c>
      <c r="DF319" s="235">
        <f t="shared" si="2063"/>
        <v>0</v>
      </c>
      <c r="DG319" s="236"/>
      <c r="DH319" s="236">
        <f t="shared" si="2064"/>
        <v>0</v>
      </c>
      <c r="DI319" s="235">
        <f t="shared" si="2065"/>
        <v>0</v>
      </c>
      <c r="DJ319" s="235">
        <f t="shared" si="2066"/>
        <v>0</v>
      </c>
      <c r="DK319" s="236"/>
      <c r="DL319" s="236">
        <f t="shared" si="2067"/>
        <v>0</v>
      </c>
      <c r="DM319" s="235">
        <f t="shared" si="2068"/>
        <v>0</v>
      </c>
      <c r="DN319" s="235">
        <f t="shared" si="2069"/>
        <v>0</v>
      </c>
      <c r="DO319" s="236"/>
      <c r="DP319" s="236">
        <f t="shared" si="2005"/>
        <v>0</v>
      </c>
      <c r="DQ319" s="235">
        <f t="shared" si="2006"/>
        <v>0</v>
      </c>
      <c r="DR319" s="235">
        <f t="shared" si="2007"/>
        <v>0</v>
      </c>
      <c r="DS319" s="236"/>
      <c r="DT319" s="236">
        <f t="shared" si="2070"/>
        <v>0</v>
      </c>
      <c r="DU319" s="235">
        <f t="shared" si="2071"/>
        <v>0</v>
      </c>
      <c r="DV319" s="235">
        <f t="shared" si="2072"/>
        <v>0</v>
      </c>
      <c r="DW319" s="236"/>
      <c r="DX319" s="236">
        <f t="shared" si="2008"/>
        <v>0</v>
      </c>
      <c r="DY319" s="235">
        <f t="shared" si="2009"/>
        <v>0</v>
      </c>
      <c r="DZ319" s="235">
        <f t="shared" si="2010"/>
        <v>0</v>
      </c>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row>
    <row r="320" spans="1:212" s="5" customFormat="1" x14ac:dyDescent="0.2">
      <c r="A320" s="57" t="s">
        <v>185</v>
      </c>
      <c r="B320" s="57" t="s">
        <v>186</v>
      </c>
      <c r="C320" s="57" t="s">
        <v>7</v>
      </c>
      <c r="D320" s="57">
        <v>118</v>
      </c>
      <c r="E320" s="6"/>
      <c r="F320" s="64">
        <f>SUM(E320*$D320)</f>
        <v>0</v>
      </c>
      <c r="G320" s="6"/>
      <c r="H320" s="64">
        <f>SUM(G320*$D320)</f>
        <v>0</v>
      </c>
      <c r="I320" s="6"/>
      <c r="J320" s="64">
        <f>SUM(I320*$D320)</f>
        <v>0</v>
      </c>
      <c r="K320" s="6"/>
      <c r="L320" s="64">
        <f>SUM(K320*$D320)</f>
        <v>0</v>
      </c>
      <c r="M320" s="6"/>
      <c r="N320" s="64">
        <f>SUM(M320*$D320)</f>
        <v>0</v>
      </c>
      <c r="O320" s="6"/>
      <c r="P320" s="64">
        <f>SUM(O320*$D320)</f>
        <v>0</v>
      </c>
      <c r="Q320" s="6"/>
      <c r="R320" s="64">
        <f>SUM(Q320*$D320)</f>
        <v>0</v>
      </c>
      <c r="S320" s="6"/>
      <c r="T320" s="64">
        <f>SUM(S320*$D320)</f>
        <v>0</v>
      </c>
      <c r="U320" s="6"/>
      <c r="V320" s="64">
        <f>SUM(U320*$D320)</f>
        <v>0</v>
      </c>
      <c r="W320" s="6"/>
      <c r="X320" s="64">
        <f>SUM(W320*$D320)</f>
        <v>0</v>
      </c>
      <c r="Y320" s="6"/>
      <c r="Z320" s="64">
        <f>SUM(Y320*$D320)</f>
        <v>0</v>
      </c>
      <c r="AA320" s="6"/>
      <c r="AB320" s="64">
        <f>SUM(AA320*$D320)</f>
        <v>0</v>
      </c>
      <c r="AC320" s="59"/>
      <c r="AD320" s="64">
        <f>SUM(AC320*$D320)</f>
        <v>0</v>
      </c>
      <c r="AE320" s="59"/>
      <c r="AF320" s="64">
        <f>SUM(AE320*$D320)</f>
        <v>0</v>
      </c>
      <c r="AG320" s="59"/>
      <c r="AH320" s="64">
        <f>SUM(AG320*$D320)</f>
        <v>0</v>
      </c>
      <c r="AI320" s="59"/>
      <c r="AJ320" s="64">
        <f>SUM(AI320*$D320)</f>
        <v>0</v>
      </c>
      <c r="AK320" s="59"/>
      <c r="AL320" s="64">
        <f>SUM(AK320*$D320)</f>
        <v>0</v>
      </c>
      <c r="AM320" s="59"/>
      <c r="AN320" s="64">
        <f>SUM(AM320*$D320)</f>
        <v>0</v>
      </c>
      <c r="AO320" s="59"/>
      <c r="AP320" s="64">
        <f>SUM(AO320*$D320)</f>
        <v>0</v>
      </c>
      <c r="AQ320" s="59"/>
      <c r="AR320" s="64">
        <f>SUM(AQ320*$D320)</f>
        <v>0</v>
      </c>
      <c r="AS320" s="59"/>
      <c r="AT320" s="64">
        <f>SUM(AS320*$D320)</f>
        <v>0</v>
      </c>
      <c r="AU320" s="59"/>
      <c r="AV320" s="64">
        <f>SUM(AU320*$D320)</f>
        <v>0</v>
      </c>
      <c r="AW320" s="59"/>
      <c r="AX320" s="64">
        <f>SUM(AW320*$D320)</f>
        <v>0</v>
      </c>
      <c r="AY320" s="59"/>
      <c r="AZ320" s="64">
        <f>SUM(AY320*$D320)</f>
        <v>0</v>
      </c>
      <c r="BA320" s="59"/>
      <c r="BB320" s="64">
        <f t="shared" si="2035"/>
        <v>0</v>
      </c>
      <c r="BC320" s="59"/>
      <c r="BD320" s="64">
        <f>SUM(BC320*$D320)</f>
        <v>0</v>
      </c>
      <c r="BE320" s="59"/>
      <c r="BF320" s="64">
        <f>SUM(BE320*$D320)</f>
        <v>0</v>
      </c>
      <c r="BG320" s="59"/>
      <c r="BH320" s="64">
        <f>SUM(BG320*$D320)</f>
        <v>0</v>
      </c>
      <c r="BI320" s="59"/>
      <c r="BJ320" s="64">
        <f>SUM(BI320*$D320)</f>
        <v>0</v>
      </c>
      <c r="BK320" s="59"/>
      <c r="BL320" s="64">
        <f>SUM(BK320*$D320)</f>
        <v>0</v>
      </c>
      <c r="BM320" s="59"/>
      <c r="BN320" s="64">
        <f>SUM(BM320*$D320)</f>
        <v>0</v>
      </c>
      <c r="BO320" s="59"/>
      <c r="BP320" s="64">
        <f>SUM(BO320*$D320)</f>
        <v>0</v>
      </c>
      <c r="BQ320" s="59"/>
      <c r="BR320" s="64">
        <f>SUM(BQ320*$D320)</f>
        <v>0</v>
      </c>
      <c r="BS320" s="59"/>
      <c r="BT320" s="64">
        <f>SUM(BS320*$D320)</f>
        <v>0</v>
      </c>
      <c r="BU320" s="59"/>
      <c r="BV320" s="64">
        <f>SUM(BU320*$D320)</f>
        <v>0</v>
      </c>
      <c r="BW320" s="59"/>
      <c r="BX320" s="64">
        <f>SUM(BW320*$D320)</f>
        <v>0</v>
      </c>
      <c r="BY320" s="59"/>
      <c r="BZ320" s="64">
        <f>SUM(BY320*$D320)</f>
        <v>0</v>
      </c>
      <c r="CA320" s="54"/>
      <c r="CB320" s="61">
        <f>SUM(E320+G320+I320+K320+M320+O320+Q320+S320+U320+W320+Y320+AA320+AC320+AE320+AG320+AI320+AK320+AM320+AO320+AQ320+AS320+AU320+AW320+AY320+BA320+BC320+BE320+BG320+BI320+BK320+BM320+BO320+BQ320+BS320+BU320+BW320+BY320)</f>
        <v>0</v>
      </c>
      <c r="CC320" s="61">
        <f>ROUND(CB320*D320*2,1)/2</f>
        <v>0</v>
      </c>
      <c r="CD320" s="4"/>
      <c r="CE320" s="236"/>
      <c r="CF320" s="236">
        <f>SUM(CE320*D320)</f>
        <v>0</v>
      </c>
      <c r="CG320" s="235">
        <f>SUM(CE320+AG320)</f>
        <v>0</v>
      </c>
      <c r="CH320" s="235">
        <f>SUM(CG320*D320)</f>
        <v>0</v>
      </c>
      <c r="CI320" s="236"/>
      <c r="CJ320" s="236">
        <f>SUM(CI320*D320)</f>
        <v>0</v>
      </c>
      <c r="CK320" s="235">
        <f>SUM(CI320+AI320)</f>
        <v>0</v>
      </c>
      <c r="CL320" s="235">
        <f>SUM(CK320*D320)</f>
        <v>0</v>
      </c>
      <c r="CM320" s="236"/>
      <c r="CN320" s="236">
        <f>SUM(CM320*D320)</f>
        <v>0</v>
      </c>
      <c r="CO320" s="235">
        <f>SUM(CM320+AK320)</f>
        <v>0</v>
      </c>
      <c r="CP320" s="235">
        <f>SUM(CO320*D320)</f>
        <v>0</v>
      </c>
      <c r="CQ320" s="236"/>
      <c r="CR320" s="236">
        <f>SUM(CQ320*D320)</f>
        <v>0</v>
      </c>
      <c r="CS320" s="235">
        <f>SUM(CQ319+AM319)</f>
        <v>0</v>
      </c>
      <c r="CT320" s="235">
        <f>SUM(CS320*D319)</f>
        <v>0</v>
      </c>
      <c r="CU320" s="236"/>
      <c r="CV320" s="236">
        <f>SUM(CU320*D320)</f>
        <v>0</v>
      </c>
      <c r="CW320" s="235">
        <f>SUM(CU320+AK320)</f>
        <v>0</v>
      </c>
      <c r="CX320" s="235">
        <f>SUM(CW320*D320)</f>
        <v>0</v>
      </c>
      <c r="CY320" s="236"/>
      <c r="CZ320" s="236">
        <f>SUM(CY320*D320)</f>
        <v>0</v>
      </c>
      <c r="DA320" s="235">
        <f>SUM(CY320+AO320)</f>
        <v>0</v>
      </c>
      <c r="DB320" s="235">
        <f>SUM(DA320*D320)</f>
        <v>0</v>
      </c>
      <c r="DC320" s="236"/>
      <c r="DD320" s="236">
        <f>SUM(DC320*D320)</f>
        <v>0</v>
      </c>
      <c r="DE320" s="235">
        <f>SUM(DC320+AT320)</f>
        <v>0</v>
      </c>
      <c r="DF320" s="235">
        <f>SUM(DE320*D320)</f>
        <v>0</v>
      </c>
      <c r="DG320" s="236"/>
      <c r="DH320" s="236">
        <f>SUM(DG320*D320)</f>
        <v>0</v>
      </c>
      <c r="DI320" s="235">
        <f>SUM(DG320+AU320)</f>
        <v>0</v>
      </c>
      <c r="DJ320" s="235">
        <f>SUM(DI320*D320)</f>
        <v>0</v>
      </c>
      <c r="DK320" s="236"/>
      <c r="DL320" s="236">
        <f>DK320*D320</f>
        <v>0</v>
      </c>
      <c r="DM320" s="235">
        <f>DK320+AW320</f>
        <v>0</v>
      </c>
      <c r="DN320" s="235">
        <f>DM320*D320</f>
        <v>0</v>
      </c>
      <c r="DO320" s="236"/>
      <c r="DP320" s="236">
        <f>SUM(DO320*AB320)</f>
        <v>0</v>
      </c>
      <c r="DQ320" s="235">
        <f>SUM(DO320+BA320)</f>
        <v>0</v>
      </c>
      <c r="DR320" s="235">
        <f>SUM(DQ320*AB320)</f>
        <v>0</v>
      </c>
      <c r="DS320" s="236"/>
      <c r="DT320" s="236">
        <f t="shared" si="2070"/>
        <v>0</v>
      </c>
      <c r="DU320" s="235">
        <f t="shared" si="2071"/>
        <v>0</v>
      </c>
      <c r="DV320" s="235">
        <f t="shared" si="2072"/>
        <v>0</v>
      </c>
      <c r="DW320" s="236"/>
      <c r="DX320" s="236">
        <f>SUM(DW320*AJ320)</f>
        <v>0</v>
      </c>
      <c r="DY320" s="235">
        <f>SUM(DW320+BI320)</f>
        <v>0</v>
      </c>
      <c r="DZ320" s="235">
        <f>SUM(DY320*AJ320)</f>
        <v>0</v>
      </c>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row>
    <row r="321" spans="1:212" s="5" customFormat="1" x14ac:dyDescent="0.2">
      <c r="A321" s="57" t="s">
        <v>208</v>
      </c>
      <c r="B321" s="57" t="s">
        <v>209</v>
      </c>
      <c r="C321" s="57" t="s">
        <v>7</v>
      </c>
      <c r="D321" s="57">
        <v>118</v>
      </c>
      <c r="E321" s="6"/>
      <c r="F321" s="64">
        <f>SUM(E321*$D321)</f>
        <v>0</v>
      </c>
      <c r="G321" s="6"/>
      <c r="H321" s="64">
        <f>SUM(G321*$D321)</f>
        <v>0</v>
      </c>
      <c r="I321" s="6"/>
      <c r="J321" s="64">
        <f>SUM(I321*$D321)</f>
        <v>0</v>
      </c>
      <c r="K321" s="6"/>
      <c r="L321" s="64">
        <f>SUM(K321*$D321)</f>
        <v>0</v>
      </c>
      <c r="M321" s="6"/>
      <c r="N321" s="64">
        <f>SUM(M321*$D321)</f>
        <v>0</v>
      </c>
      <c r="O321" s="6"/>
      <c r="P321" s="64">
        <f>SUM(O321*$D321)</f>
        <v>0</v>
      </c>
      <c r="Q321" s="6"/>
      <c r="R321" s="64">
        <f>SUM(Q321*$D321)</f>
        <v>0</v>
      </c>
      <c r="S321" s="6"/>
      <c r="T321" s="64">
        <f>SUM(S321*$D321)</f>
        <v>0</v>
      </c>
      <c r="U321" s="6"/>
      <c r="V321" s="64">
        <f>SUM(U321*$D321)</f>
        <v>0</v>
      </c>
      <c r="W321" s="208"/>
      <c r="X321" s="64">
        <f>SUM(W321*$D321)</f>
        <v>0</v>
      </c>
      <c r="Y321" s="6"/>
      <c r="Z321" s="64">
        <f>SUM(Y321*$D321)</f>
        <v>0</v>
      </c>
      <c r="AA321" s="6"/>
      <c r="AB321" s="64">
        <f>SUM(AA321*$D321)</f>
        <v>0</v>
      </c>
      <c r="AC321" s="59"/>
      <c r="AD321" s="64">
        <f>SUM(AC321*$D321)</f>
        <v>0</v>
      </c>
      <c r="AE321" s="59"/>
      <c r="AF321" s="64">
        <f>SUM(AE321*$D321)</f>
        <v>0</v>
      </c>
      <c r="AG321" s="59"/>
      <c r="AH321" s="64">
        <f>SUM(AG321*$D321)</f>
        <v>0</v>
      </c>
      <c r="AI321" s="59"/>
      <c r="AJ321" s="64">
        <f>SUM(AI321*$D321)</f>
        <v>0</v>
      </c>
      <c r="AK321" s="59"/>
      <c r="AL321" s="64">
        <f>SUM(AK321*$D321)</f>
        <v>0</v>
      </c>
      <c r="AM321" s="59"/>
      <c r="AN321" s="64">
        <f>SUM(AM321*$D321)</f>
        <v>0</v>
      </c>
      <c r="AO321" s="59"/>
      <c r="AP321" s="64">
        <f>SUM(AO321*$D321)</f>
        <v>0</v>
      </c>
      <c r="AQ321" s="59"/>
      <c r="AR321" s="64">
        <f>SUM(AQ321*$D321)</f>
        <v>0</v>
      </c>
      <c r="AS321" s="59"/>
      <c r="AT321" s="64">
        <f>SUM(AS321*$D321)</f>
        <v>0</v>
      </c>
      <c r="AU321" s="59"/>
      <c r="AV321" s="64">
        <f>SUM(AU321*$D321)</f>
        <v>0</v>
      </c>
      <c r="AW321" s="59">
        <v>1</v>
      </c>
      <c r="AX321" s="64">
        <f>SUM(AW321*$D321)</f>
        <v>118</v>
      </c>
      <c r="AY321" s="59">
        <v>16</v>
      </c>
      <c r="AZ321" s="64">
        <f>SUM(AY321*$D321)</f>
        <v>1888</v>
      </c>
      <c r="BA321" s="59">
        <v>24.5</v>
      </c>
      <c r="BB321" s="64">
        <f t="shared" si="2035"/>
        <v>2891</v>
      </c>
      <c r="BC321" s="59"/>
      <c r="BD321" s="64">
        <f>SUM(BC321*$D321)</f>
        <v>0</v>
      </c>
      <c r="BE321" s="59"/>
      <c r="BF321" s="64">
        <f>SUM(BE321*$D321)</f>
        <v>0</v>
      </c>
      <c r="BG321" s="59"/>
      <c r="BH321" s="64">
        <f>SUM(BG321*$D321)</f>
        <v>0</v>
      </c>
      <c r="BI321" s="59"/>
      <c r="BJ321" s="64">
        <f>SUM(BI321*$D321)</f>
        <v>0</v>
      </c>
      <c r="BK321" s="59"/>
      <c r="BL321" s="64">
        <f>SUM(BK321*$D321)</f>
        <v>0</v>
      </c>
      <c r="BM321" s="59"/>
      <c r="BN321" s="64">
        <f>SUM(BM321*$D321)</f>
        <v>0</v>
      </c>
      <c r="BO321" s="59"/>
      <c r="BP321" s="64">
        <f>SUM(BO321*$D321)</f>
        <v>0</v>
      </c>
      <c r="BQ321" s="59"/>
      <c r="BR321" s="64">
        <f>SUM(BQ321*$D321)</f>
        <v>0</v>
      </c>
      <c r="BS321" s="59"/>
      <c r="BT321" s="64">
        <f>SUM(BS321*$D321)</f>
        <v>0</v>
      </c>
      <c r="BU321" s="59"/>
      <c r="BV321" s="64">
        <f>SUM(BU321*$D321)</f>
        <v>0</v>
      </c>
      <c r="BW321" s="59"/>
      <c r="BX321" s="64">
        <f>SUM(BW321*$D321)</f>
        <v>0</v>
      </c>
      <c r="BY321" s="59"/>
      <c r="BZ321" s="64">
        <f>SUM(BY321*$D321)</f>
        <v>0</v>
      </c>
      <c r="CA321" s="54"/>
      <c r="CB321" s="61">
        <f>SUM(E321+G321+I321+K321+M321+O321+Q321+S321+U321+W321+Y321+AA321+AC321+AE321+AG321+AI321+AK321+AM321+AO321+AQ321+AS321+AU321+AW321+AY321+BA321+BC321+BE321+BG321+BI321+BK321+BM321+BO321+BQ321+BS321+BU321+BW321+BY321)</f>
        <v>41.5</v>
      </c>
      <c r="CC321" s="61">
        <f>ROUND(CB321*D321*2,1)/2</f>
        <v>4897</v>
      </c>
      <c r="CD321" s="4"/>
      <c r="CE321" s="236"/>
      <c r="CF321" s="236">
        <f>SUM(CE321*D321)</f>
        <v>0</v>
      </c>
      <c r="CG321" s="235">
        <f>SUM(CE321+AG321)</f>
        <v>0</v>
      </c>
      <c r="CH321" s="235">
        <f>SUM(CG321*D321)</f>
        <v>0</v>
      </c>
      <c r="CI321" s="236"/>
      <c r="CJ321" s="236">
        <f>SUM(CI321*D321)</f>
        <v>0</v>
      </c>
      <c r="CK321" s="235">
        <f>SUM(CI321+AI321)</f>
        <v>0</v>
      </c>
      <c r="CL321" s="235">
        <f>SUM(CK321*D321)</f>
        <v>0</v>
      </c>
      <c r="CM321" s="236"/>
      <c r="CN321" s="236">
        <f>SUM(CM321*D321)</f>
        <v>0</v>
      </c>
      <c r="CO321" s="235">
        <f>SUM(CM321+AK321)</f>
        <v>0</v>
      </c>
      <c r="CP321" s="235">
        <f>SUM(CO321*D321)</f>
        <v>0</v>
      </c>
      <c r="CQ321" s="236"/>
      <c r="CR321" s="236">
        <f>SUM(CQ321*D321)</f>
        <v>0</v>
      </c>
      <c r="CS321" s="235">
        <f>SUM(CQ320+AM320)</f>
        <v>0</v>
      </c>
      <c r="CT321" s="235">
        <f>SUM(CS321*D320)</f>
        <v>0</v>
      </c>
      <c r="CU321" s="236"/>
      <c r="CV321" s="236">
        <f>SUM(CU321*D321)</f>
        <v>0</v>
      </c>
      <c r="CW321" s="235">
        <f>SUM(CU321+AK321)</f>
        <v>0</v>
      </c>
      <c r="CX321" s="235">
        <f>SUM(CW321*D321)</f>
        <v>0</v>
      </c>
      <c r="CY321" s="236"/>
      <c r="CZ321" s="236">
        <f>SUM(CY321*D321)</f>
        <v>0</v>
      </c>
      <c r="DA321" s="235">
        <f>SUM(CY321+AO321)</f>
        <v>0</v>
      </c>
      <c r="DB321" s="235">
        <f>SUM(DA321*D321)</f>
        <v>0</v>
      </c>
      <c r="DC321" s="236"/>
      <c r="DD321" s="236">
        <f>SUM(DC321*D321)</f>
        <v>0</v>
      </c>
      <c r="DE321" s="235">
        <f>SUM(DC321+AT321)</f>
        <v>0</v>
      </c>
      <c r="DF321" s="235">
        <f>SUM(DE321*D321)</f>
        <v>0</v>
      </c>
      <c r="DG321" s="236"/>
      <c r="DH321" s="236">
        <f>SUM(DG321*D321)</f>
        <v>0</v>
      </c>
      <c r="DI321" s="235">
        <f>SUM(DG321+AU321)</f>
        <v>0</v>
      </c>
      <c r="DJ321" s="235">
        <f>SUM(DI321*D321)</f>
        <v>0</v>
      </c>
      <c r="DK321" s="236"/>
      <c r="DL321" s="236">
        <f>DK321*D321</f>
        <v>0</v>
      </c>
      <c r="DM321" s="235">
        <f>DK321+AW321</f>
        <v>1</v>
      </c>
      <c r="DN321" s="235">
        <f>DM321*D321</f>
        <v>118</v>
      </c>
      <c r="DO321" s="236"/>
      <c r="DP321" s="236">
        <f>SUM(DO321*AB321)</f>
        <v>0</v>
      </c>
      <c r="DQ321" s="235">
        <f>SUM(DO321+BA321)</f>
        <v>24.5</v>
      </c>
      <c r="DR321" s="235">
        <f>SUM(DQ321*AB321)</f>
        <v>0</v>
      </c>
      <c r="DS321" s="236"/>
      <c r="DT321" s="236">
        <f t="shared" si="2070"/>
        <v>0</v>
      </c>
      <c r="DU321" s="235">
        <f t="shared" si="2071"/>
        <v>24.5</v>
      </c>
      <c r="DV321" s="235">
        <f t="shared" si="2072"/>
        <v>2891</v>
      </c>
      <c r="DW321" s="236"/>
      <c r="DX321" s="236">
        <f>SUM(DW321*AJ321)</f>
        <v>0</v>
      </c>
      <c r="DY321" s="235">
        <f>SUM(DW321+BI321)</f>
        <v>0</v>
      </c>
      <c r="DZ321" s="235">
        <f>SUM(DY321*AJ321)</f>
        <v>0</v>
      </c>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row>
    <row r="322" spans="1:212" s="5" customFormat="1" x14ac:dyDescent="0.2">
      <c r="A322" s="57" t="s">
        <v>100</v>
      </c>
      <c r="B322" s="57" t="s">
        <v>101</v>
      </c>
      <c r="C322" s="57" t="s">
        <v>7</v>
      </c>
      <c r="D322" s="57">
        <v>118</v>
      </c>
      <c r="E322" s="6"/>
      <c r="F322" s="64">
        <f>SUM(E322*$D322)</f>
        <v>0</v>
      </c>
      <c r="G322" s="6"/>
      <c r="H322" s="64">
        <f>SUM(G322*$D322)</f>
        <v>0</v>
      </c>
      <c r="I322" s="6"/>
      <c r="J322" s="64">
        <f>SUM(I322*$D322)</f>
        <v>0</v>
      </c>
      <c r="K322" s="6"/>
      <c r="L322" s="64">
        <f>SUM(K322*$D322)</f>
        <v>0</v>
      </c>
      <c r="M322" s="6"/>
      <c r="N322" s="64">
        <f>SUM(M322*$D322)</f>
        <v>0</v>
      </c>
      <c r="O322" s="6"/>
      <c r="P322" s="64">
        <f>SUM(O322*$D322)</f>
        <v>0</v>
      </c>
      <c r="Q322" s="6"/>
      <c r="R322" s="64">
        <f>SUM(Q322*$D322)</f>
        <v>0</v>
      </c>
      <c r="S322" s="6"/>
      <c r="T322" s="64">
        <f>SUM(S322*$D322)</f>
        <v>0</v>
      </c>
      <c r="U322" s="6"/>
      <c r="V322" s="64">
        <f>SUM(U322*$D322)</f>
        <v>0</v>
      </c>
      <c r="W322" s="6"/>
      <c r="X322" s="64">
        <f>SUM(W322*$D322)</f>
        <v>0</v>
      </c>
      <c r="Y322" s="6"/>
      <c r="Z322" s="64">
        <f>SUM(Y322*$D322)</f>
        <v>0</v>
      </c>
      <c r="AA322" s="6"/>
      <c r="AB322" s="64">
        <f>SUM(AA322*$D322)</f>
        <v>0</v>
      </c>
      <c r="AC322" s="59"/>
      <c r="AD322" s="64">
        <f>SUM(AC322*$D322)</f>
        <v>0</v>
      </c>
      <c r="AE322" s="59"/>
      <c r="AF322" s="64">
        <f>SUM(AE322*$D322)</f>
        <v>0</v>
      </c>
      <c r="AG322" s="59"/>
      <c r="AH322" s="64">
        <f>SUM(AG322*$D322)</f>
        <v>0</v>
      </c>
      <c r="AI322" s="59"/>
      <c r="AJ322" s="64">
        <f>SUM(AI322*$D322)</f>
        <v>0</v>
      </c>
      <c r="AK322" s="59"/>
      <c r="AL322" s="64">
        <f>SUM(AK322*$D322)</f>
        <v>0</v>
      </c>
      <c r="AM322" s="59"/>
      <c r="AN322" s="64">
        <f>SUM(AM322*$D322)</f>
        <v>0</v>
      </c>
      <c r="AO322" s="59"/>
      <c r="AP322" s="64">
        <f>SUM(AO322*$D322)</f>
        <v>0</v>
      </c>
      <c r="AQ322" s="59"/>
      <c r="AR322" s="64">
        <f>SUM(AQ322*$D322)</f>
        <v>0</v>
      </c>
      <c r="AS322" s="59"/>
      <c r="AT322" s="64">
        <f>SUM(AS322*$D322)</f>
        <v>0</v>
      </c>
      <c r="AU322" s="59"/>
      <c r="AV322" s="64">
        <f>SUM(AU322*$D322)</f>
        <v>0</v>
      </c>
      <c r="AW322" s="59"/>
      <c r="AX322" s="64">
        <f>SUM(AW322*$D322)</f>
        <v>0</v>
      </c>
      <c r="AY322" s="59"/>
      <c r="AZ322" s="64">
        <f>SUM(AY322*$D322)</f>
        <v>0</v>
      </c>
      <c r="BA322" s="59"/>
      <c r="BB322" s="64">
        <f t="shared" si="2035"/>
        <v>0</v>
      </c>
      <c r="BC322" s="59"/>
      <c r="BD322" s="64">
        <f>SUM(BC322*$D322)</f>
        <v>0</v>
      </c>
      <c r="BE322" s="59"/>
      <c r="BF322" s="64">
        <f>SUM(BE322*$D322)</f>
        <v>0</v>
      </c>
      <c r="BG322" s="59"/>
      <c r="BH322" s="64">
        <f>SUM(BG322*$D322)</f>
        <v>0</v>
      </c>
      <c r="BI322" s="59"/>
      <c r="BJ322" s="64">
        <f>SUM(BI322*$D322)</f>
        <v>0</v>
      </c>
      <c r="BK322" s="59"/>
      <c r="BL322" s="64">
        <f>SUM(BK322*$D322)</f>
        <v>0</v>
      </c>
      <c r="BM322" s="59"/>
      <c r="BN322" s="64">
        <f>SUM(BM322*$D322)</f>
        <v>0</v>
      </c>
      <c r="BO322" s="59"/>
      <c r="BP322" s="64">
        <f>SUM(BO322*$D322)</f>
        <v>0</v>
      </c>
      <c r="BQ322" s="59"/>
      <c r="BR322" s="64">
        <f>SUM(BQ322*$D322)</f>
        <v>0</v>
      </c>
      <c r="BS322" s="59"/>
      <c r="BT322" s="64">
        <f>SUM(BS322*$D322)</f>
        <v>0</v>
      </c>
      <c r="BU322" s="59"/>
      <c r="BV322" s="64">
        <f>SUM(BU322*$D322)</f>
        <v>0</v>
      </c>
      <c r="BW322" s="59"/>
      <c r="BX322" s="64">
        <f>SUM(BW322*$D322)</f>
        <v>0</v>
      </c>
      <c r="BY322" s="59"/>
      <c r="BZ322" s="64">
        <f>SUM(BY322*$D322)</f>
        <v>0</v>
      </c>
      <c r="CA322" s="54"/>
      <c r="CB322" s="61">
        <f>SUM(E322+G322+I322+K322+M322+O322+Q322+S322+U322+W322+Y322+AA322+AC322+AE322+AG322+AI322+AK322+AM322+AO322+AQ322+AS322+AU322+AW322+AY322+BA322+BC322+BE322+BG322+BI322+BK322+BM322+BO322+BQ322+BS322+BU322+BW322+BY322)</f>
        <v>0</v>
      </c>
      <c r="CC322" s="61">
        <f>ROUND(CB322*D322*2,1)/2</f>
        <v>0</v>
      </c>
      <c r="CD322" s="4"/>
      <c r="CE322" s="236"/>
      <c r="CF322" s="236">
        <f>SUM(CE322*D322)</f>
        <v>0</v>
      </c>
      <c r="CG322" s="235">
        <f>SUM(CE322+AG322)</f>
        <v>0</v>
      </c>
      <c r="CH322" s="235">
        <f>SUM(CG322*D322)</f>
        <v>0</v>
      </c>
      <c r="CI322" s="236"/>
      <c r="CJ322" s="236">
        <f>SUM(CI322*D322)</f>
        <v>0</v>
      </c>
      <c r="CK322" s="235">
        <f>SUM(CI322+AI322)</f>
        <v>0</v>
      </c>
      <c r="CL322" s="235">
        <f>SUM(CK322*D322)</f>
        <v>0</v>
      </c>
      <c r="CM322" s="236"/>
      <c r="CN322" s="236">
        <f>SUM(CM322*D322)</f>
        <v>0</v>
      </c>
      <c r="CO322" s="235">
        <f>SUM(CM322+AK322)</f>
        <v>0</v>
      </c>
      <c r="CP322" s="235">
        <f>SUM(CO322*D322)</f>
        <v>0</v>
      </c>
      <c r="CQ322" s="236"/>
      <c r="CR322" s="236">
        <f>SUM(CQ322*D322)</f>
        <v>0</v>
      </c>
      <c r="CS322" s="235">
        <f>SUM(CQ321+AM321)</f>
        <v>0</v>
      </c>
      <c r="CT322" s="235">
        <f>SUM(CS322*D321)</f>
        <v>0</v>
      </c>
      <c r="CU322" s="236"/>
      <c r="CV322" s="236">
        <f>SUM(CU322*D322)</f>
        <v>0</v>
      </c>
      <c r="CW322" s="235">
        <f>SUM(CU322+AK322)</f>
        <v>0</v>
      </c>
      <c r="CX322" s="235">
        <f>SUM(CW322*D322)</f>
        <v>0</v>
      </c>
      <c r="CY322" s="236"/>
      <c r="CZ322" s="236">
        <f>SUM(CY322*D322)</f>
        <v>0</v>
      </c>
      <c r="DA322" s="235">
        <f>SUM(CY322+AO322)</f>
        <v>0</v>
      </c>
      <c r="DB322" s="235">
        <f>SUM(DA322*D322)</f>
        <v>0</v>
      </c>
      <c r="DC322" s="236"/>
      <c r="DD322" s="236">
        <f>SUM(DC322*D322)</f>
        <v>0</v>
      </c>
      <c r="DE322" s="235">
        <f>SUM(DC322+AT322)</f>
        <v>0</v>
      </c>
      <c r="DF322" s="235">
        <f>SUM(DE322*D322)</f>
        <v>0</v>
      </c>
      <c r="DG322" s="236"/>
      <c r="DH322" s="236">
        <f>SUM(DG322*D322)</f>
        <v>0</v>
      </c>
      <c r="DI322" s="235">
        <f>SUM(DG322+AU322)</f>
        <v>0</v>
      </c>
      <c r="DJ322" s="235">
        <f>SUM(DI322*D322)</f>
        <v>0</v>
      </c>
      <c r="DK322" s="236"/>
      <c r="DL322" s="236">
        <f>DK322*D322</f>
        <v>0</v>
      </c>
      <c r="DM322" s="235">
        <f>DK322+AW322</f>
        <v>0</v>
      </c>
      <c r="DN322" s="235">
        <f>DM322*D322</f>
        <v>0</v>
      </c>
      <c r="DO322" s="236"/>
      <c r="DP322" s="236">
        <f>SUM(DO322*AB322)</f>
        <v>0</v>
      </c>
      <c r="DQ322" s="235">
        <f>SUM(DO322+BA322)</f>
        <v>0</v>
      </c>
      <c r="DR322" s="235">
        <f>SUM(DQ322*AB322)</f>
        <v>0</v>
      </c>
      <c r="DS322" s="236"/>
      <c r="DT322" s="236">
        <f t="shared" si="2070"/>
        <v>0</v>
      </c>
      <c r="DU322" s="235">
        <f t="shared" si="2071"/>
        <v>0</v>
      </c>
      <c r="DV322" s="235">
        <f t="shared" si="2072"/>
        <v>0</v>
      </c>
      <c r="DW322" s="236"/>
      <c r="DX322" s="236">
        <f>SUM(DW322*AJ322)</f>
        <v>0</v>
      </c>
      <c r="DY322" s="235">
        <f>SUM(DW322+BI322)</f>
        <v>0</v>
      </c>
      <c r="DZ322" s="235">
        <f>SUM(DY322*AJ322)</f>
        <v>0</v>
      </c>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row>
    <row r="323" spans="1:212" s="5" customFormat="1" x14ac:dyDescent="0.2">
      <c r="A323" s="57" t="s">
        <v>131</v>
      </c>
      <c r="B323" s="57" t="s">
        <v>132</v>
      </c>
      <c r="C323" s="57" t="s">
        <v>7</v>
      </c>
      <c r="D323" s="57">
        <v>118</v>
      </c>
      <c r="E323" s="6"/>
      <c r="F323" s="64">
        <f>SUM(E323*$D323)</f>
        <v>0</v>
      </c>
      <c r="G323" s="6"/>
      <c r="H323" s="64">
        <f>SUM(G323*$D323)</f>
        <v>0</v>
      </c>
      <c r="I323" s="6"/>
      <c r="J323" s="64">
        <f>SUM(I323*$D323)</f>
        <v>0</v>
      </c>
      <c r="K323" s="6"/>
      <c r="L323" s="64">
        <f>SUM(K323*$D323)</f>
        <v>0</v>
      </c>
      <c r="M323" s="6"/>
      <c r="N323" s="64">
        <f>SUM(M323*$D323)</f>
        <v>0</v>
      </c>
      <c r="O323" s="6"/>
      <c r="P323" s="64">
        <f>SUM(O323*$D323)</f>
        <v>0</v>
      </c>
      <c r="Q323" s="6"/>
      <c r="R323" s="64">
        <f>SUM(Q323*$D323)</f>
        <v>0</v>
      </c>
      <c r="S323" s="6"/>
      <c r="T323" s="64">
        <f>SUM(S323*$D323)</f>
        <v>0</v>
      </c>
      <c r="U323" s="6"/>
      <c r="V323" s="64">
        <f>SUM(U323*$D323)</f>
        <v>0</v>
      </c>
      <c r="W323" s="6"/>
      <c r="X323" s="64">
        <f>SUM(W323*$D323)</f>
        <v>0</v>
      </c>
      <c r="Y323" s="6"/>
      <c r="Z323" s="64">
        <f>SUM(Y323*$D323)</f>
        <v>0</v>
      </c>
      <c r="AA323" s="6"/>
      <c r="AB323" s="64">
        <f>SUM(AA323*$D323)</f>
        <v>0</v>
      </c>
      <c r="AC323" s="59"/>
      <c r="AD323" s="64">
        <f>SUM(AC323*$D323)</f>
        <v>0</v>
      </c>
      <c r="AE323" s="59"/>
      <c r="AF323" s="64">
        <f>SUM(AE323*$D323)</f>
        <v>0</v>
      </c>
      <c r="AG323" s="59"/>
      <c r="AH323" s="64">
        <f>SUM(AG323*$D323)</f>
        <v>0</v>
      </c>
      <c r="AI323" s="59"/>
      <c r="AJ323" s="64">
        <f>SUM(AI323*$D323)</f>
        <v>0</v>
      </c>
      <c r="AK323" s="59"/>
      <c r="AL323" s="64">
        <f>SUM(AK323*$D323)</f>
        <v>0</v>
      </c>
      <c r="AM323" s="59"/>
      <c r="AN323" s="64">
        <f>SUM(AM323*$D323)</f>
        <v>0</v>
      </c>
      <c r="AO323" s="59"/>
      <c r="AP323" s="64">
        <f>SUM(AO323*$D323)</f>
        <v>0</v>
      </c>
      <c r="AQ323" s="59"/>
      <c r="AR323" s="64">
        <f>SUM(AQ323*$D323)</f>
        <v>0</v>
      </c>
      <c r="AS323" s="59"/>
      <c r="AT323" s="64">
        <f>SUM(AS323*$D323)</f>
        <v>0</v>
      </c>
      <c r="AU323" s="59"/>
      <c r="AV323" s="64">
        <f>SUM(AU323*$D323)</f>
        <v>0</v>
      </c>
      <c r="AW323" s="59"/>
      <c r="AX323" s="64">
        <f>SUM(AW323*$D323)</f>
        <v>0</v>
      </c>
      <c r="AY323" s="59"/>
      <c r="AZ323" s="64">
        <f>SUM(AY323*$D323)</f>
        <v>0</v>
      </c>
      <c r="BA323" s="59"/>
      <c r="BB323" s="64">
        <f>SUM(BA323*$D323)</f>
        <v>0</v>
      </c>
      <c r="BC323" s="59"/>
      <c r="BD323" s="64">
        <f>SUM(BC323*$D323)</f>
        <v>0</v>
      </c>
      <c r="BE323" s="59"/>
      <c r="BF323" s="64">
        <f>SUM(BE323*$D323)</f>
        <v>0</v>
      </c>
      <c r="BG323" s="59"/>
      <c r="BH323" s="64">
        <f>SUM(BG323*$D323)</f>
        <v>0</v>
      </c>
      <c r="BI323" s="59"/>
      <c r="BJ323" s="64">
        <f>SUM(BI323*$D323)</f>
        <v>0</v>
      </c>
      <c r="BK323" s="59"/>
      <c r="BL323" s="64">
        <f>SUM(BK323*$D323)</f>
        <v>0</v>
      </c>
      <c r="BM323" s="59"/>
      <c r="BN323" s="64">
        <f>SUM(BM323*$D323)</f>
        <v>0</v>
      </c>
      <c r="BO323" s="59"/>
      <c r="BP323" s="64">
        <f>SUM(BO323*$D323)</f>
        <v>0</v>
      </c>
      <c r="BQ323" s="59"/>
      <c r="BR323" s="64">
        <f>SUM(BQ323*$D323)</f>
        <v>0</v>
      </c>
      <c r="BS323" s="59"/>
      <c r="BT323" s="64">
        <f>SUM(BS323*$D323)</f>
        <v>0</v>
      </c>
      <c r="BU323" s="59"/>
      <c r="BV323" s="64">
        <f>SUM(BU323*$D323)</f>
        <v>0</v>
      </c>
      <c r="BW323" s="59"/>
      <c r="BX323" s="64">
        <f>SUM(BW323*$D323)</f>
        <v>0</v>
      </c>
      <c r="BY323" s="59"/>
      <c r="BZ323" s="64">
        <f>SUM(BY323*$D323)</f>
        <v>0</v>
      </c>
      <c r="CA323" s="54"/>
      <c r="CB323" s="61">
        <f>SUM(E323+G323+I323+K323+M323+O323+Q323+S323+U323+W323+Y323+AA323+AC323+AE323+AG323+AI323+AK323+AM323+AO323+AQ323+AS323+AU323+AW323+AY323+BA323+BC323+BE323+BG323+BI323+BK323+BM323+BO323+BQ323+BS323+BU323+BW323+BY323)</f>
        <v>0</v>
      </c>
      <c r="CC323" s="61">
        <f>ROUND(CB323*D323*2,1)/2</f>
        <v>0</v>
      </c>
      <c r="CD323" s="4"/>
      <c r="CE323" s="236"/>
      <c r="CF323" s="236">
        <f>SUM(CE323*D323)</f>
        <v>0</v>
      </c>
      <c r="CG323" s="235">
        <f>SUM(CE323+AG323)</f>
        <v>0</v>
      </c>
      <c r="CH323" s="235">
        <f>SUM(CG323*D323)</f>
        <v>0</v>
      </c>
      <c r="CI323" s="236"/>
      <c r="CJ323" s="236">
        <f>SUM(CI323*D323)</f>
        <v>0</v>
      </c>
      <c r="CK323" s="235">
        <f>SUM(CI323+AI323)</f>
        <v>0</v>
      </c>
      <c r="CL323" s="235">
        <f>SUM(CK323*D323)</f>
        <v>0</v>
      </c>
      <c r="CM323" s="236"/>
      <c r="CN323" s="236">
        <f>SUM(CM323*D323)</f>
        <v>0</v>
      </c>
      <c r="CO323" s="235">
        <f>SUM(CM323+AK323)</f>
        <v>0</v>
      </c>
      <c r="CP323" s="235">
        <f>SUM(CO323*D323)</f>
        <v>0</v>
      </c>
      <c r="CQ323" s="236"/>
      <c r="CR323" s="236">
        <f>SUM(CQ323*D323)</f>
        <v>0</v>
      </c>
      <c r="CS323" s="235">
        <f>SUM(CQ322+AM322)</f>
        <v>0</v>
      </c>
      <c r="CT323" s="235">
        <f>SUM(CS323*D322)</f>
        <v>0</v>
      </c>
      <c r="CU323" s="236"/>
      <c r="CV323" s="236">
        <f>SUM(CU323*D323)</f>
        <v>0</v>
      </c>
      <c r="CW323" s="235">
        <f>SUM(CU323+AK323)</f>
        <v>0</v>
      </c>
      <c r="CX323" s="235">
        <f>SUM(CW323*D323)</f>
        <v>0</v>
      </c>
      <c r="CY323" s="236"/>
      <c r="CZ323" s="236">
        <f>SUM(CY323*D323)</f>
        <v>0</v>
      </c>
      <c r="DA323" s="235">
        <f>SUM(CY323+AO323)</f>
        <v>0</v>
      </c>
      <c r="DB323" s="235">
        <f>SUM(DA323*D323)</f>
        <v>0</v>
      </c>
      <c r="DC323" s="236"/>
      <c r="DD323" s="236">
        <f>SUM(DC323*D323)</f>
        <v>0</v>
      </c>
      <c r="DE323" s="235">
        <f>SUM(DC323+AT323)</f>
        <v>0</v>
      </c>
      <c r="DF323" s="235">
        <f>SUM(DE323*D323)</f>
        <v>0</v>
      </c>
      <c r="DG323" s="236"/>
      <c r="DH323" s="236">
        <f>SUM(DG323*D323)</f>
        <v>0</v>
      </c>
      <c r="DI323" s="235">
        <f>SUM(DG323+AU323)</f>
        <v>0</v>
      </c>
      <c r="DJ323" s="235">
        <f>SUM(DI323*D323)</f>
        <v>0</v>
      </c>
      <c r="DK323" s="236"/>
      <c r="DL323" s="236">
        <f>DK323*D323</f>
        <v>0</v>
      </c>
      <c r="DM323" s="235">
        <f>DK323+AW323</f>
        <v>0</v>
      </c>
      <c r="DN323" s="235">
        <f>DM323*D323</f>
        <v>0</v>
      </c>
      <c r="DO323" s="236"/>
      <c r="DP323" s="236">
        <f>SUM(DO323*AB323)</f>
        <v>0</v>
      </c>
      <c r="DQ323" s="235">
        <f>SUM(DO323+BA323)</f>
        <v>0</v>
      </c>
      <c r="DR323" s="235">
        <f>SUM(DQ323*AB323)</f>
        <v>0</v>
      </c>
      <c r="DS323" s="236"/>
      <c r="DT323" s="236">
        <f t="shared" si="2070"/>
        <v>0</v>
      </c>
      <c r="DU323" s="235">
        <f t="shared" si="2071"/>
        <v>0</v>
      </c>
      <c r="DV323" s="235">
        <f t="shared" si="2072"/>
        <v>0</v>
      </c>
      <c r="DW323" s="236"/>
      <c r="DX323" s="236">
        <f>SUM(DW323*AJ323)</f>
        <v>0</v>
      </c>
      <c r="DY323" s="235">
        <f>SUM(DW323+BI323)</f>
        <v>0</v>
      </c>
      <c r="DZ323" s="235">
        <f>SUM(DY323*AJ323)</f>
        <v>0</v>
      </c>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row>
    <row r="324" spans="1:212" s="5" customFormat="1" x14ac:dyDescent="0.2">
      <c r="A324" s="57" t="s">
        <v>368</v>
      </c>
      <c r="B324" s="57" t="s">
        <v>369</v>
      </c>
      <c r="C324" s="57" t="s">
        <v>7</v>
      </c>
      <c r="D324" s="57">
        <v>100</v>
      </c>
      <c r="E324" s="6"/>
      <c r="F324" s="64">
        <f t="shared" ref="F324" si="2076">SUM(E324*$D324)</f>
        <v>0</v>
      </c>
      <c r="G324" s="6"/>
      <c r="H324" s="64">
        <f t="shared" ref="H324" si="2077">SUM(G324*$D324)</f>
        <v>0</v>
      </c>
      <c r="I324" s="6"/>
      <c r="J324" s="64">
        <f t="shared" ref="J324" si="2078">SUM(I324*$D324)</f>
        <v>0</v>
      </c>
      <c r="K324" s="6"/>
      <c r="L324" s="64">
        <f t="shared" ref="L324" si="2079">SUM(K324*$D324)</f>
        <v>0</v>
      </c>
      <c r="M324" s="6"/>
      <c r="N324" s="64">
        <f t="shared" ref="N324" si="2080">SUM(M324*$D324)</f>
        <v>0</v>
      </c>
      <c r="O324" s="6"/>
      <c r="P324" s="64">
        <f t="shared" ref="P324" si="2081">SUM(O324*$D324)</f>
        <v>0</v>
      </c>
      <c r="Q324" s="6"/>
      <c r="R324" s="64">
        <f t="shared" ref="R324" si="2082">SUM(Q324*$D324)</f>
        <v>0</v>
      </c>
      <c r="S324" s="6"/>
      <c r="T324" s="64">
        <f t="shared" ref="T324" si="2083">SUM(S324*$D324)</f>
        <v>0</v>
      </c>
      <c r="U324" s="6"/>
      <c r="V324" s="64">
        <f t="shared" ref="V324" si="2084">SUM(U324*$D324)</f>
        <v>0</v>
      </c>
      <c r="W324" s="6"/>
      <c r="X324" s="64">
        <f t="shared" ref="X324" si="2085">SUM(W324*$D324)</f>
        <v>0</v>
      </c>
      <c r="Y324" s="6"/>
      <c r="Z324" s="64">
        <f t="shared" ref="Z324" si="2086">SUM(Y324*$D324)</f>
        <v>0</v>
      </c>
      <c r="AA324" s="6"/>
      <c r="AB324" s="64">
        <f t="shared" ref="AB324" si="2087">SUM(AA324*$D324)</f>
        <v>0</v>
      </c>
      <c r="AC324" s="59"/>
      <c r="AD324" s="64">
        <f t="shared" ref="AD324" si="2088">SUM(AC324*$D324)</f>
        <v>0</v>
      </c>
      <c r="AE324" s="59"/>
      <c r="AF324" s="64">
        <f t="shared" ref="AF324" si="2089">SUM(AE324*$D324)</f>
        <v>0</v>
      </c>
      <c r="AG324" s="59"/>
      <c r="AH324" s="64">
        <f t="shared" ref="AH324" si="2090">SUM(AG324*$D324)</f>
        <v>0</v>
      </c>
      <c r="AI324" s="59"/>
      <c r="AJ324" s="64">
        <f t="shared" ref="AJ324" si="2091">SUM(AI324*$D324)</f>
        <v>0</v>
      </c>
      <c r="AK324" s="59"/>
      <c r="AL324" s="64">
        <f t="shared" ref="AL324" si="2092">SUM(AK324*$D324)</f>
        <v>0</v>
      </c>
      <c r="AM324" s="59"/>
      <c r="AN324" s="64">
        <f t="shared" ref="AN324" si="2093">SUM(AM324*$D324)</f>
        <v>0</v>
      </c>
      <c r="AO324" s="59"/>
      <c r="AP324" s="64">
        <f t="shared" ref="AP324" si="2094">SUM(AO324*$D324)</f>
        <v>0</v>
      </c>
      <c r="AQ324" s="59"/>
      <c r="AR324" s="64">
        <f t="shared" ref="AR324" si="2095">SUM(AQ324*$D324)</f>
        <v>0</v>
      </c>
      <c r="AS324" s="59"/>
      <c r="AT324" s="64">
        <f t="shared" ref="AT324" si="2096">SUM(AS324*$D324)</f>
        <v>0</v>
      </c>
      <c r="AU324" s="59"/>
      <c r="AV324" s="64">
        <f t="shared" ref="AV324" si="2097">SUM(AU324*$D324)</f>
        <v>0</v>
      </c>
      <c r="AW324" s="59"/>
      <c r="AX324" s="64">
        <f t="shared" ref="AX324" si="2098">SUM(AW324*$D324)</f>
        <v>0</v>
      </c>
      <c r="AY324" s="59">
        <v>3</v>
      </c>
      <c r="AZ324" s="64">
        <f t="shared" ref="AZ324" si="2099">SUM(AY324*$D324)</f>
        <v>300</v>
      </c>
      <c r="BA324" s="59"/>
      <c r="BB324" s="64">
        <f t="shared" ref="BB324" si="2100">SUM(BA324*$D324)</f>
        <v>0</v>
      </c>
      <c r="BC324" s="59"/>
      <c r="BD324" s="64">
        <f t="shared" ref="BD324" si="2101">SUM(BC324*$D324)</f>
        <v>0</v>
      </c>
      <c r="BE324" s="59"/>
      <c r="BF324" s="64">
        <f t="shared" ref="BF324" si="2102">SUM(BE324*$D324)</f>
        <v>0</v>
      </c>
      <c r="BG324" s="59"/>
      <c r="BH324" s="64">
        <f t="shared" ref="BH324" si="2103">SUM(BG324*$D324)</f>
        <v>0</v>
      </c>
      <c r="BI324" s="59"/>
      <c r="BJ324" s="64">
        <f t="shared" ref="BJ324" si="2104">SUM(BI324*$D324)</f>
        <v>0</v>
      </c>
      <c r="BK324" s="59"/>
      <c r="BL324" s="64">
        <f t="shared" ref="BL324" si="2105">SUM(BK324*$D324)</f>
        <v>0</v>
      </c>
      <c r="BM324" s="59"/>
      <c r="BN324" s="64">
        <f t="shared" ref="BN324" si="2106">SUM(BM324*$D324)</f>
        <v>0</v>
      </c>
      <c r="BO324" s="59"/>
      <c r="BP324" s="64">
        <f t="shared" ref="BP324" si="2107">SUM(BO324*$D324)</f>
        <v>0</v>
      </c>
      <c r="BQ324" s="59"/>
      <c r="BR324" s="64">
        <f t="shared" ref="BR324" si="2108">SUM(BQ324*$D324)</f>
        <v>0</v>
      </c>
      <c r="BS324" s="59"/>
      <c r="BT324" s="64">
        <f t="shared" ref="BT324" si="2109">SUM(BS324*$D324)</f>
        <v>0</v>
      </c>
      <c r="BU324" s="59"/>
      <c r="BV324" s="64">
        <f t="shared" ref="BV324" si="2110">SUM(BU324*$D324)</f>
        <v>0</v>
      </c>
      <c r="BW324" s="59"/>
      <c r="BX324" s="64">
        <f t="shared" ref="BX324" si="2111">SUM(BW324*$D324)</f>
        <v>0</v>
      </c>
      <c r="BY324" s="59"/>
      <c r="BZ324" s="64">
        <f t="shared" ref="BZ324" si="2112">SUM(BY324*$D324)</f>
        <v>0</v>
      </c>
      <c r="CA324" s="54"/>
      <c r="CB324" s="61">
        <f t="shared" ref="CB324" si="2113">SUM(E324+G324+I324+K324+M324+O324+Q324+S324+U324+W324+Y324+AA324+AC324+AE324+AG324+AI324+AK324+AM324+AO324+AQ324+AS324+AU324+AW324+AY324+BA324+BC324+BE324+BG324+BI324+BK324+BM324+BO324+BQ324+BS324+BU324+BW324+BY324)</f>
        <v>3</v>
      </c>
      <c r="CC324" s="61">
        <f t="shared" ref="CC324" si="2114">ROUND(CB324*D324*2,1)/2</f>
        <v>300</v>
      </c>
      <c r="CD324" s="4"/>
      <c r="CE324" s="236"/>
      <c r="CF324" s="236">
        <f t="shared" ref="CF324" si="2115">SUM(CE324*D324)</f>
        <v>0</v>
      </c>
      <c r="CG324" s="235">
        <f t="shared" ref="CG324" si="2116">SUM(CE324+AG324)</f>
        <v>0</v>
      </c>
      <c r="CH324" s="235">
        <f t="shared" ref="CH324" si="2117">SUM(CG324*D324)</f>
        <v>0</v>
      </c>
      <c r="CI324" s="236"/>
      <c r="CJ324" s="236">
        <f t="shared" ref="CJ324" si="2118">SUM(CI324*D324)</f>
        <v>0</v>
      </c>
      <c r="CK324" s="235">
        <f t="shared" ref="CK324" si="2119">SUM(CI324+AI324)</f>
        <v>0</v>
      </c>
      <c r="CL324" s="235">
        <f t="shared" ref="CL324" si="2120">SUM(CK324*D324)</f>
        <v>0</v>
      </c>
      <c r="CM324" s="236"/>
      <c r="CN324" s="236">
        <f t="shared" ref="CN324" si="2121">SUM(CM324*D324)</f>
        <v>0</v>
      </c>
      <c r="CO324" s="235">
        <f t="shared" ref="CO324" si="2122">SUM(CM324+AK324)</f>
        <v>0</v>
      </c>
      <c r="CP324" s="235">
        <f t="shared" ref="CP324" si="2123">SUM(CO324*D324)</f>
        <v>0</v>
      </c>
      <c r="CQ324" s="236"/>
      <c r="CR324" s="236">
        <f t="shared" ref="CR324" si="2124">SUM(CQ324*D324)</f>
        <v>0</v>
      </c>
      <c r="CS324" s="235">
        <f t="shared" ref="CS324" si="2125">SUM(CQ323+AM323)</f>
        <v>0</v>
      </c>
      <c r="CT324" s="235">
        <f t="shared" ref="CT324" si="2126">SUM(CS324*D323)</f>
        <v>0</v>
      </c>
      <c r="CU324" s="236"/>
      <c r="CV324" s="236">
        <f t="shared" ref="CV324" si="2127">SUM(CU324*D324)</f>
        <v>0</v>
      </c>
      <c r="CW324" s="235">
        <f t="shared" ref="CW324" si="2128">SUM(CU324+AK324)</f>
        <v>0</v>
      </c>
      <c r="CX324" s="235">
        <f t="shared" ref="CX324" si="2129">SUM(CW324*D324)</f>
        <v>0</v>
      </c>
      <c r="CY324" s="236"/>
      <c r="CZ324" s="236">
        <f t="shared" ref="CZ324" si="2130">SUM(CY324*D324)</f>
        <v>0</v>
      </c>
      <c r="DA324" s="235">
        <f t="shared" ref="DA324" si="2131">SUM(CY324+AO324)</f>
        <v>0</v>
      </c>
      <c r="DB324" s="235">
        <f t="shared" ref="DB324" si="2132">SUM(DA324*D324)</f>
        <v>0</v>
      </c>
      <c r="DC324" s="236"/>
      <c r="DD324" s="236">
        <f t="shared" ref="DD324" si="2133">SUM(DC324*D324)</f>
        <v>0</v>
      </c>
      <c r="DE324" s="235">
        <f t="shared" ref="DE324" si="2134">SUM(DC324+AT324)</f>
        <v>0</v>
      </c>
      <c r="DF324" s="235">
        <f t="shared" ref="DF324" si="2135">SUM(DE324*D324)</f>
        <v>0</v>
      </c>
      <c r="DG324" s="236"/>
      <c r="DH324" s="236">
        <f t="shared" ref="DH324" si="2136">SUM(DG324*D324)</f>
        <v>0</v>
      </c>
      <c r="DI324" s="235">
        <f t="shared" ref="DI324" si="2137">SUM(DG324+AU324)</f>
        <v>0</v>
      </c>
      <c r="DJ324" s="235">
        <f t="shared" ref="DJ324" si="2138">SUM(DI324*D324)</f>
        <v>0</v>
      </c>
      <c r="DK324" s="236"/>
      <c r="DL324" s="236">
        <f t="shared" ref="DL324" si="2139">DK324*D324</f>
        <v>0</v>
      </c>
      <c r="DM324" s="235">
        <f t="shared" ref="DM324" si="2140">DK324+AW324</f>
        <v>0</v>
      </c>
      <c r="DN324" s="235">
        <f t="shared" ref="DN324" si="2141">DM324*D324</f>
        <v>0</v>
      </c>
      <c r="DO324" s="236"/>
      <c r="DP324" s="236">
        <f t="shared" ref="DP324" si="2142">SUM(DO324*AB324)</f>
        <v>0</v>
      </c>
      <c r="DQ324" s="235">
        <f t="shared" ref="DQ324" si="2143">SUM(DO324+BA324)</f>
        <v>0</v>
      </c>
      <c r="DR324" s="235">
        <f t="shared" ref="DR324" si="2144">SUM(DQ324*AB324)</f>
        <v>0</v>
      </c>
      <c r="DS324" s="236"/>
      <c r="DT324" s="236">
        <f t="shared" si="2070"/>
        <v>0</v>
      </c>
      <c r="DU324" s="235">
        <f t="shared" si="2071"/>
        <v>0</v>
      </c>
      <c r="DV324" s="235">
        <f t="shared" si="2072"/>
        <v>0</v>
      </c>
      <c r="DW324" s="236"/>
      <c r="DX324" s="236">
        <f t="shared" ref="DX324" si="2145">SUM(DW324*AJ324)</f>
        <v>0</v>
      </c>
      <c r="DY324" s="235">
        <f t="shared" ref="DY324" si="2146">SUM(DW324+BI324)</f>
        <v>0</v>
      </c>
      <c r="DZ324" s="235">
        <f t="shared" ref="DZ324" si="2147">SUM(DY324*AJ324)</f>
        <v>0</v>
      </c>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row>
    <row r="325" spans="1:212" s="5" customFormat="1" x14ac:dyDescent="0.2">
      <c r="A325" s="57" t="s">
        <v>254</v>
      </c>
      <c r="B325" s="57" t="s">
        <v>255</v>
      </c>
      <c r="C325" s="57" t="s">
        <v>7</v>
      </c>
      <c r="D325" s="57">
        <v>118</v>
      </c>
      <c r="E325" s="6"/>
      <c r="F325" s="64">
        <f>SUM(E325*$D325)</f>
        <v>0</v>
      </c>
      <c r="G325" s="6"/>
      <c r="H325" s="64">
        <f>SUM(G325*$D325)</f>
        <v>0</v>
      </c>
      <c r="I325" s="6"/>
      <c r="J325" s="64">
        <f>SUM(I325*$D325)</f>
        <v>0</v>
      </c>
      <c r="K325" s="6"/>
      <c r="L325" s="64">
        <f>SUM(K325*$D325)</f>
        <v>0</v>
      </c>
      <c r="M325" s="6"/>
      <c r="N325" s="64">
        <f>SUM(M325*$D325)</f>
        <v>0</v>
      </c>
      <c r="O325" s="6"/>
      <c r="P325" s="64">
        <f>SUM(O325*$D325)</f>
        <v>0</v>
      </c>
      <c r="Q325" s="6"/>
      <c r="R325" s="64">
        <f>SUM(Q325*$D325)</f>
        <v>0</v>
      </c>
      <c r="S325" s="6"/>
      <c r="T325" s="64">
        <f>SUM(S325*$D325)</f>
        <v>0</v>
      </c>
      <c r="U325" s="6"/>
      <c r="V325" s="64">
        <f>SUM(U325*$D325)</f>
        <v>0</v>
      </c>
      <c r="W325" s="6"/>
      <c r="X325" s="64">
        <f>SUM(W325*$D325)</f>
        <v>0</v>
      </c>
      <c r="Y325" s="6"/>
      <c r="Z325" s="64">
        <f>SUM(Y325*$D325)</f>
        <v>0</v>
      </c>
      <c r="AA325" s="6"/>
      <c r="AB325" s="64">
        <f>SUM(AA325*$D325)</f>
        <v>0</v>
      </c>
      <c r="AC325" s="59"/>
      <c r="AD325" s="64">
        <f>SUM(AC325*$D325)</f>
        <v>0</v>
      </c>
      <c r="AE325" s="59"/>
      <c r="AF325" s="64">
        <f>SUM(AE325*$D325)</f>
        <v>0</v>
      </c>
      <c r="AG325" s="59"/>
      <c r="AH325" s="64">
        <f>SUM(AG325*$D325)</f>
        <v>0</v>
      </c>
      <c r="AI325" s="59"/>
      <c r="AJ325" s="64">
        <f>SUM(AI325*$D325)</f>
        <v>0</v>
      </c>
      <c r="AK325" s="59"/>
      <c r="AL325" s="64">
        <f>SUM(AK325*$D325)</f>
        <v>0</v>
      </c>
      <c r="AM325" s="59"/>
      <c r="AN325" s="64">
        <f>SUM(AM325*$D325)</f>
        <v>0</v>
      </c>
      <c r="AO325" s="59"/>
      <c r="AP325" s="64">
        <f>SUM(AO325*$D325)</f>
        <v>0</v>
      </c>
      <c r="AQ325" s="59"/>
      <c r="AR325" s="64">
        <f>SUM(AQ325*$D325)</f>
        <v>0</v>
      </c>
      <c r="AS325" s="59"/>
      <c r="AT325" s="64">
        <f>SUM(AS325*$D325)</f>
        <v>0</v>
      </c>
      <c r="AU325" s="59"/>
      <c r="AV325" s="64">
        <f>SUM(AU325*$D325)</f>
        <v>0</v>
      </c>
      <c r="AW325" s="59"/>
      <c r="AX325" s="64">
        <f>SUM(AW325*$D325)</f>
        <v>0</v>
      </c>
      <c r="AY325" s="59"/>
      <c r="AZ325" s="64">
        <f>SUM(AY325*$D325)</f>
        <v>0</v>
      </c>
      <c r="BA325" s="59"/>
      <c r="BB325" s="64">
        <f>SUM(BA325*$D325)</f>
        <v>0</v>
      </c>
      <c r="BC325" s="59"/>
      <c r="BD325" s="64">
        <f>SUM(BC325*$D325)</f>
        <v>0</v>
      </c>
      <c r="BE325" s="59"/>
      <c r="BF325" s="64">
        <f>SUM(BE325*$D325)</f>
        <v>0</v>
      </c>
      <c r="BG325" s="59"/>
      <c r="BH325" s="64">
        <f>SUM(BG325*$D325)</f>
        <v>0</v>
      </c>
      <c r="BI325" s="59"/>
      <c r="BJ325" s="64">
        <f>SUM(BI325*$D325)</f>
        <v>0</v>
      </c>
      <c r="BK325" s="59"/>
      <c r="BL325" s="64">
        <f>SUM(BK325*$D325)</f>
        <v>0</v>
      </c>
      <c r="BM325" s="59"/>
      <c r="BN325" s="64">
        <f>SUM(BM325*$D325)</f>
        <v>0</v>
      </c>
      <c r="BO325" s="59"/>
      <c r="BP325" s="64">
        <f>SUM(BO325*$D325)</f>
        <v>0</v>
      </c>
      <c r="BQ325" s="59"/>
      <c r="BR325" s="64">
        <f>SUM(BQ325*$D325)</f>
        <v>0</v>
      </c>
      <c r="BS325" s="59"/>
      <c r="BT325" s="64">
        <f>SUM(BS325*$D325)</f>
        <v>0</v>
      </c>
      <c r="BU325" s="59"/>
      <c r="BV325" s="64">
        <f>SUM(BU325*$D325)</f>
        <v>0</v>
      </c>
      <c r="BW325" s="59"/>
      <c r="BX325" s="64">
        <f>SUM(BW325*$D325)</f>
        <v>0</v>
      </c>
      <c r="BY325" s="59"/>
      <c r="BZ325" s="64">
        <f>SUM(BY325*$D325)</f>
        <v>0</v>
      </c>
      <c r="CA325" s="54"/>
      <c r="CB325" s="61">
        <f>SUM(E325+G325+I325+K325+M325+O325+Q325+S325+U325+W325+Y325+AA325+AC325+AE325+AG325+AI325+AK325+AM325+AO325+AQ325+AS325+AU325+AW325+AY325+BA325+BC325+BE325+BG325+BI325+BK325+BM325+BO325+BQ325+BS325+BU325+BW325+BY325)</f>
        <v>0</v>
      </c>
      <c r="CC325" s="61">
        <f>ROUND(CB325*D325*2,1)/2</f>
        <v>0</v>
      </c>
      <c r="CD325" s="4"/>
      <c r="CE325" s="236"/>
      <c r="CF325" s="236">
        <f>SUM(CE325*D325)</f>
        <v>0</v>
      </c>
      <c r="CG325" s="235">
        <f>SUM(CE325+AG325)</f>
        <v>0</v>
      </c>
      <c r="CH325" s="235">
        <f>SUM(CG325*D325)</f>
        <v>0</v>
      </c>
      <c r="CI325" s="236"/>
      <c r="CJ325" s="236">
        <f>SUM(CI325*D325)</f>
        <v>0</v>
      </c>
      <c r="CK325" s="235">
        <f>SUM(CI325+AI325)</f>
        <v>0</v>
      </c>
      <c r="CL325" s="235">
        <f>SUM(CK325*D325)</f>
        <v>0</v>
      </c>
      <c r="CM325" s="236"/>
      <c r="CN325" s="236">
        <f>SUM(CM325*D325)</f>
        <v>0</v>
      </c>
      <c r="CO325" s="235">
        <f>SUM(CM325+AK325)</f>
        <v>0</v>
      </c>
      <c r="CP325" s="235">
        <f>SUM(CO325*D325)</f>
        <v>0</v>
      </c>
      <c r="CQ325" s="236"/>
      <c r="CR325" s="236">
        <f>SUM(CQ325*D325)</f>
        <v>0</v>
      </c>
      <c r="CS325" s="235">
        <f>SUM(CQ323+AM323)</f>
        <v>0</v>
      </c>
      <c r="CT325" s="235">
        <f>SUM(CS325*D323)</f>
        <v>0</v>
      </c>
      <c r="CU325" s="236"/>
      <c r="CV325" s="236">
        <f>SUM(CU325*D325)</f>
        <v>0</v>
      </c>
      <c r="CW325" s="235">
        <f>SUM(CU325+AK325)</f>
        <v>0</v>
      </c>
      <c r="CX325" s="235">
        <f>SUM(CW325*D325)</f>
        <v>0</v>
      </c>
      <c r="CY325" s="236"/>
      <c r="CZ325" s="236">
        <f>SUM(CY325*D325)</f>
        <v>0</v>
      </c>
      <c r="DA325" s="235">
        <f>SUM(CY325+AO325)</f>
        <v>0</v>
      </c>
      <c r="DB325" s="235">
        <f>SUM(DA325*D325)</f>
        <v>0</v>
      </c>
      <c r="DC325" s="236"/>
      <c r="DD325" s="236">
        <f>SUM(DC325*D325)</f>
        <v>0</v>
      </c>
      <c r="DE325" s="235">
        <f>SUM(DC325+AT325)</f>
        <v>0</v>
      </c>
      <c r="DF325" s="235">
        <f>SUM(DE325*D325)</f>
        <v>0</v>
      </c>
      <c r="DG325" s="236"/>
      <c r="DH325" s="236">
        <f>SUM(DG325*D325)</f>
        <v>0</v>
      </c>
      <c r="DI325" s="235">
        <f>SUM(DG325+AU325)</f>
        <v>0</v>
      </c>
      <c r="DJ325" s="235">
        <f>SUM(DI325*D325)</f>
        <v>0</v>
      </c>
      <c r="DK325" s="236"/>
      <c r="DL325" s="236">
        <f>DK325*D325</f>
        <v>0</v>
      </c>
      <c r="DM325" s="235">
        <f>DK325+AW325</f>
        <v>0</v>
      </c>
      <c r="DN325" s="235">
        <f>DM325*D325</f>
        <v>0</v>
      </c>
      <c r="DO325" s="236"/>
      <c r="DP325" s="236">
        <f>SUM(DO325*AB325)</f>
        <v>0</v>
      </c>
      <c r="DQ325" s="235">
        <f>SUM(DO325+BA325)</f>
        <v>0</v>
      </c>
      <c r="DR325" s="235">
        <f>SUM(DQ325*AB325)</f>
        <v>0</v>
      </c>
      <c r="DS325" s="236"/>
      <c r="DT325" s="236">
        <f t="shared" si="2070"/>
        <v>0</v>
      </c>
      <c r="DU325" s="235">
        <f t="shared" si="2071"/>
        <v>0</v>
      </c>
      <c r="DV325" s="235">
        <f t="shared" si="2072"/>
        <v>0</v>
      </c>
      <c r="DW325" s="236"/>
      <c r="DX325" s="236">
        <f>SUM(DW325*AJ325)</f>
        <v>0</v>
      </c>
      <c r="DY325" s="235">
        <f>SUM(DW325+BI325)</f>
        <v>0</v>
      </c>
      <c r="DZ325" s="235">
        <f>SUM(DY325*AJ325)</f>
        <v>0</v>
      </c>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row>
    <row r="326" spans="1:212" s="5" customFormat="1" x14ac:dyDescent="0.2">
      <c r="A326" s="57" t="s">
        <v>162</v>
      </c>
      <c r="B326" s="57" t="s">
        <v>163</v>
      </c>
      <c r="C326" s="57" t="s">
        <v>7</v>
      </c>
      <c r="D326" s="57">
        <v>118</v>
      </c>
      <c r="E326" s="6"/>
      <c r="F326" s="64">
        <f>SUM(E326*$D326)</f>
        <v>0</v>
      </c>
      <c r="G326" s="6"/>
      <c r="H326" s="64">
        <f>SUM(G326*$D326)</f>
        <v>0</v>
      </c>
      <c r="I326" s="6"/>
      <c r="J326" s="64">
        <f>SUM(I326*$D326)</f>
        <v>0</v>
      </c>
      <c r="K326" s="6"/>
      <c r="L326" s="64">
        <f>SUM(K326*$D326)</f>
        <v>0</v>
      </c>
      <c r="M326" s="208"/>
      <c r="N326" s="64">
        <f>SUM(M326*$D326)</f>
        <v>0</v>
      </c>
      <c r="O326" s="6"/>
      <c r="P326" s="64">
        <f>SUM(O326*$D326)</f>
        <v>0</v>
      </c>
      <c r="Q326" s="6"/>
      <c r="R326" s="64">
        <f>SUM(Q326*$D326)</f>
        <v>0</v>
      </c>
      <c r="S326" s="6"/>
      <c r="T326" s="64">
        <f>SUM(S326*$D326)</f>
        <v>0</v>
      </c>
      <c r="U326" s="6"/>
      <c r="V326" s="64">
        <f>SUM(U326*$D326)</f>
        <v>0</v>
      </c>
      <c r="W326" s="208"/>
      <c r="X326" s="64">
        <f>SUM(W326*$D326)</f>
        <v>0</v>
      </c>
      <c r="Y326" s="6"/>
      <c r="Z326" s="64">
        <f>SUM(Y326*$D326)</f>
        <v>0</v>
      </c>
      <c r="AA326" s="6"/>
      <c r="AB326" s="64">
        <f>SUM(AA326*$D326)</f>
        <v>0</v>
      </c>
      <c r="AC326" s="59"/>
      <c r="AD326" s="64">
        <f>SUM(AC326*$D326)</f>
        <v>0</v>
      </c>
      <c r="AE326" s="59"/>
      <c r="AF326" s="64">
        <f>SUM(AE326*$D326)</f>
        <v>0</v>
      </c>
      <c r="AG326" s="59"/>
      <c r="AH326" s="64">
        <f>SUM(AG326*$D326)</f>
        <v>0</v>
      </c>
      <c r="AI326" s="59"/>
      <c r="AJ326" s="64">
        <f>SUM(AI326*$D326)</f>
        <v>0</v>
      </c>
      <c r="AK326" s="59">
        <v>1.75</v>
      </c>
      <c r="AL326" s="64">
        <f>SUM(AK326*$D326)</f>
        <v>206.5</v>
      </c>
      <c r="AM326" s="59"/>
      <c r="AN326" s="64">
        <f>SUM(AM326*$D326)</f>
        <v>0</v>
      </c>
      <c r="AO326" s="59"/>
      <c r="AP326" s="64">
        <f>SUM(AO326*$D326)</f>
        <v>0</v>
      </c>
      <c r="AQ326" s="59"/>
      <c r="AR326" s="64">
        <f>SUM(AQ326*$D326)</f>
        <v>0</v>
      </c>
      <c r="AS326" s="59"/>
      <c r="AT326" s="64">
        <f>SUM(AS326*$D326)</f>
        <v>0</v>
      </c>
      <c r="AU326" s="59"/>
      <c r="AV326" s="64">
        <f>SUM(AU326*$D326)</f>
        <v>0</v>
      </c>
      <c r="AW326" s="59"/>
      <c r="AX326" s="64">
        <f>SUM(AW326*$D326)</f>
        <v>0</v>
      </c>
      <c r="AY326" s="59"/>
      <c r="AZ326" s="64">
        <f>SUM(AY326*$D326)</f>
        <v>0</v>
      </c>
      <c r="BA326" s="59"/>
      <c r="BB326" s="64">
        <f>SUM(BA326*$D326)</f>
        <v>0</v>
      </c>
      <c r="BC326" s="59"/>
      <c r="BD326" s="64">
        <f>SUM(BC326*$D326)</f>
        <v>0</v>
      </c>
      <c r="BE326" s="59"/>
      <c r="BF326" s="64">
        <f>SUM(BE326*$D326)</f>
        <v>0</v>
      </c>
      <c r="BG326" s="59"/>
      <c r="BH326" s="64">
        <f>SUM(BG326*$D326)</f>
        <v>0</v>
      </c>
      <c r="BI326" s="59"/>
      <c r="BJ326" s="64">
        <f>SUM(BI326*$D326)</f>
        <v>0</v>
      </c>
      <c r="BK326" s="59"/>
      <c r="BL326" s="64">
        <f>SUM(BK326*$D326)</f>
        <v>0</v>
      </c>
      <c r="BM326" s="59"/>
      <c r="BN326" s="64">
        <f>SUM(BM326*$D326)</f>
        <v>0</v>
      </c>
      <c r="BO326" s="59"/>
      <c r="BP326" s="64">
        <f>SUM(BO326*$D326)</f>
        <v>0</v>
      </c>
      <c r="BQ326" s="59"/>
      <c r="BR326" s="64">
        <f>SUM(BQ326*$D326)</f>
        <v>0</v>
      </c>
      <c r="BS326" s="59"/>
      <c r="BT326" s="64">
        <f>SUM(BS326*$D326)</f>
        <v>0</v>
      </c>
      <c r="BU326" s="59"/>
      <c r="BV326" s="64">
        <f>SUM(BU326*$D326)</f>
        <v>0</v>
      </c>
      <c r="BW326" s="59"/>
      <c r="BX326" s="64">
        <f>SUM(BW326*$D326)</f>
        <v>0</v>
      </c>
      <c r="BY326" s="59"/>
      <c r="BZ326" s="64">
        <f>SUM(BY326*$D326)</f>
        <v>0</v>
      </c>
      <c r="CA326" s="54"/>
      <c r="CB326" s="61">
        <f>SUM(E326+G326+I326+K326+M326+O326+Q326+S326+U326+W326+Y326+AA326+AC326+AE326+AG326+AI326+AK326+AM326+AO326+AQ326+AS326+AU326+AW326+AY326+BA326+BC326+BE326+BG326+BI326+BK326+BM326+BO326+BQ326+BS326+BU326+BW326+BY326)</f>
        <v>1.75</v>
      </c>
      <c r="CC326" s="61">
        <f>ROUND(CB326*D326*2,1)/2</f>
        <v>206.5</v>
      </c>
      <c r="CD326" s="4"/>
      <c r="CE326" s="236"/>
      <c r="CF326" s="236">
        <f>SUM(CE326*D326)</f>
        <v>0</v>
      </c>
      <c r="CG326" s="235">
        <f>SUM(CE326+AG326)</f>
        <v>0</v>
      </c>
      <c r="CH326" s="235">
        <f>SUM(CG326*D326)</f>
        <v>0</v>
      </c>
      <c r="CI326" s="236"/>
      <c r="CJ326" s="236">
        <f>SUM(CI326*D326)</f>
        <v>0</v>
      </c>
      <c r="CK326" s="235">
        <f>SUM(CI326+AI326)</f>
        <v>0</v>
      </c>
      <c r="CL326" s="235">
        <f>SUM(CK326*D326)</f>
        <v>0</v>
      </c>
      <c r="CM326" s="236"/>
      <c r="CN326" s="236">
        <f>SUM(CM326*D326)</f>
        <v>0</v>
      </c>
      <c r="CO326" s="235">
        <f>SUM(CM326+AK326)</f>
        <v>1.75</v>
      </c>
      <c r="CP326" s="235">
        <f>SUM(CO326*D326)</f>
        <v>206.5</v>
      </c>
      <c r="CQ326" s="236"/>
      <c r="CR326" s="236">
        <f>SUM(CQ326*D326)</f>
        <v>0</v>
      </c>
      <c r="CS326" s="235">
        <f>SUM(CQ325+AM325)</f>
        <v>0</v>
      </c>
      <c r="CT326" s="235">
        <f>SUM(CS326*D325)</f>
        <v>0</v>
      </c>
      <c r="CU326" s="236"/>
      <c r="CV326" s="236">
        <f>SUM(CU326*D326)</f>
        <v>0</v>
      </c>
      <c r="CW326" s="235"/>
      <c r="CX326" s="235">
        <f>SUM(CW326*D326)</f>
        <v>0</v>
      </c>
      <c r="CY326" s="236"/>
      <c r="CZ326" s="236">
        <f>SUM(CY326*D326)</f>
        <v>0</v>
      </c>
      <c r="DA326" s="235">
        <f>SUM(CY326+AO326)</f>
        <v>0</v>
      </c>
      <c r="DB326" s="235">
        <f>SUM(DA326*D326)</f>
        <v>0</v>
      </c>
      <c r="DC326" s="236"/>
      <c r="DD326" s="236">
        <f>SUM(DC326*D326)</f>
        <v>0</v>
      </c>
      <c r="DE326" s="235">
        <f>SUM(DC326+AT326)</f>
        <v>0</v>
      </c>
      <c r="DF326" s="235">
        <f>SUM(DE326*D326)</f>
        <v>0</v>
      </c>
      <c r="DG326" s="236"/>
      <c r="DH326" s="236">
        <f>SUM(DG326*D326)</f>
        <v>0</v>
      </c>
      <c r="DI326" s="235">
        <f>SUM(DG326+AU326)</f>
        <v>0</v>
      </c>
      <c r="DJ326" s="235">
        <f>SUM(DI326*D326)</f>
        <v>0</v>
      </c>
      <c r="DK326" s="236"/>
      <c r="DL326" s="236">
        <f>DK326*D326</f>
        <v>0</v>
      </c>
      <c r="DM326" s="235">
        <f>DK326+AW326</f>
        <v>0</v>
      </c>
      <c r="DN326" s="235">
        <f>DM326*D326</f>
        <v>0</v>
      </c>
      <c r="DO326" s="236"/>
      <c r="DP326" s="236">
        <f>SUM(DO326*AB326)</f>
        <v>0</v>
      </c>
      <c r="DQ326" s="235">
        <f>SUM(DO326+BA326)</f>
        <v>0</v>
      </c>
      <c r="DR326" s="235">
        <f>SUM(DQ326*AB326)</f>
        <v>0</v>
      </c>
      <c r="DS326" s="236"/>
      <c r="DT326" s="236">
        <f t="shared" si="2070"/>
        <v>0</v>
      </c>
      <c r="DU326" s="235">
        <f t="shared" si="2071"/>
        <v>0</v>
      </c>
      <c r="DV326" s="235">
        <f t="shared" si="2072"/>
        <v>0</v>
      </c>
      <c r="DW326" s="236"/>
      <c r="DX326" s="236">
        <f>SUM(DW326*AJ326)</f>
        <v>0</v>
      </c>
      <c r="DY326" s="235">
        <f>SUM(DW326+BI326)</f>
        <v>0</v>
      </c>
      <c r="DZ326" s="235">
        <f>SUM(DY326*AJ326)</f>
        <v>0</v>
      </c>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row>
    <row r="327" spans="1:212" s="5" customFormat="1" x14ac:dyDescent="0.2">
      <c r="A327" s="57"/>
      <c r="B327" s="57"/>
      <c r="C327" s="57" t="s">
        <v>7</v>
      </c>
      <c r="D327" s="57">
        <v>100</v>
      </c>
      <c r="E327" s="6"/>
      <c r="F327" s="64">
        <f t="shared" ref="F327" si="2148">SUM(E327*$D327)</f>
        <v>0</v>
      </c>
      <c r="G327" s="6"/>
      <c r="H327" s="64">
        <f t="shared" ref="H327" si="2149">SUM(G327*$D327)</f>
        <v>0</v>
      </c>
      <c r="I327" s="6"/>
      <c r="J327" s="64">
        <f t="shared" ref="J327" si="2150">SUM(I327*$D327)</f>
        <v>0</v>
      </c>
      <c r="K327" s="6"/>
      <c r="L327" s="64">
        <f t="shared" ref="L327" si="2151">SUM(K327*$D327)</f>
        <v>0</v>
      </c>
      <c r="M327" s="6"/>
      <c r="N327" s="64">
        <f t="shared" ref="N327" si="2152">SUM(M327*$D327)</f>
        <v>0</v>
      </c>
      <c r="O327" s="6"/>
      <c r="P327" s="64">
        <f t="shared" ref="P327" si="2153">SUM(O327*$D327)</f>
        <v>0</v>
      </c>
      <c r="Q327" s="6"/>
      <c r="R327" s="64">
        <f t="shared" ref="R327" si="2154">SUM(Q327*$D327)</f>
        <v>0</v>
      </c>
      <c r="S327" s="6"/>
      <c r="T327" s="64">
        <f t="shared" ref="T327" si="2155">SUM(S327*$D327)</f>
        <v>0</v>
      </c>
      <c r="U327" s="6"/>
      <c r="V327" s="64">
        <f t="shared" ref="V327" si="2156">SUM(U327*$D327)</f>
        <v>0</v>
      </c>
      <c r="W327" s="6"/>
      <c r="X327" s="64">
        <f t="shared" ref="X327" si="2157">SUM(W327*$D327)</f>
        <v>0</v>
      </c>
      <c r="Y327" s="6"/>
      <c r="Z327" s="64">
        <f t="shared" ref="Z327" si="2158">SUM(Y327*$D327)</f>
        <v>0</v>
      </c>
      <c r="AA327" s="6"/>
      <c r="AB327" s="64">
        <f t="shared" ref="AB327" si="2159">SUM(AA327*$D327)</f>
        <v>0</v>
      </c>
      <c r="AC327" s="59"/>
      <c r="AD327" s="64">
        <f t="shared" ref="AD327" si="2160">SUM(AC327*$D327)</f>
        <v>0</v>
      </c>
      <c r="AE327" s="59"/>
      <c r="AF327" s="64">
        <f t="shared" ref="AF327" si="2161">SUM(AE327*$D327)</f>
        <v>0</v>
      </c>
      <c r="AG327" s="59"/>
      <c r="AH327" s="64">
        <f t="shared" ref="AH327" si="2162">SUM(AG327*$D327)</f>
        <v>0</v>
      </c>
      <c r="AI327" s="59"/>
      <c r="AJ327" s="64">
        <f t="shared" ref="AJ327" si="2163">SUM(AI327*$D327)</f>
        <v>0</v>
      </c>
      <c r="AK327" s="59"/>
      <c r="AL327" s="64">
        <f t="shared" ref="AL327" si="2164">SUM(AK327*$D327)</f>
        <v>0</v>
      </c>
      <c r="AM327" s="59"/>
      <c r="AN327" s="64">
        <f t="shared" ref="AN327" si="2165">SUM(AM327*$D327)</f>
        <v>0</v>
      </c>
      <c r="AO327" s="59"/>
      <c r="AP327" s="64">
        <f t="shared" ref="AP327" si="2166">SUM(AO327*$D327)</f>
        <v>0</v>
      </c>
      <c r="AQ327" s="59"/>
      <c r="AR327" s="64">
        <f t="shared" ref="AR327" si="2167">SUM(AQ327*$D327)</f>
        <v>0</v>
      </c>
      <c r="AS327" s="59"/>
      <c r="AT327" s="64">
        <f t="shared" ref="AT327" si="2168">SUM(AS327*$D327)</f>
        <v>0</v>
      </c>
      <c r="AU327" s="59"/>
      <c r="AV327" s="64">
        <f t="shared" ref="AV327" si="2169">SUM(AU327*$D327)</f>
        <v>0</v>
      </c>
      <c r="AW327" s="59"/>
      <c r="AX327" s="64">
        <f t="shared" ref="AX327" si="2170">SUM(AW327*$D327)</f>
        <v>0</v>
      </c>
      <c r="AY327" s="59"/>
      <c r="AZ327" s="64">
        <f t="shared" ref="AZ327" si="2171">SUM(AY327*$D327)</f>
        <v>0</v>
      </c>
      <c r="BA327" s="59"/>
      <c r="BB327" s="64">
        <f t="shared" si="2035"/>
        <v>0</v>
      </c>
      <c r="BC327" s="59"/>
      <c r="BD327" s="64">
        <f t="shared" si="2036"/>
        <v>0</v>
      </c>
      <c r="BE327" s="59"/>
      <c r="BF327" s="64">
        <f t="shared" si="2037"/>
        <v>0</v>
      </c>
      <c r="BG327" s="59"/>
      <c r="BH327" s="64">
        <f t="shared" si="2038"/>
        <v>0</v>
      </c>
      <c r="BI327" s="59"/>
      <c r="BJ327" s="64">
        <f t="shared" si="2039"/>
        <v>0</v>
      </c>
      <c r="BK327" s="59"/>
      <c r="BL327" s="64">
        <f t="shared" si="2040"/>
        <v>0</v>
      </c>
      <c r="BM327" s="59"/>
      <c r="BN327" s="64">
        <f t="shared" si="2041"/>
        <v>0</v>
      </c>
      <c r="BO327" s="59"/>
      <c r="BP327" s="64">
        <f t="shared" si="2042"/>
        <v>0</v>
      </c>
      <c r="BQ327" s="59"/>
      <c r="BR327" s="64">
        <f t="shared" si="2043"/>
        <v>0</v>
      </c>
      <c r="BS327" s="59"/>
      <c r="BT327" s="64">
        <f t="shared" si="2044"/>
        <v>0</v>
      </c>
      <c r="BU327" s="59"/>
      <c r="BV327" s="64">
        <f t="shared" si="2045"/>
        <v>0</v>
      </c>
      <c r="BW327" s="59"/>
      <c r="BX327" s="64">
        <f t="shared" si="2046"/>
        <v>0</v>
      </c>
      <c r="BY327" s="59"/>
      <c r="BZ327" s="64">
        <f t="shared" si="1998"/>
        <v>0</v>
      </c>
      <c r="CA327" s="54"/>
      <c r="CB327" s="61">
        <f t="shared" si="2073"/>
        <v>0</v>
      </c>
      <c r="CC327" s="61">
        <f t="shared" si="2000"/>
        <v>0</v>
      </c>
      <c r="CD327" s="4"/>
      <c r="CE327" s="236"/>
      <c r="CF327" s="236">
        <f t="shared" si="2047"/>
        <v>0</v>
      </c>
      <c r="CG327" s="235">
        <f t="shared" si="2048"/>
        <v>0</v>
      </c>
      <c r="CH327" s="235">
        <f t="shared" si="2049"/>
        <v>0</v>
      </c>
      <c r="CI327" s="236"/>
      <c r="CJ327" s="236">
        <f t="shared" si="2050"/>
        <v>0</v>
      </c>
      <c r="CK327" s="235">
        <f t="shared" si="2051"/>
        <v>0</v>
      </c>
      <c r="CL327" s="235">
        <f t="shared" si="2052"/>
        <v>0</v>
      </c>
      <c r="CM327" s="236"/>
      <c r="CN327" s="236">
        <f t="shared" si="2001"/>
        <v>0</v>
      </c>
      <c r="CO327" s="235">
        <f t="shared" si="2053"/>
        <v>0</v>
      </c>
      <c r="CP327" s="235">
        <f t="shared" si="2054"/>
        <v>0</v>
      </c>
      <c r="CQ327" s="236"/>
      <c r="CR327" s="236">
        <f t="shared" si="2055"/>
        <v>0</v>
      </c>
      <c r="CS327" s="235">
        <f t="shared" si="2074"/>
        <v>0</v>
      </c>
      <c r="CT327" s="235">
        <f t="shared" si="2075"/>
        <v>0</v>
      </c>
      <c r="CU327" s="236"/>
      <c r="CV327" s="236">
        <f t="shared" si="2056"/>
        <v>0</v>
      </c>
      <c r="CW327" s="235">
        <f t="shared" si="2004"/>
        <v>0</v>
      </c>
      <c r="CX327" s="235">
        <f t="shared" si="2057"/>
        <v>0</v>
      </c>
      <c r="CY327" s="236"/>
      <c r="CZ327" s="236">
        <f t="shared" si="2058"/>
        <v>0</v>
      </c>
      <c r="DA327" s="235">
        <f t="shared" si="2059"/>
        <v>0</v>
      </c>
      <c r="DB327" s="235">
        <f t="shared" si="2060"/>
        <v>0</v>
      </c>
      <c r="DC327" s="236"/>
      <c r="DD327" s="236">
        <f t="shared" si="2061"/>
        <v>0</v>
      </c>
      <c r="DE327" s="235">
        <f t="shared" si="2062"/>
        <v>0</v>
      </c>
      <c r="DF327" s="235">
        <f t="shared" si="2063"/>
        <v>0</v>
      </c>
      <c r="DG327" s="236"/>
      <c r="DH327" s="236">
        <f t="shared" si="2064"/>
        <v>0</v>
      </c>
      <c r="DI327" s="235">
        <f t="shared" si="2065"/>
        <v>0</v>
      </c>
      <c r="DJ327" s="235">
        <f t="shared" si="2066"/>
        <v>0</v>
      </c>
      <c r="DK327" s="236"/>
      <c r="DL327" s="236">
        <f t="shared" si="2067"/>
        <v>0</v>
      </c>
      <c r="DM327" s="235">
        <f t="shared" si="2068"/>
        <v>0</v>
      </c>
      <c r="DN327" s="235">
        <f t="shared" si="2069"/>
        <v>0</v>
      </c>
      <c r="DO327" s="236"/>
      <c r="DP327" s="236">
        <f t="shared" si="2005"/>
        <v>0</v>
      </c>
      <c r="DQ327" s="235">
        <f t="shared" si="2006"/>
        <v>0</v>
      </c>
      <c r="DR327" s="235">
        <f t="shared" si="2007"/>
        <v>0</v>
      </c>
      <c r="DS327" s="236"/>
      <c r="DT327" s="236">
        <f t="shared" si="2070"/>
        <v>0</v>
      </c>
      <c r="DU327" s="235">
        <f t="shared" si="2071"/>
        <v>0</v>
      </c>
      <c r="DV327" s="235">
        <f t="shared" si="2072"/>
        <v>0</v>
      </c>
      <c r="DW327" s="236"/>
      <c r="DX327" s="236">
        <f t="shared" ref="DX327:DX346" si="2172">SUM(DW327*AJ327)</f>
        <v>0</v>
      </c>
      <c r="DY327" s="235">
        <f t="shared" ref="DY327:DY352" si="2173">SUM(DW327+BI327)</f>
        <v>0</v>
      </c>
      <c r="DZ327" s="235">
        <f t="shared" ref="DZ327:DZ353" si="2174">SUM(DY327*AJ327)</f>
        <v>0</v>
      </c>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row>
    <row r="328" spans="1:212" s="5" customFormat="1" x14ac:dyDescent="0.2">
      <c r="A328" s="57" t="s">
        <v>89</v>
      </c>
      <c r="B328" s="57" t="s">
        <v>90</v>
      </c>
      <c r="C328" s="57" t="s">
        <v>3</v>
      </c>
      <c r="D328" s="57">
        <v>100</v>
      </c>
      <c r="E328" s="6"/>
      <c r="F328" s="64">
        <f t="shared" ref="F328:F333" si="2175">SUM(E328*$D328)</f>
        <v>0</v>
      </c>
      <c r="G328" s="6"/>
      <c r="H328" s="64">
        <f>SUM(G328*$D328)</f>
        <v>0</v>
      </c>
      <c r="I328" s="6"/>
      <c r="J328" s="64">
        <f>SUM(I328*$D328)</f>
        <v>0</v>
      </c>
      <c r="K328" s="6"/>
      <c r="L328" s="64">
        <f t="shared" ref="L328:L333" si="2176">SUM(K328*$D328)</f>
        <v>0</v>
      </c>
      <c r="M328" s="6"/>
      <c r="N328" s="64">
        <f t="shared" ref="N328:N333" si="2177">SUM(M328*$D328)</f>
        <v>0</v>
      </c>
      <c r="O328" s="6"/>
      <c r="P328" s="64">
        <f t="shared" ref="P328:P333" si="2178">SUM(O328*$D328)</f>
        <v>0</v>
      </c>
      <c r="Q328" s="6"/>
      <c r="R328" s="64">
        <f t="shared" ref="R328:R333" si="2179">SUM(Q328*$D328)</f>
        <v>0</v>
      </c>
      <c r="S328" s="6"/>
      <c r="T328" s="64">
        <f t="shared" ref="T328:T333" si="2180">SUM(S328*$D328)</f>
        <v>0</v>
      </c>
      <c r="U328" s="6"/>
      <c r="V328" s="64">
        <f t="shared" ref="V328:V333" si="2181">SUM(U328*$D328)</f>
        <v>0</v>
      </c>
      <c r="W328" s="6"/>
      <c r="X328" s="64">
        <f t="shared" ref="X328:X333" si="2182">SUM(W328*$D328)</f>
        <v>0</v>
      </c>
      <c r="Y328" s="6"/>
      <c r="Z328" s="64">
        <f t="shared" ref="Z328:Z333" si="2183">SUM(Y328*$D328)</f>
        <v>0</v>
      </c>
      <c r="AA328" s="6"/>
      <c r="AB328" s="64">
        <f t="shared" ref="AB328:AB333" si="2184">SUM(AA328*$D328)</f>
        <v>0</v>
      </c>
      <c r="AC328" s="59"/>
      <c r="AD328" s="64">
        <f t="shared" ref="AD328:AD333" si="2185">SUM(AC328*$D328)</f>
        <v>0</v>
      </c>
      <c r="AE328" s="59"/>
      <c r="AF328" s="64">
        <f t="shared" ref="AF328:AF333" si="2186">SUM(AE328*$D328)</f>
        <v>0</v>
      </c>
      <c r="AG328" s="59"/>
      <c r="AH328" s="64">
        <f t="shared" ref="AH328:AH333" si="2187">SUM(AG328*$D328)</f>
        <v>0</v>
      </c>
      <c r="AI328" s="59"/>
      <c r="AJ328" s="64">
        <f t="shared" ref="AJ328:AJ333" si="2188">SUM(AI328*$D328)</f>
        <v>0</v>
      </c>
      <c r="AK328" s="59"/>
      <c r="AL328" s="64">
        <f t="shared" ref="AL328:AL333" si="2189">SUM(AK328*$D328)</f>
        <v>0</v>
      </c>
      <c r="AM328" s="59"/>
      <c r="AN328" s="64">
        <f t="shared" ref="AN328:AN333" si="2190">SUM(AM328*$D328)</f>
        <v>0</v>
      </c>
      <c r="AO328" s="59"/>
      <c r="AP328" s="64">
        <f t="shared" ref="AP328:AP333" si="2191">SUM(AO328*$D328)</f>
        <v>0</v>
      </c>
      <c r="AQ328" s="59"/>
      <c r="AR328" s="64">
        <f t="shared" ref="AR328:AR333" si="2192">SUM(AQ328*$D328)</f>
        <v>0</v>
      </c>
      <c r="AS328" s="59"/>
      <c r="AT328" s="64">
        <f t="shared" ref="AT328:AT333" si="2193">SUM(AS328*$D328)</f>
        <v>0</v>
      </c>
      <c r="AU328" s="59"/>
      <c r="AV328" s="64">
        <f t="shared" ref="AV328:AV333" si="2194">SUM(AU328*$D328)</f>
        <v>0</v>
      </c>
      <c r="AW328" s="59"/>
      <c r="AX328" s="64">
        <f t="shared" ref="AX328:AX333" si="2195">SUM(AW328*$D328)</f>
        <v>0</v>
      </c>
      <c r="AY328" s="59"/>
      <c r="AZ328" s="64">
        <f t="shared" ref="AZ328:AZ333" si="2196">SUM(AY328*$D328)</f>
        <v>0</v>
      </c>
      <c r="BA328" s="59"/>
      <c r="BB328" s="64">
        <f t="shared" si="2035"/>
        <v>0</v>
      </c>
      <c r="BC328" s="59"/>
      <c r="BD328" s="64">
        <f t="shared" si="2036"/>
        <v>0</v>
      </c>
      <c r="BE328" s="59"/>
      <c r="BF328" s="64">
        <f t="shared" si="2037"/>
        <v>0</v>
      </c>
      <c r="BG328" s="59"/>
      <c r="BH328" s="64">
        <f t="shared" si="2038"/>
        <v>0</v>
      </c>
      <c r="BI328" s="59"/>
      <c r="BJ328" s="64">
        <f t="shared" si="2039"/>
        <v>0</v>
      </c>
      <c r="BK328" s="59"/>
      <c r="BL328" s="64">
        <f t="shared" si="2040"/>
        <v>0</v>
      </c>
      <c r="BM328" s="59"/>
      <c r="BN328" s="64">
        <f t="shared" si="2041"/>
        <v>0</v>
      </c>
      <c r="BO328" s="59"/>
      <c r="BP328" s="64">
        <f t="shared" si="2042"/>
        <v>0</v>
      </c>
      <c r="BQ328" s="59"/>
      <c r="BR328" s="64">
        <f t="shared" si="2043"/>
        <v>0</v>
      </c>
      <c r="BS328" s="59"/>
      <c r="BT328" s="64">
        <f t="shared" si="2044"/>
        <v>0</v>
      </c>
      <c r="BU328" s="59"/>
      <c r="BV328" s="64">
        <f t="shared" si="2045"/>
        <v>0</v>
      </c>
      <c r="BW328" s="59"/>
      <c r="BX328" s="64">
        <f t="shared" si="2046"/>
        <v>0</v>
      </c>
      <c r="BY328" s="59"/>
      <c r="BZ328" s="64">
        <f t="shared" si="1998"/>
        <v>0</v>
      </c>
      <c r="CA328" s="54"/>
      <c r="CB328" s="61">
        <f t="shared" si="2073"/>
        <v>0</v>
      </c>
      <c r="CC328" s="61">
        <f t="shared" si="2000"/>
        <v>0</v>
      </c>
      <c r="CD328" s="4"/>
      <c r="CE328" s="236"/>
      <c r="CF328" s="236">
        <f t="shared" si="2047"/>
        <v>0</v>
      </c>
      <c r="CG328" s="235">
        <f t="shared" si="2048"/>
        <v>0</v>
      </c>
      <c r="CH328" s="235">
        <f t="shared" si="2049"/>
        <v>0</v>
      </c>
      <c r="CI328" s="236"/>
      <c r="CJ328" s="236">
        <f t="shared" si="2050"/>
        <v>0</v>
      </c>
      <c r="CK328" s="235">
        <f t="shared" si="2051"/>
        <v>0</v>
      </c>
      <c r="CL328" s="235">
        <f t="shared" si="2052"/>
        <v>0</v>
      </c>
      <c r="CM328" s="236"/>
      <c r="CN328" s="236">
        <f t="shared" si="2001"/>
        <v>0</v>
      </c>
      <c r="CO328" s="235">
        <f t="shared" si="2053"/>
        <v>0</v>
      </c>
      <c r="CP328" s="235">
        <f t="shared" si="2054"/>
        <v>0</v>
      </c>
      <c r="CQ328" s="236"/>
      <c r="CR328" s="236">
        <f t="shared" si="2055"/>
        <v>0</v>
      </c>
      <c r="CS328" s="235">
        <f t="shared" si="2074"/>
        <v>0</v>
      </c>
      <c r="CT328" s="235">
        <f t="shared" si="2075"/>
        <v>0</v>
      </c>
      <c r="CU328" s="236">
        <v>1.25</v>
      </c>
      <c r="CV328" s="236">
        <f t="shared" si="2056"/>
        <v>125</v>
      </c>
      <c r="CW328" s="235">
        <f t="shared" si="2004"/>
        <v>1.25</v>
      </c>
      <c r="CX328" s="235">
        <f t="shared" si="2057"/>
        <v>125</v>
      </c>
      <c r="CY328" s="236">
        <v>1</v>
      </c>
      <c r="CZ328" s="236">
        <f t="shared" si="2058"/>
        <v>100</v>
      </c>
      <c r="DA328" s="235">
        <f t="shared" si="2059"/>
        <v>1</v>
      </c>
      <c r="DB328" s="235">
        <f t="shared" si="2060"/>
        <v>100</v>
      </c>
      <c r="DC328" s="236">
        <v>0.5</v>
      </c>
      <c r="DD328" s="236">
        <f t="shared" si="2061"/>
        <v>50</v>
      </c>
      <c r="DE328" s="235">
        <f t="shared" si="2062"/>
        <v>0.5</v>
      </c>
      <c r="DF328" s="235">
        <f t="shared" si="2063"/>
        <v>50</v>
      </c>
      <c r="DG328" s="236"/>
      <c r="DH328" s="236">
        <f t="shared" si="2064"/>
        <v>0</v>
      </c>
      <c r="DI328" s="235">
        <f t="shared" si="2065"/>
        <v>0</v>
      </c>
      <c r="DJ328" s="235">
        <f t="shared" si="2066"/>
        <v>0</v>
      </c>
      <c r="DK328" s="236"/>
      <c r="DL328" s="236">
        <f t="shared" si="2067"/>
        <v>0</v>
      </c>
      <c r="DM328" s="235">
        <f t="shared" si="2068"/>
        <v>0</v>
      </c>
      <c r="DN328" s="235">
        <f t="shared" si="2069"/>
        <v>0</v>
      </c>
      <c r="DO328" s="236"/>
      <c r="DP328" s="236">
        <f t="shared" si="2005"/>
        <v>0</v>
      </c>
      <c r="DQ328" s="235">
        <f t="shared" si="2006"/>
        <v>0</v>
      </c>
      <c r="DR328" s="235">
        <f t="shared" si="2007"/>
        <v>0</v>
      </c>
      <c r="DS328" s="236"/>
      <c r="DT328" s="236">
        <f t="shared" si="2070"/>
        <v>0</v>
      </c>
      <c r="DU328" s="235">
        <f t="shared" si="2071"/>
        <v>0</v>
      </c>
      <c r="DV328" s="235">
        <f t="shared" si="2072"/>
        <v>0</v>
      </c>
      <c r="DW328" s="236"/>
      <c r="DX328" s="236">
        <f t="shared" si="2172"/>
        <v>0</v>
      </c>
      <c r="DY328" s="235">
        <f t="shared" si="2173"/>
        <v>0</v>
      </c>
      <c r="DZ328" s="235">
        <f t="shared" si="2174"/>
        <v>0</v>
      </c>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row>
    <row r="329" spans="1:212" s="5" customFormat="1" x14ac:dyDescent="0.2">
      <c r="A329" s="57" t="s">
        <v>133</v>
      </c>
      <c r="B329" s="57" t="s">
        <v>134</v>
      </c>
      <c r="C329" s="57" t="s">
        <v>3</v>
      </c>
      <c r="D329" s="57">
        <v>100</v>
      </c>
      <c r="E329" s="6"/>
      <c r="F329" s="64">
        <f t="shared" si="2175"/>
        <v>0</v>
      </c>
      <c r="G329" s="6"/>
      <c r="H329" s="64">
        <f>SUM(G329*$D329)</f>
        <v>0</v>
      </c>
      <c r="I329" s="6"/>
      <c r="J329" s="64">
        <f>SUM(I329*$D329)</f>
        <v>0</v>
      </c>
      <c r="K329" s="6"/>
      <c r="L329" s="64">
        <f t="shared" si="2176"/>
        <v>0</v>
      </c>
      <c r="M329" s="6"/>
      <c r="N329" s="64">
        <f t="shared" si="2177"/>
        <v>0</v>
      </c>
      <c r="O329" s="6"/>
      <c r="P329" s="64">
        <f t="shared" si="2178"/>
        <v>0</v>
      </c>
      <c r="Q329" s="6"/>
      <c r="R329" s="64">
        <f t="shared" si="2179"/>
        <v>0</v>
      </c>
      <c r="S329" s="6"/>
      <c r="T329" s="64">
        <f t="shared" si="2180"/>
        <v>0</v>
      </c>
      <c r="U329" s="6"/>
      <c r="V329" s="64">
        <f t="shared" si="2181"/>
        <v>0</v>
      </c>
      <c r="W329" s="6"/>
      <c r="X329" s="64">
        <f t="shared" si="2182"/>
        <v>0</v>
      </c>
      <c r="Y329" s="6"/>
      <c r="Z329" s="64">
        <f t="shared" si="2183"/>
        <v>0</v>
      </c>
      <c r="AA329" s="6"/>
      <c r="AB329" s="64">
        <f t="shared" si="2184"/>
        <v>0</v>
      </c>
      <c r="AC329" s="59"/>
      <c r="AD329" s="64">
        <f t="shared" si="2185"/>
        <v>0</v>
      </c>
      <c r="AE329" s="59"/>
      <c r="AF329" s="64">
        <f t="shared" si="2186"/>
        <v>0</v>
      </c>
      <c r="AG329" s="59"/>
      <c r="AH329" s="64">
        <f t="shared" si="2187"/>
        <v>0</v>
      </c>
      <c r="AI329" s="59"/>
      <c r="AJ329" s="64">
        <f t="shared" si="2188"/>
        <v>0</v>
      </c>
      <c r="AK329" s="59"/>
      <c r="AL329" s="64">
        <f t="shared" si="2189"/>
        <v>0</v>
      </c>
      <c r="AM329" s="59"/>
      <c r="AN329" s="64">
        <f t="shared" si="2190"/>
        <v>0</v>
      </c>
      <c r="AO329" s="59"/>
      <c r="AP329" s="64">
        <f t="shared" si="2191"/>
        <v>0</v>
      </c>
      <c r="AQ329" s="59"/>
      <c r="AR329" s="64">
        <f t="shared" si="2192"/>
        <v>0</v>
      </c>
      <c r="AS329" s="59"/>
      <c r="AT329" s="64">
        <f t="shared" si="2193"/>
        <v>0</v>
      </c>
      <c r="AU329" s="59"/>
      <c r="AV329" s="64">
        <f t="shared" si="2194"/>
        <v>0</v>
      </c>
      <c r="AW329" s="59"/>
      <c r="AX329" s="64">
        <f t="shared" si="2195"/>
        <v>0</v>
      </c>
      <c r="AY329" s="59"/>
      <c r="AZ329" s="64">
        <f t="shared" si="2196"/>
        <v>0</v>
      </c>
      <c r="BA329" s="59"/>
      <c r="BB329" s="64">
        <f t="shared" si="2035"/>
        <v>0</v>
      </c>
      <c r="BC329" s="59"/>
      <c r="BD329" s="64">
        <f t="shared" si="2036"/>
        <v>0</v>
      </c>
      <c r="BE329" s="59"/>
      <c r="BF329" s="64">
        <f t="shared" si="2037"/>
        <v>0</v>
      </c>
      <c r="BG329" s="59"/>
      <c r="BH329" s="64">
        <f t="shared" si="2038"/>
        <v>0</v>
      </c>
      <c r="BI329" s="59"/>
      <c r="BJ329" s="64">
        <f t="shared" si="2039"/>
        <v>0</v>
      </c>
      <c r="BK329" s="59"/>
      <c r="BL329" s="64">
        <f t="shared" si="2040"/>
        <v>0</v>
      </c>
      <c r="BM329" s="59"/>
      <c r="BN329" s="64">
        <f t="shared" si="2041"/>
        <v>0</v>
      </c>
      <c r="BO329" s="59"/>
      <c r="BP329" s="64">
        <f t="shared" si="2042"/>
        <v>0</v>
      </c>
      <c r="BQ329" s="59"/>
      <c r="BR329" s="64">
        <f t="shared" si="2043"/>
        <v>0</v>
      </c>
      <c r="BS329" s="59"/>
      <c r="BT329" s="64">
        <f t="shared" si="2044"/>
        <v>0</v>
      </c>
      <c r="BU329" s="59"/>
      <c r="BV329" s="64">
        <f t="shared" si="2045"/>
        <v>0</v>
      </c>
      <c r="BW329" s="59"/>
      <c r="BX329" s="64">
        <f t="shared" si="2046"/>
        <v>0</v>
      </c>
      <c r="BY329" s="59"/>
      <c r="BZ329" s="64">
        <f t="shared" si="1998"/>
        <v>0</v>
      </c>
      <c r="CA329" s="54"/>
      <c r="CB329" s="61">
        <f t="shared" si="2073"/>
        <v>0</v>
      </c>
      <c r="CC329" s="61">
        <f t="shared" si="2000"/>
        <v>0</v>
      </c>
      <c r="CD329" s="4"/>
      <c r="CE329" s="236"/>
      <c r="CF329" s="236">
        <f t="shared" si="2047"/>
        <v>0</v>
      </c>
      <c r="CG329" s="235">
        <f t="shared" si="2048"/>
        <v>0</v>
      </c>
      <c r="CH329" s="235">
        <f t="shared" si="2049"/>
        <v>0</v>
      </c>
      <c r="CI329" s="236"/>
      <c r="CJ329" s="236">
        <f t="shared" si="2050"/>
        <v>0</v>
      </c>
      <c r="CK329" s="235">
        <f t="shared" si="2051"/>
        <v>0</v>
      </c>
      <c r="CL329" s="235">
        <f t="shared" si="2052"/>
        <v>0</v>
      </c>
      <c r="CM329" s="236"/>
      <c r="CN329" s="236">
        <f t="shared" si="2001"/>
        <v>0</v>
      </c>
      <c r="CO329" s="235">
        <f t="shared" si="2053"/>
        <v>0</v>
      </c>
      <c r="CP329" s="235">
        <f t="shared" si="2054"/>
        <v>0</v>
      </c>
      <c r="CQ329" s="236"/>
      <c r="CR329" s="236">
        <f t="shared" si="2055"/>
        <v>0</v>
      </c>
      <c r="CS329" s="235">
        <f t="shared" si="2074"/>
        <v>0</v>
      </c>
      <c r="CT329" s="235">
        <f t="shared" si="2075"/>
        <v>0</v>
      </c>
      <c r="CU329" s="236"/>
      <c r="CV329" s="236">
        <f t="shared" si="2056"/>
        <v>0</v>
      </c>
      <c r="CW329" s="235">
        <f t="shared" si="2004"/>
        <v>0</v>
      </c>
      <c r="CX329" s="235">
        <f t="shared" si="2057"/>
        <v>0</v>
      </c>
      <c r="CY329" s="236"/>
      <c r="CZ329" s="236">
        <f t="shared" si="2058"/>
        <v>0</v>
      </c>
      <c r="DA329" s="235">
        <f t="shared" si="2059"/>
        <v>0</v>
      </c>
      <c r="DB329" s="235">
        <f t="shared" si="2060"/>
        <v>0</v>
      </c>
      <c r="DC329" s="236"/>
      <c r="DD329" s="236">
        <f t="shared" si="2061"/>
        <v>0</v>
      </c>
      <c r="DE329" s="235">
        <f t="shared" si="2062"/>
        <v>0</v>
      </c>
      <c r="DF329" s="235">
        <f t="shared" si="2063"/>
        <v>0</v>
      </c>
      <c r="DG329" s="236"/>
      <c r="DH329" s="236">
        <f t="shared" si="2064"/>
        <v>0</v>
      </c>
      <c r="DI329" s="235">
        <f t="shared" si="2065"/>
        <v>0</v>
      </c>
      <c r="DJ329" s="235">
        <f t="shared" si="2066"/>
        <v>0</v>
      </c>
      <c r="DK329" s="236"/>
      <c r="DL329" s="236">
        <f t="shared" si="2067"/>
        <v>0</v>
      </c>
      <c r="DM329" s="235">
        <f t="shared" si="2068"/>
        <v>0</v>
      </c>
      <c r="DN329" s="235">
        <f t="shared" si="2069"/>
        <v>0</v>
      </c>
      <c r="DO329" s="236"/>
      <c r="DP329" s="236">
        <f t="shared" si="2005"/>
        <v>0</v>
      </c>
      <c r="DQ329" s="235">
        <f t="shared" si="2006"/>
        <v>0</v>
      </c>
      <c r="DR329" s="235">
        <f t="shared" si="2007"/>
        <v>0</v>
      </c>
      <c r="DS329" s="236"/>
      <c r="DT329" s="236">
        <f t="shared" si="2070"/>
        <v>0</v>
      </c>
      <c r="DU329" s="235">
        <f t="shared" si="2071"/>
        <v>0</v>
      </c>
      <c r="DV329" s="235">
        <f t="shared" si="2072"/>
        <v>0</v>
      </c>
      <c r="DW329" s="236"/>
      <c r="DX329" s="236">
        <f t="shared" si="2172"/>
        <v>0</v>
      </c>
      <c r="DY329" s="235">
        <f t="shared" si="2173"/>
        <v>0</v>
      </c>
      <c r="DZ329" s="235">
        <f t="shared" si="2174"/>
        <v>0</v>
      </c>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row>
    <row r="330" spans="1:212" s="5" customFormat="1" x14ac:dyDescent="0.2">
      <c r="A330" s="57" t="s">
        <v>210</v>
      </c>
      <c r="B330" s="57" t="s">
        <v>211</v>
      </c>
      <c r="C330" s="57" t="s">
        <v>3</v>
      </c>
      <c r="D330" s="57">
        <v>100</v>
      </c>
      <c r="E330" s="6"/>
      <c r="F330" s="64">
        <f t="shared" si="2175"/>
        <v>0</v>
      </c>
      <c r="G330" s="6"/>
      <c r="H330" s="64">
        <f t="shared" ref="H330:H331" si="2197">SUM(G330*$D330)</f>
        <v>0</v>
      </c>
      <c r="I330" s="6"/>
      <c r="J330" s="64">
        <f t="shared" ref="J330:J331" si="2198">SUM(I330*$D330)</f>
        <v>0</v>
      </c>
      <c r="K330" s="6"/>
      <c r="L330" s="64">
        <f t="shared" si="2176"/>
        <v>0</v>
      </c>
      <c r="M330" s="6"/>
      <c r="N330" s="64">
        <f t="shared" si="2177"/>
        <v>0</v>
      </c>
      <c r="O330" s="6"/>
      <c r="P330" s="64">
        <f t="shared" si="2178"/>
        <v>0</v>
      </c>
      <c r="Q330" s="6"/>
      <c r="R330" s="64">
        <f t="shared" si="2179"/>
        <v>0</v>
      </c>
      <c r="S330" s="6"/>
      <c r="T330" s="64">
        <f t="shared" si="2180"/>
        <v>0</v>
      </c>
      <c r="U330" s="6"/>
      <c r="V330" s="64">
        <f t="shared" si="2181"/>
        <v>0</v>
      </c>
      <c r="W330" s="208"/>
      <c r="X330" s="64">
        <f t="shared" si="2182"/>
        <v>0</v>
      </c>
      <c r="Y330" s="6"/>
      <c r="Z330" s="64">
        <f t="shared" si="2183"/>
        <v>0</v>
      </c>
      <c r="AA330" s="6"/>
      <c r="AB330" s="64">
        <f t="shared" si="2184"/>
        <v>0</v>
      </c>
      <c r="AC330" s="59"/>
      <c r="AD330" s="64">
        <f t="shared" si="2185"/>
        <v>0</v>
      </c>
      <c r="AE330" s="59"/>
      <c r="AF330" s="64">
        <f t="shared" si="2186"/>
        <v>0</v>
      </c>
      <c r="AG330" s="59"/>
      <c r="AH330" s="64">
        <f t="shared" si="2187"/>
        <v>0</v>
      </c>
      <c r="AI330" s="59"/>
      <c r="AJ330" s="64">
        <f t="shared" si="2188"/>
        <v>0</v>
      </c>
      <c r="AK330" s="59"/>
      <c r="AL330" s="64">
        <f t="shared" si="2189"/>
        <v>0</v>
      </c>
      <c r="AM330" s="59"/>
      <c r="AN330" s="64">
        <f t="shared" si="2190"/>
        <v>0</v>
      </c>
      <c r="AO330" s="59"/>
      <c r="AP330" s="64">
        <f t="shared" si="2191"/>
        <v>0</v>
      </c>
      <c r="AQ330" s="59"/>
      <c r="AR330" s="64">
        <f t="shared" si="2192"/>
        <v>0</v>
      </c>
      <c r="AS330" s="59"/>
      <c r="AT330" s="64">
        <f t="shared" si="2193"/>
        <v>0</v>
      </c>
      <c r="AU330" s="59"/>
      <c r="AV330" s="64">
        <f t="shared" si="2194"/>
        <v>0</v>
      </c>
      <c r="AW330" s="59"/>
      <c r="AX330" s="64">
        <f t="shared" si="2195"/>
        <v>0</v>
      </c>
      <c r="AY330" s="59"/>
      <c r="AZ330" s="64">
        <f t="shared" si="2196"/>
        <v>0</v>
      </c>
      <c r="BA330" s="59"/>
      <c r="BB330" s="64">
        <f t="shared" si="2035"/>
        <v>0</v>
      </c>
      <c r="BC330" s="59"/>
      <c r="BD330" s="64">
        <f t="shared" si="2036"/>
        <v>0</v>
      </c>
      <c r="BE330" s="59"/>
      <c r="BF330" s="64">
        <f t="shared" si="2037"/>
        <v>0</v>
      </c>
      <c r="BG330" s="59"/>
      <c r="BH330" s="64">
        <f t="shared" si="2038"/>
        <v>0</v>
      </c>
      <c r="BI330" s="59"/>
      <c r="BJ330" s="64">
        <f t="shared" si="2039"/>
        <v>0</v>
      </c>
      <c r="BK330" s="59"/>
      <c r="BL330" s="64">
        <f t="shared" si="2040"/>
        <v>0</v>
      </c>
      <c r="BM330" s="59"/>
      <c r="BN330" s="64">
        <f t="shared" si="2041"/>
        <v>0</v>
      </c>
      <c r="BO330" s="59"/>
      <c r="BP330" s="64">
        <f t="shared" si="2042"/>
        <v>0</v>
      </c>
      <c r="BQ330" s="59"/>
      <c r="BR330" s="64">
        <f t="shared" si="2043"/>
        <v>0</v>
      </c>
      <c r="BS330" s="59"/>
      <c r="BT330" s="64">
        <f t="shared" si="2044"/>
        <v>0</v>
      </c>
      <c r="BU330" s="59"/>
      <c r="BV330" s="64">
        <f t="shared" si="2045"/>
        <v>0</v>
      </c>
      <c r="BW330" s="59"/>
      <c r="BX330" s="64">
        <f t="shared" si="2046"/>
        <v>0</v>
      </c>
      <c r="BY330" s="59"/>
      <c r="BZ330" s="64">
        <f t="shared" si="1998"/>
        <v>0</v>
      </c>
      <c r="CA330" s="54"/>
      <c r="CB330" s="61">
        <f t="shared" si="2073"/>
        <v>0</v>
      </c>
      <c r="CC330" s="61">
        <f t="shared" si="2000"/>
        <v>0</v>
      </c>
      <c r="CD330" s="4"/>
      <c r="CE330" s="236"/>
      <c r="CF330" s="236">
        <f t="shared" si="2047"/>
        <v>0</v>
      </c>
      <c r="CG330" s="235">
        <f t="shared" si="2048"/>
        <v>0</v>
      </c>
      <c r="CH330" s="235">
        <f t="shared" si="2049"/>
        <v>0</v>
      </c>
      <c r="CI330" s="236"/>
      <c r="CJ330" s="236">
        <f t="shared" si="2050"/>
        <v>0</v>
      </c>
      <c r="CK330" s="235">
        <f t="shared" si="2051"/>
        <v>0</v>
      </c>
      <c r="CL330" s="235">
        <f t="shared" si="2052"/>
        <v>0</v>
      </c>
      <c r="CM330" s="236"/>
      <c r="CN330" s="236">
        <f t="shared" si="2001"/>
        <v>0</v>
      </c>
      <c r="CO330" s="235">
        <f t="shared" si="2053"/>
        <v>0</v>
      </c>
      <c r="CP330" s="235">
        <f t="shared" si="2054"/>
        <v>0</v>
      </c>
      <c r="CQ330" s="236"/>
      <c r="CR330" s="236">
        <f t="shared" si="2055"/>
        <v>0</v>
      </c>
      <c r="CS330" s="235">
        <f t="shared" si="2074"/>
        <v>0</v>
      </c>
      <c r="CT330" s="235">
        <f t="shared" si="2075"/>
        <v>0</v>
      </c>
      <c r="CU330" s="236"/>
      <c r="CV330" s="236">
        <f t="shared" si="2056"/>
        <v>0</v>
      </c>
      <c r="CW330" s="235">
        <f t="shared" si="2004"/>
        <v>0</v>
      </c>
      <c r="CX330" s="235">
        <f t="shared" si="2057"/>
        <v>0</v>
      </c>
      <c r="CY330" s="236"/>
      <c r="CZ330" s="236">
        <f t="shared" si="2058"/>
        <v>0</v>
      </c>
      <c r="DA330" s="235">
        <f t="shared" si="2059"/>
        <v>0</v>
      </c>
      <c r="DB330" s="235">
        <f t="shared" si="2060"/>
        <v>0</v>
      </c>
      <c r="DC330" s="236"/>
      <c r="DD330" s="236">
        <f t="shared" si="2061"/>
        <v>0</v>
      </c>
      <c r="DE330" s="235">
        <f t="shared" si="2062"/>
        <v>0</v>
      </c>
      <c r="DF330" s="235">
        <f t="shared" si="2063"/>
        <v>0</v>
      </c>
      <c r="DG330" s="236"/>
      <c r="DH330" s="236">
        <f t="shared" si="2064"/>
        <v>0</v>
      </c>
      <c r="DI330" s="235">
        <f t="shared" si="2065"/>
        <v>0</v>
      </c>
      <c r="DJ330" s="235">
        <f t="shared" si="2066"/>
        <v>0</v>
      </c>
      <c r="DK330" s="236"/>
      <c r="DL330" s="236">
        <f t="shared" si="2067"/>
        <v>0</v>
      </c>
      <c r="DM330" s="235">
        <f t="shared" si="2068"/>
        <v>0</v>
      </c>
      <c r="DN330" s="235">
        <f t="shared" si="2069"/>
        <v>0</v>
      </c>
      <c r="DO330" s="236"/>
      <c r="DP330" s="236">
        <f t="shared" si="2005"/>
        <v>0</v>
      </c>
      <c r="DQ330" s="235">
        <f t="shared" si="2006"/>
        <v>0</v>
      </c>
      <c r="DR330" s="235">
        <f t="shared" si="2007"/>
        <v>0</v>
      </c>
      <c r="DS330" s="236"/>
      <c r="DT330" s="236">
        <f t="shared" si="2070"/>
        <v>0</v>
      </c>
      <c r="DU330" s="235">
        <f t="shared" si="2071"/>
        <v>0</v>
      </c>
      <c r="DV330" s="235">
        <f t="shared" si="2072"/>
        <v>0</v>
      </c>
      <c r="DW330" s="236"/>
      <c r="DX330" s="236">
        <f t="shared" si="2172"/>
        <v>0</v>
      </c>
      <c r="DY330" s="235">
        <f t="shared" si="2173"/>
        <v>0</v>
      </c>
      <c r="DZ330" s="235">
        <f t="shared" si="2174"/>
        <v>0</v>
      </c>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row>
    <row r="331" spans="1:212" s="5" customFormat="1" x14ac:dyDescent="0.2">
      <c r="A331" s="57" t="s">
        <v>212</v>
      </c>
      <c r="B331" s="57" t="s">
        <v>213</v>
      </c>
      <c r="C331" s="57" t="s">
        <v>3</v>
      </c>
      <c r="D331" s="57">
        <v>100</v>
      </c>
      <c r="E331" s="6"/>
      <c r="F331" s="64">
        <f t="shared" si="2175"/>
        <v>0</v>
      </c>
      <c r="G331" s="6"/>
      <c r="H331" s="64">
        <f t="shared" si="2197"/>
        <v>0</v>
      </c>
      <c r="I331" s="6"/>
      <c r="J331" s="64">
        <f t="shared" si="2198"/>
        <v>0</v>
      </c>
      <c r="K331" s="6"/>
      <c r="L331" s="64">
        <f t="shared" si="2176"/>
        <v>0</v>
      </c>
      <c r="M331" s="6"/>
      <c r="N331" s="64">
        <f t="shared" si="2177"/>
        <v>0</v>
      </c>
      <c r="O331" s="6"/>
      <c r="P331" s="64">
        <f t="shared" si="2178"/>
        <v>0</v>
      </c>
      <c r="Q331" s="6"/>
      <c r="R331" s="64">
        <f t="shared" si="2179"/>
        <v>0</v>
      </c>
      <c r="S331" s="6"/>
      <c r="T331" s="64">
        <f t="shared" si="2180"/>
        <v>0</v>
      </c>
      <c r="U331" s="6"/>
      <c r="V331" s="64">
        <f t="shared" si="2181"/>
        <v>0</v>
      </c>
      <c r="W331" s="208"/>
      <c r="X331" s="64">
        <f t="shared" si="2182"/>
        <v>0</v>
      </c>
      <c r="Y331" s="6"/>
      <c r="Z331" s="64">
        <f t="shared" si="2183"/>
        <v>0</v>
      </c>
      <c r="AA331" s="6"/>
      <c r="AB331" s="64">
        <f t="shared" si="2184"/>
        <v>0</v>
      </c>
      <c r="AC331" s="59"/>
      <c r="AD331" s="64">
        <f t="shared" si="2185"/>
        <v>0</v>
      </c>
      <c r="AE331" s="59"/>
      <c r="AF331" s="64">
        <f t="shared" si="2186"/>
        <v>0</v>
      </c>
      <c r="AG331" s="59"/>
      <c r="AH331" s="64">
        <f t="shared" si="2187"/>
        <v>0</v>
      </c>
      <c r="AI331" s="59"/>
      <c r="AJ331" s="64">
        <f t="shared" si="2188"/>
        <v>0</v>
      </c>
      <c r="AK331" s="59"/>
      <c r="AL331" s="64">
        <f t="shared" si="2189"/>
        <v>0</v>
      </c>
      <c r="AM331" s="59"/>
      <c r="AN331" s="64">
        <f t="shared" si="2190"/>
        <v>0</v>
      </c>
      <c r="AO331" s="59"/>
      <c r="AP331" s="64">
        <f t="shared" si="2191"/>
        <v>0</v>
      </c>
      <c r="AQ331" s="59"/>
      <c r="AR331" s="64">
        <f t="shared" si="2192"/>
        <v>0</v>
      </c>
      <c r="AS331" s="59"/>
      <c r="AT331" s="64">
        <f t="shared" si="2193"/>
        <v>0</v>
      </c>
      <c r="AU331" s="59"/>
      <c r="AV331" s="64">
        <f t="shared" si="2194"/>
        <v>0</v>
      </c>
      <c r="AW331" s="59"/>
      <c r="AX331" s="64">
        <f t="shared" si="2195"/>
        <v>0</v>
      </c>
      <c r="AY331" s="59"/>
      <c r="AZ331" s="64">
        <f t="shared" si="2196"/>
        <v>0</v>
      </c>
      <c r="BA331" s="59"/>
      <c r="BB331" s="64">
        <f t="shared" si="2035"/>
        <v>0</v>
      </c>
      <c r="BC331" s="59"/>
      <c r="BD331" s="64">
        <f t="shared" si="2036"/>
        <v>0</v>
      </c>
      <c r="BE331" s="59"/>
      <c r="BF331" s="64">
        <f t="shared" si="2037"/>
        <v>0</v>
      </c>
      <c r="BG331" s="59"/>
      <c r="BH331" s="64">
        <f t="shared" si="2038"/>
        <v>0</v>
      </c>
      <c r="BI331" s="59"/>
      <c r="BJ331" s="64">
        <f t="shared" si="2039"/>
        <v>0</v>
      </c>
      <c r="BK331" s="59"/>
      <c r="BL331" s="64">
        <f t="shared" si="2040"/>
        <v>0</v>
      </c>
      <c r="BM331" s="59"/>
      <c r="BN331" s="64">
        <f t="shared" si="2041"/>
        <v>0</v>
      </c>
      <c r="BO331" s="59"/>
      <c r="BP331" s="64">
        <f t="shared" si="2042"/>
        <v>0</v>
      </c>
      <c r="BQ331" s="59"/>
      <c r="BR331" s="64">
        <f t="shared" si="2043"/>
        <v>0</v>
      </c>
      <c r="BS331" s="59"/>
      <c r="BT331" s="64">
        <f t="shared" si="2044"/>
        <v>0</v>
      </c>
      <c r="BU331" s="59"/>
      <c r="BV331" s="64">
        <f t="shared" si="2045"/>
        <v>0</v>
      </c>
      <c r="BW331" s="59"/>
      <c r="BX331" s="64">
        <f t="shared" si="2046"/>
        <v>0</v>
      </c>
      <c r="BY331" s="59"/>
      <c r="BZ331" s="64">
        <f t="shared" si="1998"/>
        <v>0</v>
      </c>
      <c r="CA331" s="54"/>
      <c r="CB331" s="61">
        <f t="shared" si="2073"/>
        <v>0</v>
      </c>
      <c r="CC331" s="61">
        <f t="shared" si="2000"/>
        <v>0</v>
      </c>
      <c r="CD331" s="4"/>
      <c r="CE331" s="236"/>
      <c r="CF331" s="236">
        <f t="shared" si="2047"/>
        <v>0</v>
      </c>
      <c r="CG331" s="235">
        <f t="shared" si="2048"/>
        <v>0</v>
      </c>
      <c r="CH331" s="235">
        <f t="shared" si="2049"/>
        <v>0</v>
      </c>
      <c r="CI331" s="236"/>
      <c r="CJ331" s="236">
        <f t="shared" si="2050"/>
        <v>0</v>
      </c>
      <c r="CK331" s="235">
        <f t="shared" si="2051"/>
        <v>0</v>
      </c>
      <c r="CL331" s="235">
        <f t="shared" si="2052"/>
        <v>0</v>
      </c>
      <c r="CM331" s="236"/>
      <c r="CN331" s="236">
        <f t="shared" si="2001"/>
        <v>0</v>
      </c>
      <c r="CO331" s="235">
        <f t="shared" si="2053"/>
        <v>0</v>
      </c>
      <c r="CP331" s="235">
        <f t="shared" si="2054"/>
        <v>0</v>
      </c>
      <c r="CQ331" s="236"/>
      <c r="CR331" s="236">
        <f t="shared" si="2055"/>
        <v>0</v>
      </c>
      <c r="CS331" s="235">
        <f t="shared" si="2074"/>
        <v>0</v>
      </c>
      <c r="CT331" s="235">
        <f t="shared" si="2075"/>
        <v>0</v>
      </c>
      <c r="CU331" s="236"/>
      <c r="CV331" s="236">
        <f t="shared" si="2056"/>
        <v>0</v>
      </c>
      <c r="CW331" s="235">
        <f t="shared" si="2004"/>
        <v>0</v>
      </c>
      <c r="CX331" s="235">
        <f t="shared" si="2057"/>
        <v>0</v>
      </c>
      <c r="CY331" s="236"/>
      <c r="CZ331" s="236">
        <f t="shared" si="2058"/>
        <v>0</v>
      </c>
      <c r="DA331" s="235">
        <f t="shared" si="2059"/>
        <v>0</v>
      </c>
      <c r="DB331" s="235">
        <f t="shared" si="2060"/>
        <v>0</v>
      </c>
      <c r="DC331" s="236"/>
      <c r="DD331" s="236">
        <f t="shared" si="2061"/>
        <v>0</v>
      </c>
      <c r="DE331" s="235">
        <f t="shared" si="2062"/>
        <v>0</v>
      </c>
      <c r="DF331" s="235">
        <f t="shared" si="2063"/>
        <v>0</v>
      </c>
      <c r="DG331" s="236"/>
      <c r="DH331" s="236">
        <f t="shared" si="2064"/>
        <v>0</v>
      </c>
      <c r="DI331" s="235">
        <f t="shared" si="2065"/>
        <v>0</v>
      </c>
      <c r="DJ331" s="235">
        <f t="shared" si="2066"/>
        <v>0</v>
      </c>
      <c r="DK331" s="236"/>
      <c r="DL331" s="236">
        <f t="shared" si="2067"/>
        <v>0</v>
      </c>
      <c r="DM331" s="235">
        <f t="shared" si="2068"/>
        <v>0</v>
      </c>
      <c r="DN331" s="235">
        <f t="shared" si="2069"/>
        <v>0</v>
      </c>
      <c r="DO331" s="236"/>
      <c r="DP331" s="236">
        <f t="shared" si="2005"/>
        <v>0</v>
      </c>
      <c r="DQ331" s="235">
        <f t="shared" si="2006"/>
        <v>0</v>
      </c>
      <c r="DR331" s="235">
        <f t="shared" si="2007"/>
        <v>0</v>
      </c>
      <c r="DS331" s="236"/>
      <c r="DT331" s="236">
        <f t="shared" si="2070"/>
        <v>0</v>
      </c>
      <c r="DU331" s="235">
        <f t="shared" si="2071"/>
        <v>0</v>
      </c>
      <c r="DV331" s="235">
        <f t="shared" si="2072"/>
        <v>0</v>
      </c>
      <c r="DW331" s="236"/>
      <c r="DX331" s="236">
        <f t="shared" si="2172"/>
        <v>0</v>
      </c>
      <c r="DY331" s="235">
        <f t="shared" si="2173"/>
        <v>0</v>
      </c>
      <c r="DZ331" s="235">
        <f t="shared" si="2174"/>
        <v>0</v>
      </c>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row>
    <row r="332" spans="1:212" s="5" customFormat="1" x14ac:dyDescent="0.2">
      <c r="A332" s="57" t="s">
        <v>167</v>
      </c>
      <c r="B332" s="57" t="s">
        <v>168</v>
      </c>
      <c r="C332" s="57" t="s">
        <v>3</v>
      </c>
      <c r="D332" s="57">
        <v>100</v>
      </c>
      <c r="E332" s="6"/>
      <c r="F332" s="64">
        <f t="shared" si="2175"/>
        <v>0</v>
      </c>
      <c r="G332" s="6"/>
      <c r="H332" s="64">
        <f>SUM(G332*$D332)</f>
        <v>0</v>
      </c>
      <c r="I332" s="6"/>
      <c r="J332" s="64">
        <f>SUM(I332*$D332)</f>
        <v>0</v>
      </c>
      <c r="K332" s="6"/>
      <c r="L332" s="64">
        <f t="shared" si="2176"/>
        <v>0</v>
      </c>
      <c r="M332" s="6"/>
      <c r="N332" s="64">
        <f t="shared" si="2177"/>
        <v>0</v>
      </c>
      <c r="O332" s="6"/>
      <c r="P332" s="64">
        <f t="shared" si="2178"/>
        <v>0</v>
      </c>
      <c r="Q332" s="6"/>
      <c r="R332" s="64">
        <f t="shared" si="2179"/>
        <v>0</v>
      </c>
      <c r="S332" s="6"/>
      <c r="T332" s="64">
        <f t="shared" si="2180"/>
        <v>0</v>
      </c>
      <c r="U332" s="6"/>
      <c r="V332" s="64">
        <f t="shared" si="2181"/>
        <v>0</v>
      </c>
      <c r="W332" s="208"/>
      <c r="X332" s="64">
        <f t="shared" si="2182"/>
        <v>0</v>
      </c>
      <c r="Y332" s="6"/>
      <c r="Z332" s="64">
        <f t="shared" si="2183"/>
        <v>0</v>
      </c>
      <c r="AA332" s="6"/>
      <c r="AB332" s="64">
        <f t="shared" si="2184"/>
        <v>0</v>
      </c>
      <c r="AC332" s="59"/>
      <c r="AD332" s="64">
        <f t="shared" si="2185"/>
        <v>0</v>
      </c>
      <c r="AE332" s="59"/>
      <c r="AF332" s="64">
        <f t="shared" si="2186"/>
        <v>0</v>
      </c>
      <c r="AG332" s="59"/>
      <c r="AH332" s="64">
        <f t="shared" si="2187"/>
        <v>0</v>
      </c>
      <c r="AI332" s="59"/>
      <c r="AJ332" s="64">
        <f t="shared" si="2188"/>
        <v>0</v>
      </c>
      <c r="AK332" s="59"/>
      <c r="AL332" s="64">
        <f t="shared" si="2189"/>
        <v>0</v>
      </c>
      <c r="AM332" s="59"/>
      <c r="AN332" s="64">
        <f t="shared" si="2190"/>
        <v>0</v>
      </c>
      <c r="AO332" s="59"/>
      <c r="AP332" s="64">
        <f t="shared" si="2191"/>
        <v>0</v>
      </c>
      <c r="AQ332" s="59"/>
      <c r="AR332" s="64">
        <f t="shared" si="2192"/>
        <v>0</v>
      </c>
      <c r="AS332" s="59"/>
      <c r="AT332" s="64">
        <f t="shared" si="2193"/>
        <v>0</v>
      </c>
      <c r="AU332" s="59"/>
      <c r="AV332" s="64">
        <f t="shared" si="2194"/>
        <v>0</v>
      </c>
      <c r="AW332" s="59"/>
      <c r="AX332" s="64">
        <f t="shared" si="2195"/>
        <v>0</v>
      </c>
      <c r="AY332" s="59"/>
      <c r="AZ332" s="64">
        <f t="shared" si="2196"/>
        <v>0</v>
      </c>
      <c r="BA332" s="59"/>
      <c r="BB332" s="64">
        <f t="shared" si="2035"/>
        <v>0</v>
      </c>
      <c r="BC332" s="59"/>
      <c r="BD332" s="64">
        <f t="shared" si="2036"/>
        <v>0</v>
      </c>
      <c r="BE332" s="59"/>
      <c r="BF332" s="64">
        <f t="shared" si="2037"/>
        <v>0</v>
      </c>
      <c r="BG332" s="59"/>
      <c r="BH332" s="64">
        <f t="shared" si="2038"/>
        <v>0</v>
      </c>
      <c r="BI332" s="59"/>
      <c r="BJ332" s="64">
        <f t="shared" si="2039"/>
        <v>0</v>
      </c>
      <c r="BK332" s="59"/>
      <c r="BL332" s="64">
        <f t="shared" si="2040"/>
        <v>0</v>
      </c>
      <c r="BM332" s="59"/>
      <c r="BN332" s="64">
        <f t="shared" si="2041"/>
        <v>0</v>
      </c>
      <c r="BO332" s="59"/>
      <c r="BP332" s="64">
        <f t="shared" si="2042"/>
        <v>0</v>
      </c>
      <c r="BQ332" s="59"/>
      <c r="BR332" s="64">
        <f t="shared" si="2043"/>
        <v>0</v>
      </c>
      <c r="BS332" s="59"/>
      <c r="BT332" s="64">
        <f t="shared" si="2044"/>
        <v>0</v>
      </c>
      <c r="BU332" s="59"/>
      <c r="BV332" s="64">
        <f t="shared" si="2045"/>
        <v>0</v>
      </c>
      <c r="BW332" s="59"/>
      <c r="BX332" s="64">
        <f t="shared" si="2046"/>
        <v>0</v>
      </c>
      <c r="BY332" s="59"/>
      <c r="BZ332" s="64">
        <f t="shared" si="1998"/>
        <v>0</v>
      </c>
      <c r="CA332" s="54"/>
      <c r="CB332" s="61">
        <f t="shared" si="2073"/>
        <v>0</v>
      </c>
      <c r="CC332" s="61">
        <f t="shared" si="2000"/>
        <v>0</v>
      </c>
      <c r="CD332" s="4"/>
      <c r="CE332" s="236"/>
      <c r="CF332" s="236">
        <f t="shared" si="2047"/>
        <v>0</v>
      </c>
      <c r="CG332" s="235">
        <f t="shared" si="2048"/>
        <v>0</v>
      </c>
      <c r="CH332" s="235">
        <f t="shared" si="2049"/>
        <v>0</v>
      </c>
      <c r="CI332" s="236"/>
      <c r="CJ332" s="236">
        <f t="shared" si="2050"/>
        <v>0</v>
      </c>
      <c r="CK332" s="235">
        <f t="shared" si="2051"/>
        <v>0</v>
      </c>
      <c r="CL332" s="235">
        <f t="shared" si="2052"/>
        <v>0</v>
      </c>
      <c r="CM332" s="236"/>
      <c r="CN332" s="236">
        <f t="shared" si="2001"/>
        <v>0</v>
      </c>
      <c r="CO332" s="235">
        <f t="shared" si="2053"/>
        <v>0</v>
      </c>
      <c r="CP332" s="235">
        <f t="shared" si="2054"/>
        <v>0</v>
      </c>
      <c r="CQ332" s="236"/>
      <c r="CR332" s="236">
        <f t="shared" si="2055"/>
        <v>0</v>
      </c>
      <c r="CS332" s="235">
        <f t="shared" si="2074"/>
        <v>0</v>
      </c>
      <c r="CT332" s="235">
        <f t="shared" si="2075"/>
        <v>0</v>
      </c>
      <c r="CU332" s="236"/>
      <c r="CV332" s="236">
        <f t="shared" si="2056"/>
        <v>0</v>
      </c>
      <c r="CW332" s="235">
        <f t="shared" si="2004"/>
        <v>0</v>
      </c>
      <c r="CX332" s="235">
        <f t="shared" si="2057"/>
        <v>0</v>
      </c>
      <c r="CY332" s="236"/>
      <c r="CZ332" s="236">
        <f t="shared" si="2058"/>
        <v>0</v>
      </c>
      <c r="DA332" s="235">
        <f t="shared" si="2059"/>
        <v>0</v>
      </c>
      <c r="DB332" s="235">
        <f t="shared" si="2060"/>
        <v>0</v>
      </c>
      <c r="DC332" s="236"/>
      <c r="DD332" s="236">
        <f t="shared" si="2061"/>
        <v>0</v>
      </c>
      <c r="DE332" s="235">
        <f t="shared" si="2062"/>
        <v>0</v>
      </c>
      <c r="DF332" s="235">
        <f t="shared" si="2063"/>
        <v>0</v>
      </c>
      <c r="DG332" s="236"/>
      <c r="DH332" s="236">
        <f t="shared" si="2064"/>
        <v>0</v>
      </c>
      <c r="DI332" s="235">
        <f t="shared" si="2065"/>
        <v>0</v>
      </c>
      <c r="DJ332" s="235">
        <f t="shared" si="2066"/>
        <v>0</v>
      </c>
      <c r="DK332" s="236"/>
      <c r="DL332" s="236">
        <f t="shared" si="2067"/>
        <v>0</v>
      </c>
      <c r="DM332" s="235">
        <f t="shared" si="2068"/>
        <v>0</v>
      </c>
      <c r="DN332" s="235">
        <f t="shared" si="2069"/>
        <v>0</v>
      </c>
      <c r="DO332" s="236"/>
      <c r="DP332" s="236">
        <f t="shared" si="2005"/>
        <v>0</v>
      </c>
      <c r="DQ332" s="235">
        <f t="shared" si="2006"/>
        <v>0</v>
      </c>
      <c r="DR332" s="235">
        <f t="shared" si="2007"/>
        <v>0</v>
      </c>
      <c r="DS332" s="236"/>
      <c r="DT332" s="236">
        <f t="shared" si="2070"/>
        <v>0</v>
      </c>
      <c r="DU332" s="235">
        <f t="shared" si="2071"/>
        <v>0</v>
      </c>
      <c r="DV332" s="235">
        <f t="shared" si="2072"/>
        <v>0</v>
      </c>
      <c r="DW332" s="236"/>
      <c r="DX332" s="236">
        <f t="shared" si="2172"/>
        <v>0</v>
      </c>
      <c r="DY332" s="235">
        <f t="shared" si="2173"/>
        <v>0</v>
      </c>
      <c r="DZ332" s="235">
        <f t="shared" si="2174"/>
        <v>0</v>
      </c>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row>
    <row r="333" spans="1:212" s="5" customFormat="1" x14ac:dyDescent="0.2">
      <c r="A333" s="57" t="s">
        <v>151</v>
      </c>
      <c r="B333" s="57" t="s">
        <v>152</v>
      </c>
      <c r="C333" s="57" t="s">
        <v>3</v>
      </c>
      <c r="D333" s="57">
        <v>100</v>
      </c>
      <c r="E333" s="6"/>
      <c r="F333" s="64">
        <f t="shared" si="2175"/>
        <v>0</v>
      </c>
      <c r="G333" s="6"/>
      <c r="H333" s="64">
        <f>SUM(G333*$D333)</f>
        <v>0</v>
      </c>
      <c r="I333" s="6"/>
      <c r="J333" s="64">
        <f>SUM(I333*$D333)</f>
        <v>0</v>
      </c>
      <c r="K333" s="6"/>
      <c r="L333" s="64">
        <f t="shared" si="2176"/>
        <v>0</v>
      </c>
      <c r="M333" s="6"/>
      <c r="N333" s="64">
        <f t="shared" si="2177"/>
        <v>0</v>
      </c>
      <c r="O333" s="6"/>
      <c r="P333" s="64">
        <f t="shared" si="2178"/>
        <v>0</v>
      </c>
      <c r="Q333" s="6"/>
      <c r="R333" s="64">
        <f t="shared" si="2179"/>
        <v>0</v>
      </c>
      <c r="S333" s="6"/>
      <c r="T333" s="64">
        <f t="shared" si="2180"/>
        <v>0</v>
      </c>
      <c r="U333" s="6"/>
      <c r="V333" s="64">
        <f t="shared" si="2181"/>
        <v>0</v>
      </c>
      <c r="W333" s="6"/>
      <c r="X333" s="64">
        <f t="shared" si="2182"/>
        <v>0</v>
      </c>
      <c r="Y333" s="6"/>
      <c r="Z333" s="64">
        <f t="shared" si="2183"/>
        <v>0</v>
      </c>
      <c r="AA333" s="6"/>
      <c r="AB333" s="64">
        <f t="shared" si="2184"/>
        <v>0</v>
      </c>
      <c r="AC333" s="59"/>
      <c r="AD333" s="64">
        <f t="shared" si="2185"/>
        <v>0</v>
      </c>
      <c r="AE333" s="59"/>
      <c r="AF333" s="64">
        <f t="shared" si="2186"/>
        <v>0</v>
      </c>
      <c r="AG333" s="59"/>
      <c r="AH333" s="64">
        <f t="shared" si="2187"/>
        <v>0</v>
      </c>
      <c r="AI333" s="59"/>
      <c r="AJ333" s="64">
        <f t="shared" si="2188"/>
        <v>0</v>
      </c>
      <c r="AK333" s="59"/>
      <c r="AL333" s="64">
        <f t="shared" si="2189"/>
        <v>0</v>
      </c>
      <c r="AM333" s="59"/>
      <c r="AN333" s="64">
        <f t="shared" si="2190"/>
        <v>0</v>
      </c>
      <c r="AO333" s="59"/>
      <c r="AP333" s="64">
        <f t="shared" si="2191"/>
        <v>0</v>
      </c>
      <c r="AQ333" s="59"/>
      <c r="AR333" s="64">
        <f t="shared" si="2192"/>
        <v>0</v>
      </c>
      <c r="AS333" s="59"/>
      <c r="AT333" s="64">
        <f t="shared" si="2193"/>
        <v>0</v>
      </c>
      <c r="AU333" s="59"/>
      <c r="AV333" s="64">
        <f t="shared" si="2194"/>
        <v>0</v>
      </c>
      <c r="AW333" s="59"/>
      <c r="AX333" s="64">
        <f t="shared" si="2195"/>
        <v>0</v>
      </c>
      <c r="AY333" s="59"/>
      <c r="AZ333" s="64">
        <f t="shared" si="2196"/>
        <v>0</v>
      </c>
      <c r="BA333" s="59"/>
      <c r="BB333" s="64">
        <f t="shared" si="2035"/>
        <v>0</v>
      </c>
      <c r="BC333" s="59"/>
      <c r="BD333" s="64">
        <f t="shared" si="2036"/>
        <v>0</v>
      </c>
      <c r="BE333" s="59"/>
      <c r="BF333" s="64">
        <f t="shared" si="2037"/>
        <v>0</v>
      </c>
      <c r="BG333" s="59"/>
      <c r="BH333" s="64">
        <f t="shared" si="2038"/>
        <v>0</v>
      </c>
      <c r="BI333" s="59"/>
      <c r="BJ333" s="64">
        <f t="shared" si="2039"/>
        <v>0</v>
      </c>
      <c r="BK333" s="59"/>
      <c r="BL333" s="64">
        <f t="shared" si="2040"/>
        <v>0</v>
      </c>
      <c r="BM333" s="59"/>
      <c r="BN333" s="64">
        <f t="shared" si="2041"/>
        <v>0</v>
      </c>
      <c r="BO333" s="59"/>
      <c r="BP333" s="64">
        <f t="shared" si="2042"/>
        <v>0</v>
      </c>
      <c r="BQ333" s="59"/>
      <c r="BR333" s="64">
        <f t="shared" si="2043"/>
        <v>0</v>
      </c>
      <c r="BS333" s="59"/>
      <c r="BT333" s="64">
        <f t="shared" si="2044"/>
        <v>0</v>
      </c>
      <c r="BU333" s="59"/>
      <c r="BV333" s="64">
        <f t="shared" si="2045"/>
        <v>0</v>
      </c>
      <c r="BW333" s="59"/>
      <c r="BX333" s="64">
        <f t="shared" si="2046"/>
        <v>0</v>
      </c>
      <c r="BY333" s="59"/>
      <c r="BZ333" s="64">
        <f t="shared" si="1998"/>
        <v>0</v>
      </c>
      <c r="CA333" s="54"/>
      <c r="CB333" s="61">
        <f t="shared" si="2073"/>
        <v>0</v>
      </c>
      <c r="CC333" s="61">
        <f t="shared" si="2000"/>
        <v>0</v>
      </c>
      <c r="CD333" s="4"/>
      <c r="CE333" s="236"/>
      <c r="CF333" s="236">
        <f t="shared" si="2047"/>
        <v>0</v>
      </c>
      <c r="CG333" s="235">
        <f t="shared" si="2048"/>
        <v>0</v>
      </c>
      <c r="CH333" s="235">
        <f t="shared" si="2049"/>
        <v>0</v>
      </c>
      <c r="CI333" s="236"/>
      <c r="CJ333" s="236">
        <f t="shared" si="2050"/>
        <v>0</v>
      </c>
      <c r="CK333" s="235">
        <f t="shared" si="2051"/>
        <v>0</v>
      </c>
      <c r="CL333" s="235">
        <f t="shared" si="2052"/>
        <v>0</v>
      </c>
      <c r="CM333" s="236"/>
      <c r="CN333" s="236">
        <f t="shared" si="2001"/>
        <v>0</v>
      </c>
      <c r="CO333" s="235">
        <f t="shared" si="2053"/>
        <v>0</v>
      </c>
      <c r="CP333" s="235">
        <f t="shared" si="2054"/>
        <v>0</v>
      </c>
      <c r="CQ333" s="236"/>
      <c r="CR333" s="236">
        <f t="shared" si="2055"/>
        <v>0</v>
      </c>
      <c r="CS333" s="235">
        <f t="shared" si="2074"/>
        <v>0</v>
      </c>
      <c r="CT333" s="235">
        <f t="shared" si="2075"/>
        <v>0</v>
      </c>
      <c r="CU333" s="236"/>
      <c r="CV333" s="236">
        <f t="shared" si="2056"/>
        <v>0</v>
      </c>
      <c r="CW333" s="235">
        <f t="shared" si="2004"/>
        <v>0</v>
      </c>
      <c r="CX333" s="235">
        <f t="shared" si="2057"/>
        <v>0</v>
      </c>
      <c r="CY333" s="236"/>
      <c r="CZ333" s="236">
        <f t="shared" si="2058"/>
        <v>0</v>
      </c>
      <c r="DA333" s="235">
        <f t="shared" si="2059"/>
        <v>0</v>
      </c>
      <c r="DB333" s="235">
        <f t="shared" si="2060"/>
        <v>0</v>
      </c>
      <c r="DC333" s="236"/>
      <c r="DD333" s="236">
        <f t="shared" si="2061"/>
        <v>0</v>
      </c>
      <c r="DE333" s="235">
        <f t="shared" si="2062"/>
        <v>0</v>
      </c>
      <c r="DF333" s="235">
        <f t="shared" si="2063"/>
        <v>0</v>
      </c>
      <c r="DG333" s="236"/>
      <c r="DH333" s="236">
        <f t="shared" si="2064"/>
        <v>0</v>
      </c>
      <c r="DI333" s="235">
        <f t="shared" si="2065"/>
        <v>0</v>
      </c>
      <c r="DJ333" s="235">
        <f t="shared" si="2066"/>
        <v>0</v>
      </c>
      <c r="DK333" s="236"/>
      <c r="DL333" s="236">
        <f t="shared" si="2067"/>
        <v>0</v>
      </c>
      <c r="DM333" s="235">
        <f t="shared" si="2068"/>
        <v>0</v>
      </c>
      <c r="DN333" s="235">
        <f t="shared" si="2069"/>
        <v>0</v>
      </c>
      <c r="DO333" s="236"/>
      <c r="DP333" s="236">
        <f t="shared" si="2005"/>
        <v>0</v>
      </c>
      <c r="DQ333" s="235">
        <f t="shared" si="2006"/>
        <v>0</v>
      </c>
      <c r="DR333" s="235">
        <f t="shared" si="2007"/>
        <v>0</v>
      </c>
      <c r="DS333" s="236"/>
      <c r="DT333" s="236">
        <f t="shared" si="2070"/>
        <v>0</v>
      </c>
      <c r="DU333" s="235">
        <f t="shared" si="2071"/>
        <v>0</v>
      </c>
      <c r="DV333" s="235">
        <f t="shared" si="2072"/>
        <v>0</v>
      </c>
      <c r="DW333" s="236"/>
      <c r="DX333" s="236">
        <f t="shared" si="2172"/>
        <v>0</v>
      </c>
      <c r="DY333" s="235">
        <f t="shared" si="2173"/>
        <v>0</v>
      </c>
      <c r="DZ333" s="235">
        <f t="shared" si="2174"/>
        <v>0</v>
      </c>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row>
    <row r="334" spans="1:212" s="5" customFormat="1" x14ac:dyDescent="0.2">
      <c r="A334" s="57" t="s">
        <v>171</v>
      </c>
      <c r="B334" s="57" t="s">
        <v>101</v>
      </c>
      <c r="C334" s="57" t="s">
        <v>3</v>
      </c>
      <c r="D334" s="57">
        <v>100</v>
      </c>
      <c r="E334" s="6"/>
      <c r="F334" s="64">
        <f t="shared" si="2011"/>
        <v>0</v>
      </c>
      <c r="G334" s="6"/>
      <c r="H334" s="64">
        <f t="shared" si="2012"/>
        <v>0</v>
      </c>
      <c r="I334" s="6"/>
      <c r="J334" s="64">
        <f t="shared" si="2013"/>
        <v>0</v>
      </c>
      <c r="K334" s="6"/>
      <c r="L334" s="64">
        <f t="shared" si="2014"/>
        <v>0</v>
      </c>
      <c r="M334" s="6"/>
      <c r="N334" s="64">
        <f t="shared" si="2015"/>
        <v>0</v>
      </c>
      <c r="O334" s="6"/>
      <c r="P334" s="64">
        <f t="shared" si="2016"/>
        <v>0</v>
      </c>
      <c r="Q334" s="6"/>
      <c r="R334" s="64">
        <f t="shared" si="2017"/>
        <v>0</v>
      </c>
      <c r="S334" s="6"/>
      <c r="T334" s="64">
        <f t="shared" si="2018"/>
        <v>0</v>
      </c>
      <c r="U334" s="6"/>
      <c r="V334" s="64">
        <f t="shared" si="2019"/>
        <v>0</v>
      </c>
      <c r="W334" s="6"/>
      <c r="X334" s="64">
        <f t="shared" si="2020"/>
        <v>0</v>
      </c>
      <c r="Y334" s="6"/>
      <c r="Z334" s="64">
        <f t="shared" si="2021"/>
        <v>0</v>
      </c>
      <c r="AA334" s="6"/>
      <c r="AB334" s="64">
        <f t="shared" si="2022"/>
        <v>0</v>
      </c>
      <c r="AC334" s="59"/>
      <c r="AD334" s="64">
        <f t="shared" si="2023"/>
        <v>0</v>
      </c>
      <c r="AE334" s="59"/>
      <c r="AF334" s="64">
        <f t="shared" si="2024"/>
        <v>0</v>
      </c>
      <c r="AG334" s="59"/>
      <c r="AH334" s="64">
        <f t="shared" si="2025"/>
        <v>0</v>
      </c>
      <c r="AI334" s="59"/>
      <c r="AJ334" s="64">
        <f t="shared" si="2026"/>
        <v>0</v>
      </c>
      <c r="AK334" s="59"/>
      <c r="AL334" s="64">
        <f t="shared" si="2027"/>
        <v>0</v>
      </c>
      <c r="AM334" s="59"/>
      <c r="AN334" s="64">
        <f t="shared" si="2028"/>
        <v>0</v>
      </c>
      <c r="AO334" s="59"/>
      <c r="AP334" s="64">
        <f t="shared" si="2029"/>
        <v>0</v>
      </c>
      <c r="AQ334" s="59"/>
      <c r="AR334" s="64">
        <f t="shared" si="2030"/>
        <v>0</v>
      </c>
      <c r="AS334" s="59"/>
      <c r="AT334" s="64">
        <f t="shared" si="2031"/>
        <v>0</v>
      </c>
      <c r="AU334" s="59"/>
      <c r="AV334" s="64">
        <f t="shared" si="2032"/>
        <v>0</v>
      </c>
      <c r="AW334" s="59"/>
      <c r="AX334" s="64">
        <f t="shared" si="2033"/>
        <v>0</v>
      </c>
      <c r="AY334" s="59"/>
      <c r="AZ334" s="64">
        <f t="shared" si="2034"/>
        <v>0</v>
      </c>
      <c r="BA334" s="59"/>
      <c r="BB334" s="64">
        <f t="shared" si="2035"/>
        <v>0</v>
      </c>
      <c r="BC334" s="59"/>
      <c r="BD334" s="64">
        <f t="shared" si="2036"/>
        <v>0</v>
      </c>
      <c r="BE334" s="59"/>
      <c r="BF334" s="64">
        <f t="shared" si="2037"/>
        <v>0</v>
      </c>
      <c r="BG334" s="59"/>
      <c r="BH334" s="64">
        <f t="shared" si="2038"/>
        <v>0</v>
      </c>
      <c r="BI334" s="59"/>
      <c r="BJ334" s="64">
        <f t="shared" si="2039"/>
        <v>0</v>
      </c>
      <c r="BK334" s="59"/>
      <c r="BL334" s="64">
        <f t="shared" si="2040"/>
        <v>0</v>
      </c>
      <c r="BM334" s="59"/>
      <c r="BN334" s="64">
        <f t="shared" si="2041"/>
        <v>0</v>
      </c>
      <c r="BO334" s="59"/>
      <c r="BP334" s="64">
        <f t="shared" si="2042"/>
        <v>0</v>
      </c>
      <c r="BQ334" s="59"/>
      <c r="BR334" s="64">
        <f t="shared" si="2043"/>
        <v>0</v>
      </c>
      <c r="BS334" s="59"/>
      <c r="BT334" s="64">
        <f t="shared" si="2044"/>
        <v>0</v>
      </c>
      <c r="BU334" s="59"/>
      <c r="BV334" s="64">
        <f t="shared" si="2045"/>
        <v>0</v>
      </c>
      <c r="BW334" s="59"/>
      <c r="BX334" s="64">
        <f t="shared" si="2046"/>
        <v>0</v>
      </c>
      <c r="BY334" s="59"/>
      <c r="BZ334" s="64">
        <f t="shared" si="1998"/>
        <v>0</v>
      </c>
      <c r="CA334" s="54"/>
      <c r="CB334" s="61">
        <f t="shared" si="2073"/>
        <v>0</v>
      </c>
      <c r="CC334" s="61">
        <f t="shared" si="2000"/>
        <v>0</v>
      </c>
      <c r="CD334" s="4"/>
      <c r="CE334" s="236"/>
      <c r="CF334" s="236">
        <f t="shared" si="2047"/>
        <v>0</v>
      </c>
      <c r="CG334" s="235">
        <f t="shared" si="2048"/>
        <v>0</v>
      </c>
      <c r="CH334" s="235">
        <f t="shared" si="2049"/>
        <v>0</v>
      </c>
      <c r="CI334" s="236"/>
      <c r="CJ334" s="236">
        <f t="shared" si="2050"/>
        <v>0</v>
      </c>
      <c r="CK334" s="235">
        <f t="shared" si="2051"/>
        <v>0</v>
      </c>
      <c r="CL334" s="235">
        <f t="shared" si="2052"/>
        <v>0</v>
      </c>
      <c r="CM334" s="236"/>
      <c r="CN334" s="236">
        <f t="shared" si="2001"/>
        <v>0</v>
      </c>
      <c r="CO334" s="235">
        <f t="shared" si="2053"/>
        <v>0</v>
      </c>
      <c r="CP334" s="235">
        <f t="shared" si="2054"/>
        <v>0</v>
      </c>
      <c r="CQ334" s="236"/>
      <c r="CR334" s="236">
        <f t="shared" si="2055"/>
        <v>0</v>
      </c>
      <c r="CS334" s="235">
        <f t="shared" si="2074"/>
        <v>0</v>
      </c>
      <c r="CT334" s="235">
        <f t="shared" si="2075"/>
        <v>0</v>
      </c>
      <c r="CU334" s="236"/>
      <c r="CV334" s="236">
        <f t="shared" si="2056"/>
        <v>0</v>
      </c>
      <c r="CW334" s="235">
        <f t="shared" si="2004"/>
        <v>0</v>
      </c>
      <c r="CX334" s="235">
        <f t="shared" si="2057"/>
        <v>0</v>
      </c>
      <c r="CY334" s="236"/>
      <c r="CZ334" s="236">
        <f t="shared" si="2058"/>
        <v>0</v>
      </c>
      <c r="DA334" s="235">
        <f t="shared" si="2059"/>
        <v>0</v>
      </c>
      <c r="DB334" s="235">
        <f t="shared" si="2060"/>
        <v>0</v>
      </c>
      <c r="DC334" s="236"/>
      <c r="DD334" s="236">
        <f t="shared" si="2061"/>
        <v>0</v>
      </c>
      <c r="DE334" s="235">
        <f t="shared" si="2062"/>
        <v>0</v>
      </c>
      <c r="DF334" s="235">
        <f t="shared" si="2063"/>
        <v>0</v>
      </c>
      <c r="DG334" s="236"/>
      <c r="DH334" s="236">
        <f t="shared" si="2064"/>
        <v>0</v>
      </c>
      <c r="DI334" s="235">
        <f t="shared" si="2065"/>
        <v>0</v>
      </c>
      <c r="DJ334" s="235">
        <f t="shared" si="2066"/>
        <v>0</v>
      </c>
      <c r="DK334" s="236"/>
      <c r="DL334" s="236">
        <f t="shared" si="2067"/>
        <v>0</v>
      </c>
      <c r="DM334" s="235">
        <f t="shared" si="2068"/>
        <v>0</v>
      </c>
      <c r="DN334" s="235">
        <f t="shared" si="2069"/>
        <v>0</v>
      </c>
      <c r="DO334" s="236"/>
      <c r="DP334" s="236">
        <f t="shared" si="2005"/>
        <v>0</v>
      </c>
      <c r="DQ334" s="235">
        <f t="shared" si="2006"/>
        <v>0</v>
      </c>
      <c r="DR334" s="235">
        <f t="shared" si="2007"/>
        <v>0</v>
      </c>
      <c r="DS334" s="236"/>
      <c r="DT334" s="236">
        <f t="shared" si="2070"/>
        <v>0</v>
      </c>
      <c r="DU334" s="235">
        <f t="shared" si="2071"/>
        <v>0</v>
      </c>
      <c r="DV334" s="235">
        <f t="shared" si="2072"/>
        <v>0</v>
      </c>
      <c r="DW334" s="236"/>
      <c r="DX334" s="236">
        <f t="shared" si="2172"/>
        <v>0</v>
      </c>
      <c r="DY334" s="235">
        <f t="shared" si="2173"/>
        <v>0</v>
      </c>
      <c r="DZ334" s="235">
        <f t="shared" si="2174"/>
        <v>0</v>
      </c>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row>
    <row r="335" spans="1:212" s="5" customFormat="1" x14ac:dyDescent="0.2">
      <c r="A335" s="57" t="s">
        <v>207</v>
      </c>
      <c r="B335" s="57" t="s">
        <v>202</v>
      </c>
      <c r="C335" s="57" t="s">
        <v>3</v>
      </c>
      <c r="D335" s="57">
        <v>100</v>
      </c>
      <c r="E335" s="6"/>
      <c r="F335" s="64">
        <f t="shared" si="2011"/>
        <v>0</v>
      </c>
      <c r="G335" s="6"/>
      <c r="H335" s="64">
        <f t="shared" si="2012"/>
        <v>0</v>
      </c>
      <c r="I335" s="6"/>
      <c r="J335" s="64">
        <f t="shared" si="2013"/>
        <v>0</v>
      </c>
      <c r="K335" s="6"/>
      <c r="L335" s="64">
        <f t="shared" si="2014"/>
        <v>0</v>
      </c>
      <c r="M335" s="6"/>
      <c r="N335" s="64">
        <f t="shared" si="2015"/>
        <v>0</v>
      </c>
      <c r="O335" s="6"/>
      <c r="P335" s="64">
        <f t="shared" si="2016"/>
        <v>0</v>
      </c>
      <c r="Q335" s="6"/>
      <c r="R335" s="64">
        <f t="shared" si="2017"/>
        <v>0</v>
      </c>
      <c r="S335" s="6"/>
      <c r="T335" s="64">
        <f t="shared" si="2018"/>
        <v>0</v>
      </c>
      <c r="U335" s="6"/>
      <c r="V335" s="64">
        <f t="shared" si="2019"/>
        <v>0</v>
      </c>
      <c r="W335" s="6"/>
      <c r="X335" s="64">
        <f t="shared" si="2020"/>
        <v>0</v>
      </c>
      <c r="Y335" s="6"/>
      <c r="Z335" s="64">
        <f t="shared" si="2021"/>
        <v>0</v>
      </c>
      <c r="AA335" s="6"/>
      <c r="AB335" s="64">
        <f t="shared" si="2022"/>
        <v>0</v>
      </c>
      <c r="AC335" s="59"/>
      <c r="AD335" s="64">
        <f t="shared" si="2023"/>
        <v>0</v>
      </c>
      <c r="AE335" s="59"/>
      <c r="AF335" s="64">
        <f t="shared" si="2024"/>
        <v>0</v>
      </c>
      <c r="AG335" s="59"/>
      <c r="AH335" s="64">
        <f t="shared" si="2025"/>
        <v>0</v>
      </c>
      <c r="AI335" s="59"/>
      <c r="AJ335" s="64">
        <f t="shared" si="2026"/>
        <v>0</v>
      </c>
      <c r="AK335" s="59"/>
      <c r="AL335" s="64">
        <f t="shared" si="2027"/>
        <v>0</v>
      </c>
      <c r="AM335" s="59"/>
      <c r="AN335" s="64">
        <f t="shared" si="2028"/>
        <v>0</v>
      </c>
      <c r="AO335" s="59"/>
      <c r="AP335" s="64">
        <f t="shared" si="2029"/>
        <v>0</v>
      </c>
      <c r="AQ335" s="59"/>
      <c r="AR335" s="64">
        <f t="shared" si="2030"/>
        <v>0</v>
      </c>
      <c r="AS335" s="59"/>
      <c r="AT335" s="64">
        <f t="shared" si="2031"/>
        <v>0</v>
      </c>
      <c r="AU335" s="59"/>
      <c r="AV335" s="64">
        <f t="shared" si="2032"/>
        <v>0</v>
      </c>
      <c r="AW335" s="59"/>
      <c r="AX335" s="64">
        <f t="shared" si="2033"/>
        <v>0</v>
      </c>
      <c r="AY335" s="59"/>
      <c r="AZ335" s="64">
        <f t="shared" si="2034"/>
        <v>0</v>
      </c>
      <c r="BA335" s="59"/>
      <c r="BB335" s="64">
        <f t="shared" si="2035"/>
        <v>0</v>
      </c>
      <c r="BC335" s="59"/>
      <c r="BD335" s="64">
        <f t="shared" si="2036"/>
        <v>0</v>
      </c>
      <c r="BE335" s="59"/>
      <c r="BF335" s="64">
        <f t="shared" si="2037"/>
        <v>0</v>
      </c>
      <c r="BG335" s="59"/>
      <c r="BH335" s="64">
        <f t="shared" si="2038"/>
        <v>0</v>
      </c>
      <c r="BI335" s="59"/>
      <c r="BJ335" s="64">
        <f t="shared" si="2039"/>
        <v>0</v>
      </c>
      <c r="BK335" s="59"/>
      <c r="BL335" s="64">
        <f t="shared" si="2040"/>
        <v>0</v>
      </c>
      <c r="BM335" s="59"/>
      <c r="BN335" s="64">
        <f t="shared" si="2041"/>
        <v>0</v>
      </c>
      <c r="BO335" s="59"/>
      <c r="BP335" s="64">
        <f t="shared" si="2042"/>
        <v>0</v>
      </c>
      <c r="BQ335" s="59"/>
      <c r="BR335" s="64">
        <f t="shared" si="2043"/>
        <v>0</v>
      </c>
      <c r="BS335" s="59"/>
      <c r="BT335" s="64">
        <f t="shared" si="2044"/>
        <v>0</v>
      </c>
      <c r="BU335" s="59"/>
      <c r="BV335" s="64">
        <f t="shared" si="2045"/>
        <v>0</v>
      </c>
      <c r="BW335" s="59"/>
      <c r="BX335" s="64">
        <f t="shared" si="2046"/>
        <v>0</v>
      </c>
      <c r="BY335" s="59"/>
      <c r="BZ335" s="64">
        <f t="shared" si="1998"/>
        <v>0</v>
      </c>
      <c r="CA335" s="54"/>
      <c r="CB335" s="61">
        <f t="shared" si="2073"/>
        <v>0</v>
      </c>
      <c r="CC335" s="61">
        <f t="shared" si="2000"/>
        <v>0</v>
      </c>
      <c r="CD335" s="4"/>
      <c r="CE335" s="236"/>
      <c r="CF335" s="236">
        <f t="shared" si="2047"/>
        <v>0</v>
      </c>
      <c r="CG335" s="235">
        <f t="shared" si="2048"/>
        <v>0</v>
      </c>
      <c r="CH335" s="235">
        <f t="shared" si="2049"/>
        <v>0</v>
      </c>
      <c r="CI335" s="236"/>
      <c r="CJ335" s="236">
        <f t="shared" si="2050"/>
        <v>0</v>
      </c>
      <c r="CK335" s="235">
        <f t="shared" si="2051"/>
        <v>0</v>
      </c>
      <c r="CL335" s="235">
        <f t="shared" si="2052"/>
        <v>0</v>
      </c>
      <c r="CM335" s="236"/>
      <c r="CN335" s="236">
        <f t="shared" si="2001"/>
        <v>0</v>
      </c>
      <c r="CO335" s="235">
        <f t="shared" si="2053"/>
        <v>0</v>
      </c>
      <c r="CP335" s="235">
        <f t="shared" si="2054"/>
        <v>0</v>
      </c>
      <c r="CQ335" s="236"/>
      <c r="CR335" s="236">
        <f t="shared" si="2055"/>
        <v>0</v>
      </c>
      <c r="CS335" s="235">
        <f t="shared" si="2074"/>
        <v>0</v>
      </c>
      <c r="CT335" s="235">
        <f t="shared" si="2075"/>
        <v>0</v>
      </c>
      <c r="CU335" s="236"/>
      <c r="CV335" s="236">
        <f t="shared" si="2056"/>
        <v>0</v>
      </c>
      <c r="CW335" s="235">
        <f t="shared" si="2004"/>
        <v>0</v>
      </c>
      <c r="CX335" s="235">
        <f t="shared" si="2057"/>
        <v>0</v>
      </c>
      <c r="CY335" s="236"/>
      <c r="CZ335" s="236">
        <f t="shared" si="2058"/>
        <v>0</v>
      </c>
      <c r="DA335" s="235">
        <f t="shared" si="2059"/>
        <v>0</v>
      </c>
      <c r="DB335" s="235">
        <f t="shared" si="2060"/>
        <v>0</v>
      </c>
      <c r="DC335" s="236"/>
      <c r="DD335" s="236">
        <f t="shared" si="2061"/>
        <v>0</v>
      </c>
      <c r="DE335" s="235">
        <f t="shared" si="2062"/>
        <v>0</v>
      </c>
      <c r="DF335" s="235">
        <f t="shared" si="2063"/>
        <v>0</v>
      </c>
      <c r="DG335" s="236"/>
      <c r="DH335" s="236">
        <f t="shared" si="2064"/>
        <v>0</v>
      </c>
      <c r="DI335" s="235">
        <f t="shared" si="2065"/>
        <v>0</v>
      </c>
      <c r="DJ335" s="235">
        <f t="shared" si="2066"/>
        <v>0</v>
      </c>
      <c r="DK335" s="236"/>
      <c r="DL335" s="236">
        <f t="shared" si="2067"/>
        <v>0</v>
      </c>
      <c r="DM335" s="235">
        <f t="shared" si="2068"/>
        <v>0</v>
      </c>
      <c r="DN335" s="235">
        <f t="shared" si="2069"/>
        <v>0</v>
      </c>
      <c r="DO335" s="236"/>
      <c r="DP335" s="236">
        <f t="shared" si="2005"/>
        <v>0</v>
      </c>
      <c r="DQ335" s="235">
        <f t="shared" si="2006"/>
        <v>0</v>
      </c>
      <c r="DR335" s="235">
        <f t="shared" si="2007"/>
        <v>0</v>
      </c>
      <c r="DS335" s="236"/>
      <c r="DT335" s="236">
        <f t="shared" si="2070"/>
        <v>0</v>
      </c>
      <c r="DU335" s="235">
        <f t="shared" si="2071"/>
        <v>0</v>
      </c>
      <c r="DV335" s="235">
        <f t="shared" si="2072"/>
        <v>0</v>
      </c>
      <c r="DW335" s="236"/>
      <c r="DX335" s="236">
        <f t="shared" si="2172"/>
        <v>0</v>
      </c>
      <c r="DY335" s="235">
        <f t="shared" si="2173"/>
        <v>0</v>
      </c>
      <c r="DZ335" s="235">
        <f t="shared" si="2174"/>
        <v>0</v>
      </c>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row>
    <row r="336" spans="1:212" s="5" customFormat="1" x14ac:dyDescent="0.2">
      <c r="A336" s="57" t="s">
        <v>187</v>
      </c>
      <c r="B336" s="57" t="s">
        <v>188</v>
      </c>
      <c r="C336" s="57" t="s">
        <v>3</v>
      </c>
      <c r="D336" s="57">
        <v>100</v>
      </c>
      <c r="E336" s="6"/>
      <c r="F336" s="64">
        <f t="shared" ref="F336" si="2199">SUM(E336*$D336)</f>
        <v>0</v>
      </c>
      <c r="G336" s="6"/>
      <c r="H336" s="64">
        <f t="shared" ref="H336" si="2200">SUM(G336*$D336)</f>
        <v>0</v>
      </c>
      <c r="I336" s="6"/>
      <c r="J336" s="64">
        <f t="shared" ref="J336" si="2201">SUM(I336*$D336)</f>
        <v>0</v>
      </c>
      <c r="K336" s="6"/>
      <c r="L336" s="64">
        <f t="shared" si="2014"/>
        <v>0</v>
      </c>
      <c r="M336" s="6"/>
      <c r="N336" s="64">
        <f t="shared" si="2015"/>
        <v>0</v>
      </c>
      <c r="O336" s="6"/>
      <c r="P336" s="64">
        <f t="shared" si="2016"/>
        <v>0</v>
      </c>
      <c r="Q336" s="6"/>
      <c r="R336" s="64">
        <f t="shared" si="2017"/>
        <v>0</v>
      </c>
      <c r="S336" s="6"/>
      <c r="T336" s="64">
        <f t="shared" si="2018"/>
        <v>0</v>
      </c>
      <c r="U336" s="6"/>
      <c r="V336" s="64">
        <f t="shared" si="2019"/>
        <v>0</v>
      </c>
      <c r="W336" s="6"/>
      <c r="X336" s="64">
        <f t="shared" si="2020"/>
        <v>0</v>
      </c>
      <c r="Y336" s="6"/>
      <c r="Z336" s="64">
        <f t="shared" si="2021"/>
        <v>0</v>
      </c>
      <c r="AA336" s="6"/>
      <c r="AB336" s="64">
        <f t="shared" si="2022"/>
        <v>0</v>
      </c>
      <c r="AC336" s="59"/>
      <c r="AD336" s="64">
        <f t="shared" si="2023"/>
        <v>0</v>
      </c>
      <c r="AE336" s="59"/>
      <c r="AF336" s="64">
        <f t="shared" si="2024"/>
        <v>0</v>
      </c>
      <c r="AG336" s="59"/>
      <c r="AH336" s="64">
        <f t="shared" si="2025"/>
        <v>0</v>
      </c>
      <c r="AI336" s="59"/>
      <c r="AJ336" s="64">
        <f t="shared" si="2026"/>
        <v>0</v>
      </c>
      <c r="AK336" s="59"/>
      <c r="AL336" s="64">
        <f t="shared" si="2027"/>
        <v>0</v>
      </c>
      <c r="AM336" s="59"/>
      <c r="AN336" s="64">
        <f t="shared" si="2028"/>
        <v>0</v>
      </c>
      <c r="AO336" s="59"/>
      <c r="AP336" s="64">
        <f t="shared" si="2029"/>
        <v>0</v>
      </c>
      <c r="AQ336" s="59"/>
      <c r="AR336" s="64">
        <f t="shared" si="2030"/>
        <v>0</v>
      </c>
      <c r="AS336" s="59"/>
      <c r="AT336" s="64">
        <f t="shared" si="2031"/>
        <v>0</v>
      </c>
      <c r="AU336" s="59"/>
      <c r="AV336" s="64">
        <f t="shared" si="2032"/>
        <v>0</v>
      </c>
      <c r="AW336" s="59"/>
      <c r="AX336" s="64">
        <f t="shared" si="2033"/>
        <v>0</v>
      </c>
      <c r="AY336" s="59"/>
      <c r="AZ336" s="64">
        <f t="shared" si="2034"/>
        <v>0</v>
      </c>
      <c r="BA336" s="59"/>
      <c r="BB336" s="64">
        <f t="shared" si="2035"/>
        <v>0</v>
      </c>
      <c r="BC336" s="59"/>
      <c r="BD336" s="64">
        <f t="shared" si="2036"/>
        <v>0</v>
      </c>
      <c r="BE336" s="59"/>
      <c r="BF336" s="64">
        <f t="shared" si="2037"/>
        <v>0</v>
      </c>
      <c r="BG336" s="59"/>
      <c r="BH336" s="64">
        <f t="shared" si="2038"/>
        <v>0</v>
      </c>
      <c r="BI336" s="59"/>
      <c r="BJ336" s="64">
        <f t="shared" si="2039"/>
        <v>0</v>
      </c>
      <c r="BK336" s="59"/>
      <c r="BL336" s="64">
        <f t="shared" si="2040"/>
        <v>0</v>
      </c>
      <c r="BM336" s="59"/>
      <c r="BN336" s="64">
        <f t="shared" si="2041"/>
        <v>0</v>
      </c>
      <c r="BO336" s="59"/>
      <c r="BP336" s="64">
        <f t="shared" si="2042"/>
        <v>0</v>
      </c>
      <c r="BQ336" s="59"/>
      <c r="BR336" s="64">
        <f t="shared" si="2043"/>
        <v>0</v>
      </c>
      <c r="BS336" s="59"/>
      <c r="BT336" s="64">
        <f t="shared" si="2044"/>
        <v>0</v>
      </c>
      <c r="BU336" s="59"/>
      <c r="BV336" s="64">
        <f t="shared" si="2045"/>
        <v>0</v>
      </c>
      <c r="BW336" s="59"/>
      <c r="BX336" s="64">
        <f t="shared" si="2046"/>
        <v>0</v>
      </c>
      <c r="BY336" s="59"/>
      <c r="BZ336" s="64">
        <f t="shared" si="1998"/>
        <v>0</v>
      </c>
      <c r="CA336" s="54"/>
      <c r="CB336" s="61">
        <f t="shared" si="2073"/>
        <v>0</v>
      </c>
      <c r="CC336" s="61">
        <f t="shared" si="2000"/>
        <v>0</v>
      </c>
      <c r="CD336" s="4"/>
      <c r="CE336" s="236"/>
      <c r="CF336" s="236">
        <f t="shared" si="2047"/>
        <v>0</v>
      </c>
      <c r="CG336" s="235">
        <f t="shared" si="2048"/>
        <v>0</v>
      </c>
      <c r="CH336" s="235">
        <f t="shared" si="2049"/>
        <v>0</v>
      </c>
      <c r="CI336" s="236"/>
      <c r="CJ336" s="236">
        <f t="shared" si="2050"/>
        <v>0</v>
      </c>
      <c r="CK336" s="235">
        <f t="shared" si="2051"/>
        <v>0</v>
      </c>
      <c r="CL336" s="235">
        <f t="shared" si="2052"/>
        <v>0</v>
      </c>
      <c r="CM336" s="236"/>
      <c r="CN336" s="236">
        <f t="shared" si="2001"/>
        <v>0</v>
      </c>
      <c r="CO336" s="235">
        <f t="shared" si="2053"/>
        <v>0</v>
      </c>
      <c r="CP336" s="235">
        <f t="shared" si="2054"/>
        <v>0</v>
      </c>
      <c r="CQ336" s="236"/>
      <c r="CR336" s="236">
        <f t="shared" si="2055"/>
        <v>0</v>
      </c>
      <c r="CS336" s="235">
        <f t="shared" si="2074"/>
        <v>0</v>
      </c>
      <c r="CT336" s="235">
        <f t="shared" si="2075"/>
        <v>0</v>
      </c>
      <c r="CU336" s="236"/>
      <c r="CV336" s="236">
        <f t="shared" si="2056"/>
        <v>0</v>
      </c>
      <c r="CW336" s="235">
        <f t="shared" si="2004"/>
        <v>0</v>
      </c>
      <c r="CX336" s="235">
        <f t="shared" si="2057"/>
        <v>0</v>
      </c>
      <c r="CY336" s="236"/>
      <c r="CZ336" s="236">
        <f t="shared" si="2058"/>
        <v>0</v>
      </c>
      <c r="DA336" s="235">
        <f t="shared" si="2059"/>
        <v>0</v>
      </c>
      <c r="DB336" s="235">
        <f t="shared" si="2060"/>
        <v>0</v>
      </c>
      <c r="DC336" s="236"/>
      <c r="DD336" s="236">
        <f t="shared" si="2061"/>
        <v>0</v>
      </c>
      <c r="DE336" s="235">
        <f t="shared" si="2062"/>
        <v>0</v>
      </c>
      <c r="DF336" s="235">
        <f t="shared" si="2063"/>
        <v>0</v>
      </c>
      <c r="DG336" s="236"/>
      <c r="DH336" s="236">
        <f t="shared" si="2064"/>
        <v>0</v>
      </c>
      <c r="DI336" s="235">
        <f t="shared" si="2065"/>
        <v>0</v>
      </c>
      <c r="DJ336" s="235">
        <f t="shared" si="2066"/>
        <v>0</v>
      </c>
      <c r="DK336" s="236"/>
      <c r="DL336" s="236">
        <f t="shared" si="2067"/>
        <v>0</v>
      </c>
      <c r="DM336" s="235">
        <f t="shared" si="2068"/>
        <v>0</v>
      </c>
      <c r="DN336" s="235">
        <f t="shared" si="2069"/>
        <v>0</v>
      </c>
      <c r="DO336" s="236"/>
      <c r="DP336" s="236">
        <f t="shared" si="2005"/>
        <v>0</v>
      </c>
      <c r="DQ336" s="235">
        <f t="shared" si="2006"/>
        <v>0</v>
      </c>
      <c r="DR336" s="235">
        <f t="shared" si="2007"/>
        <v>0</v>
      </c>
      <c r="DS336" s="236"/>
      <c r="DT336" s="236">
        <f t="shared" si="2070"/>
        <v>0</v>
      </c>
      <c r="DU336" s="235">
        <f t="shared" si="2071"/>
        <v>0</v>
      </c>
      <c r="DV336" s="235">
        <f t="shared" si="2072"/>
        <v>0</v>
      </c>
      <c r="DW336" s="236"/>
      <c r="DX336" s="236">
        <f t="shared" si="2172"/>
        <v>0</v>
      </c>
      <c r="DY336" s="235">
        <f t="shared" si="2173"/>
        <v>0</v>
      </c>
      <c r="DZ336" s="235">
        <f t="shared" si="2174"/>
        <v>0</v>
      </c>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row>
    <row r="337" spans="1:212" s="5" customFormat="1" ht="17.25" customHeight="1" x14ac:dyDescent="0.2">
      <c r="A337" s="57" t="s">
        <v>218</v>
      </c>
      <c r="B337" s="57" t="s">
        <v>216</v>
      </c>
      <c r="C337" s="57" t="s">
        <v>3</v>
      </c>
      <c r="D337" s="57">
        <v>100</v>
      </c>
      <c r="E337" s="6"/>
      <c r="F337" s="64">
        <f>SUM(E337*$D337)</f>
        <v>0</v>
      </c>
      <c r="G337" s="6"/>
      <c r="H337" s="64">
        <f t="shared" si="2012"/>
        <v>0</v>
      </c>
      <c r="I337" s="6"/>
      <c r="J337" s="64">
        <f t="shared" si="2013"/>
        <v>0</v>
      </c>
      <c r="K337" s="6"/>
      <c r="L337" s="64">
        <f>SUM(K337*$D337)</f>
        <v>0</v>
      </c>
      <c r="M337" s="6"/>
      <c r="N337" s="64">
        <f>SUM(M337*$D337)</f>
        <v>0</v>
      </c>
      <c r="O337" s="6"/>
      <c r="P337" s="64">
        <f>SUM(O337*$D337)</f>
        <v>0</v>
      </c>
      <c r="Q337" s="6"/>
      <c r="R337" s="64">
        <f>SUM(Q337*$D337)</f>
        <v>0</v>
      </c>
      <c r="S337" s="6"/>
      <c r="T337" s="64">
        <f>SUM(S337*$D337)</f>
        <v>0</v>
      </c>
      <c r="U337" s="6"/>
      <c r="V337" s="64">
        <f>SUM(U337*$D337)</f>
        <v>0</v>
      </c>
      <c r="W337" s="6"/>
      <c r="X337" s="64">
        <f>SUM(W337*$D337)</f>
        <v>0</v>
      </c>
      <c r="Y337" s="6"/>
      <c r="Z337" s="64">
        <f>SUM(Y337*$D337)</f>
        <v>0</v>
      </c>
      <c r="AA337" s="6"/>
      <c r="AB337" s="64">
        <f>SUM(AA337*$D337)</f>
        <v>0</v>
      </c>
      <c r="AC337" s="59"/>
      <c r="AD337" s="64">
        <f>SUM(AC337*$D337)</f>
        <v>0</v>
      </c>
      <c r="AE337" s="59"/>
      <c r="AF337" s="64">
        <f>SUM(AE337*$D337)</f>
        <v>0</v>
      </c>
      <c r="AG337" s="59"/>
      <c r="AH337" s="64">
        <f>SUM(AG337*$D337)</f>
        <v>0</v>
      </c>
      <c r="AI337" s="59"/>
      <c r="AJ337" s="64">
        <f>SUM(AI337*$D337)</f>
        <v>0</v>
      </c>
      <c r="AK337" s="59"/>
      <c r="AL337" s="64">
        <f>SUM(AK337*$D337)</f>
        <v>0</v>
      </c>
      <c r="AM337" s="59"/>
      <c r="AN337" s="64">
        <f>SUM(AM337*$D337)</f>
        <v>0</v>
      </c>
      <c r="AO337" s="59"/>
      <c r="AP337" s="64">
        <f>SUM(AO337*$D337)</f>
        <v>0</v>
      </c>
      <c r="AQ337" s="59"/>
      <c r="AR337" s="64">
        <f>SUM(AQ337*$D337)</f>
        <v>0</v>
      </c>
      <c r="AS337" s="59"/>
      <c r="AT337" s="64">
        <f>SUM(AS337*$D337)</f>
        <v>0</v>
      </c>
      <c r="AU337" s="59"/>
      <c r="AV337" s="64">
        <f>SUM(AU337*$D337)</f>
        <v>0</v>
      </c>
      <c r="AW337" s="59"/>
      <c r="AX337" s="64">
        <f>SUM(AW337*$D337)</f>
        <v>0</v>
      </c>
      <c r="AY337" s="59"/>
      <c r="AZ337" s="64">
        <f>SUM(AY337*$D337)</f>
        <v>0</v>
      </c>
      <c r="BA337" s="59"/>
      <c r="BB337" s="64">
        <f>SUM(BA337*$D337)</f>
        <v>0</v>
      </c>
      <c r="BC337" s="59"/>
      <c r="BD337" s="64">
        <f>SUM(BC337*$D337)</f>
        <v>0</v>
      </c>
      <c r="BE337" s="59"/>
      <c r="BF337" s="64">
        <f>SUM(BE337*$D337)</f>
        <v>0</v>
      </c>
      <c r="BG337" s="59"/>
      <c r="BH337" s="64">
        <f>SUM(BG337*$D337)</f>
        <v>0</v>
      </c>
      <c r="BI337" s="59"/>
      <c r="BJ337" s="64">
        <f>SUM(BI337*$D337)</f>
        <v>0</v>
      </c>
      <c r="BK337" s="59"/>
      <c r="BL337" s="64">
        <f>SUM(BK337*$D337)</f>
        <v>0</v>
      </c>
      <c r="BM337" s="59"/>
      <c r="BN337" s="64">
        <f>SUM(BM337*$D337)</f>
        <v>0</v>
      </c>
      <c r="BO337" s="59"/>
      <c r="BP337" s="64">
        <f>SUM(BO337*$D337)</f>
        <v>0</v>
      </c>
      <c r="BQ337" s="59"/>
      <c r="BR337" s="64">
        <f>SUM(BQ337*$D337)</f>
        <v>0</v>
      </c>
      <c r="BS337" s="59"/>
      <c r="BT337" s="64">
        <f>SUM(BS337*$D337)</f>
        <v>0</v>
      </c>
      <c r="BU337" s="59"/>
      <c r="BV337" s="64">
        <f>SUM(BU337*$D337)</f>
        <v>0</v>
      </c>
      <c r="BW337" s="59"/>
      <c r="BX337" s="64">
        <f>SUM(BW337*$D337)</f>
        <v>0</v>
      </c>
      <c r="BY337" s="59"/>
      <c r="BZ337" s="64">
        <f t="shared" si="1998"/>
        <v>0</v>
      </c>
      <c r="CA337" s="54"/>
      <c r="CB337" s="61">
        <f t="shared" si="2073"/>
        <v>0</v>
      </c>
      <c r="CC337" s="61">
        <f t="shared" si="2000"/>
        <v>0</v>
      </c>
      <c r="CD337" s="4"/>
      <c r="CE337" s="236"/>
      <c r="CF337" s="236">
        <f t="shared" si="2047"/>
        <v>0</v>
      </c>
      <c r="CG337" s="235">
        <f t="shared" si="2048"/>
        <v>0</v>
      </c>
      <c r="CH337" s="235">
        <f t="shared" si="2049"/>
        <v>0</v>
      </c>
      <c r="CI337" s="236"/>
      <c r="CJ337" s="236">
        <f t="shared" si="2050"/>
        <v>0</v>
      </c>
      <c r="CK337" s="235">
        <f t="shared" si="2051"/>
        <v>0</v>
      </c>
      <c r="CL337" s="235">
        <f t="shared" si="2052"/>
        <v>0</v>
      </c>
      <c r="CM337" s="236"/>
      <c r="CN337" s="236">
        <f t="shared" si="2001"/>
        <v>0</v>
      </c>
      <c r="CO337" s="235">
        <f t="shared" si="2053"/>
        <v>0</v>
      </c>
      <c r="CP337" s="235">
        <f t="shared" si="2054"/>
        <v>0</v>
      </c>
      <c r="CQ337" s="236"/>
      <c r="CR337" s="236">
        <f t="shared" si="2055"/>
        <v>0</v>
      </c>
      <c r="CS337" s="235">
        <f t="shared" si="2074"/>
        <v>0</v>
      </c>
      <c r="CT337" s="235">
        <f t="shared" si="2075"/>
        <v>0</v>
      </c>
      <c r="CU337" s="236"/>
      <c r="CV337" s="236">
        <f t="shared" si="2056"/>
        <v>0</v>
      </c>
      <c r="CW337" s="235">
        <f t="shared" si="2004"/>
        <v>0</v>
      </c>
      <c r="CX337" s="235">
        <f t="shared" si="2057"/>
        <v>0</v>
      </c>
      <c r="CY337" s="236"/>
      <c r="CZ337" s="236">
        <f t="shared" si="2058"/>
        <v>0</v>
      </c>
      <c r="DA337" s="235">
        <f t="shared" si="2059"/>
        <v>0</v>
      </c>
      <c r="DB337" s="235">
        <f t="shared" si="2060"/>
        <v>0</v>
      </c>
      <c r="DC337" s="236"/>
      <c r="DD337" s="236">
        <f t="shared" si="2061"/>
        <v>0</v>
      </c>
      <c r="DE337" s="235">
        <f t="shared" si="2062"/>
        <v>0</v>
      </c>
      <c r="DF337" s="235">
        <f t="shared" si="2063"/>
        <v>0</v>
      </c>
      <c r="DG337" s="236"/>
      <c r="DH337" s="236">
        <f t="shared" si="2064"/>
        <v>0</v>
      </c>
      <c r="DI337" s="235">
        <f t="shared" si="2065"/>
        <v>0</v>
      </c>
      <c r="DJ337" s="235">
        <f t="shared" si="2066"/>
        <v>0</v>
      </c>
      <c r="DK337" s="236"/>
      <c r="DL337" s="236">
        <f t="shared" si="2067"/>
        <v>0</v>
      </c>
      <c r="DM337" s="235">
        <f t="shared" si="2068"/>
        <v>0</v>
      </c>
      <c r="DN337" s="235">
        <f t="shared" si="2069"/>
        <v>0</v>
      </c>
      <c r="DO337" s="236"/>
      <c r="DP337" s="236">
        <f t="shared" si="2005"/>
        <v>0</v>
      </c>
      <c r="DQ337" s="235">
        <f t="shared" si="2006"/>
        <v>0</v>
      </c>
      <c r="DR337" s="235">
        <f t="shared" si="2007"/>
        <v>0</v>
      </c>
      <c r="DS337" s="236"/>
      <c r="DT337" s="236">
        <f t="shared" si="2070"/>
        <v>0</v>
      </c>
      <c r="DU337" s="235">
        <f t="shared" si="2071"/>
        <v>0</v>
      </c>
      <c r="DV337" s="235">
        <f t="shared" si="2072"/>
        <v>0</v>
      </c>
      <c r="DW337" s="236"/>
      <c r="DX337" s="236">
        <f t="shared" si="2172"/>
        <v>0</v>
      </c>
      <c r="DY337" s="235">
        <f t="shared" si="2173"/>
        <v>0</v>
      </c>
      <c r="DZ337" s="235">
        <f t="shared" si="2174"/>
        <v>0</v>
      </c>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row>
    <row r="338" spans="1:212" s="5" customFormat="1" x14ac:dyDescent="0.2">
      <c r="A338" s="57" t="s">
        <v>111</v>
      </c>
      <c r="B338" s="57" t="s">
        <v>112</v>
      </c>
      <c r="C338" s="57" t="s">
        <v>3</v>
      </c>
      <c r="D338" s="57">
        <v>100</v>
      </c>
      <c r="E338" s="6"/>
      <c r="F338" s="64">
        <f t="shared" si="2011"/>
        <v>0</v>
      </c>
      <c r="G338" s="6"/>
      <c r="H338" s="64">
        <f t="shared" si="2012"/>
        <v>0</v>
      </c>
      <c r="I338" s="6"/>
      <c r="J338" s="64">
        <f t="shared" si="2013"/>
        <v>0</v>
      </c>
      <c r="K338" s="6"/>
      <c r="L338" s="64">
        <f t="shared" ref="L338:L353" si="2202">SUM(K338*$D338)</f>
        <v>0</v>
      </c>
      <c r="M338" s="6"/>
      <c r="N338" s="64">
        <f t="shared" ref="N338:N353" si="2203">SUM(M338*$D338)</f>
        <v>0</v>
      </c>
      <c r="O338" s="6"/>
      <c r="P338" s="64">
        <f t="shared" ref="P338:P353" si="2204">SUM(O338*$D338)</f>
        <v>0</v>
      </c>
      <c r="Q338" s="6"/>
      <c r="R338" s="64">
        <f t="shared" ref="R338:R353" si="2205">SUM(Q338*$D338)</f>
        <v>0</v>
      </c>
      <c r="S338" s="6"/>
      <c r="T338" s="64">
        <f t="shared" ref="T338:T353" si="2206">SUM(S338*$D338)</f>
        <v>0</v>
      </c>
      <c r="U338" s="6"/>
      <c r="V338" s="64">
        <f t="shared" ref="V338:V353" si="2207">SUM(U338*$D338)</f>
        <v>0</v>
      </c>
      <c r="W338" s="6"/>
      <c r="X338" s="64">
        <f t="shared" ref="X338:X353" si="2208">SUM(W338*$D338)</f>
        <v>0</v>
      </c>
      <c r="Y338" s="6"/>
      <c r="Z338" s="64">
        <f t="shared" ref="Z338:Z353" si="2209">SUM(Y338*$D338)</f>
        <v>0</v>
      </c>
      <c r="AA338" s="6"/>
      <c r="AB338" s="64">
        <f t="shared" ref="AB338:AB353" si="2210">SUM(AA338*$D338)</f>
        <v>0</v>
      </c>
      <c r="AC338" s="59"/>
      <c r="AD338" s="64">
        <f t="shared" ref="AD338:AD353" si="2211">SUM(AC338*$D338)</f>
        <v>0</v>
      </c>
      <c r="AE338" s="59"/>
      <c r="AF338" s="64">
        <f t="shared" ref="AF338:AF353" si="2212">SUM(AE338*$D338)</f>
        <v>0</v>
      </c>
      <c r="AG338" s="59"/>
      <c r="AH338" s="64">
        <f t="shared" ref="AH338:AH353" si="2213">SUM(AG338*$D338)</f>
        <v>0</v>
      </c>
      <c r="AI338" s="59"/>
      <c r="AJ338" s="64">
        <f t="shared" ref="AJ338:AJ353" si="2214">SUM(AI338*$D338)</f>
        <v>0</v>
      </c>
      <c r="AK338" s="59"/>
      <c r="AL338" s="64">
        <f t="shared" ref="AL338:AL353" si="2215">SUM(AK338*$D338)</f>
        <v>0</v>
      </c>
      <c r="AM338" s="59"/>
      <c r="AN338" s="64">
        <f t="shared" ref="AN338:AN353" si="2216">SUM(AM338*$D338)</f>
        <v>0</v>
      </c>
      <c r="AO338" s="59"/>
      <c r="AP338" s="64">
        <f t="shared" ref="AP338:AP353" si="2217">SUM(AO338*$D338)</f>
        <v>0</v>
      </c>
      <c r="AQ338" s="59"/>
      <c r="AR338" s="64">
        <f t="shared" ref="AR338:AR353" si="2218">SUM(AQ338*$D338)</f>
        <v>0</v>
      </c>
      <c r="AS338" s="59"/>
      <c r="AT338" s="64">
        <f t="shared" ref="AT338:AT353" si="2219">SUM(AS338*$D338)</f>
        <v>0</v>
      </c>
      <c r="AU338" s="59"/>
      <c r="AV338" s="64">
        <f t="shared" ref="AV338:AV353" si="2220">SUM(AU338*$D338)</f>
        <v>0</v>
      </c>
      <c r="AW338" s="59"/>
      <c r="AX338" s="64">
        <f t="shared" ref="AX338:AX353" si="2221">SUM(AW338*$D338)</f>
        <v>0</v>
      </c>
      <c r="AY338" s="59"/>
      <c r="AZ338" s="64">
        <f t="shared" ref="AZ338:AZ353" si="2222">SUM(AY338*$D338)</f>
        <v>0</v>
      </c>
      <c r="BA338" s="59"/>
      <c r="BB338" s="64">
        <f t="shared" ref="BB338:BB353" si="2223">SUM(BA338*$D338)</f>
        <v>0</v>
      </c>
      <c r="BC338" s="59"/>
      <c r="BD338" s="64">
        <f t="shared" ref="BD338:BD353" si="2224">SUM(BC338*$D338)</f>
        <v>0</v>
      </c>
      <c r="BE338" s="59"/>
      <c r="BF338" s="64">
        <f t="shared" ref="BF338:BF353" si="2225">SUM(BE338*$D338)</f>
        <v>0</v>
      </c>
      <c r="BG338" s="59"/>
      <c r="BH338" s="64">
        <f t="shared" ref="BH338:BH353" si="2226">SUM(BG338*$D338)</f>
        <v>0</v>
      </c>
      <c r="BI338" s="59"/>
      <c r="BJ338" s="64">
        <f t="shared" ref="BJ338:BJ353" si="2227">SUM(BI338*$D338)</f>
        <v>0</v>
      </c>
      <c r="BK338" s="59"/>
      <c r="BL338" s="64">
        <f t="shared" ref="BL338:BL353" si="2228">SUM(BK338*$D338)</f>
        <v>0</v>
      </c>
      <c r="BM338" s="59"/>
      <c r="BN338" s="64">
        <f t="shared" ref="BN338:BN353" si="2229">SUM(BM338*$D338)</f>
        <v>0</v>
      </c>
      <c r="BO338" s="59"/>
      <c r="BP338" s="64">
        <f t="shared" ref="BP338:BP353" si="2230">SUM(BO338*$D338)</f>
        <v>0</v>
      </c>
      <c r="BQ338" s="59"/>
      <c r="BR338" s="64">
        <f t="shared" ref="BR338:BR353" si="2231">SUM(BQ338*$D338)</f>
        <v>0</v>
      </c>
      <c r="BS338" s="59"/>
      <c r="BT338" s="64">
        <f t="shared" ref="BT338:BT353" si="2232">SUM(BS338*$D338)</f>
        <v>0</v>
      </c>
      <c r="BU338" s="59"/>
      <c r="BV338" s="64">
        <f t="shared" ref="BV338:BV353" si="2233">SUM(BU338*$D338)</f>
        <v>0</v>
      </c>
      <c r="BW338" s="59"/>
      <c r="BX338" s="64">
        <f t="shared" ref="BX338:BX353" si="2234">SUM(BW338*$D338)</f>
        <v>0</v>
      </c>
      <c r="BY338" s="59"/>
      <c r="BZ338" s="64">
        <f t="shared" si="1998"/>
        <v>0</v>
      </c>
      <c r="CA338" s="54"/>
      <c r="CB338" s="61">
        <f t="shared" si="2073"/>
        <v>0</v>
      </c>
      <c r="CC338" s="61">
        <f t="shared" si="2000"/>
        <v>0</v>
      </c>
      <c r="CD338" s="4"/>
      <c r="CE338" s="236"/>
      <c r="CF338" s="236">
        <f t="shared" si="2047"/>
        <v>0</v>
      </c>
      <c r="CG338" s="235">
        <f t="shared" si="2048"/>
        <v>0</v>
      </c>
      <c r="CH338" s="235">
        <f t="shared" si="2049"/>
        <v>0</v>
      </c>
      <c r="CI338" s="236"/>
      <c r="CJ338" s="236">
        <f t="shared" si="2050"/>
        <v>0</v>
      </c>
      <c r="CK338" s="235">
        <f t="shared" si="2051"/>
        <v>0</v>
      </c>
      <c r="CL338" s="235">
        <f t="shared" si="2052"/>
        <v>0</v>
      </c>
      <c r="CM338" s="236"/>
      <c r="CN338" s="236">
        <f t="shared" si="2001"/>
        <v>0</v>
      </c>
      <c r="CO338" s="235">
        <f t="shared" si="2053"/>
        <v>0</v>
      </c>
      <c r="CP338" s="235">
        <f t="shared" si="2054"/>
        <v>0</v>
      </c>
      <c r="CQ338" s="236"/>
      <c r="CR338" s="236">
        <f t="shared" si="2055"/>
        <v>0</v>
      </c>
      <c r="CS338" s="235">
        <f t="shared" si="2074"/>
        <v>0</v>
      </c>
      <c r="CT338" s="235">
        <f t="shared" si="2075"/>
        <v>0</v>
      </c>
      <c r="CU338" s="236"/>
      <c r="CV338" s="236">
        <f t="shared" si="2056"/>
        <v>0</v>
      </c>
      <c r="CW338" s="235">
        <f t="shared" si="2004"/>
        <v>0</v>
      </c>
      <c r="CX338" s="235">
        <f t="shared" si="2057"/>
        <v>0</v>
      </c>
      <c r="CY338" s="236"/>
      <c r="CZ338" s="236">
        <f t="shared" si="2058"/>
        <v>0</v>
      </c>
      <c r="DA338" s="235">
        <f t="shared" si="2059"/>
        <v>0</v>
      </c>
      <c r="DB338" s="235">
        <f t="shared" si="2060"/>
        <v>0</v>
      </c>
      <c r="DC338" s="236"/>
      <c r="DD338" s="236">
        <f t="shared" si="2061"/>
        <v>0</v>
      </c>
      <c r="DE338" s="235">
        <f t="shared" si="2062"/>
        <v>0</v>
      </c>
      <c r="DF338" s="235">
        <f t="shared" si="2063"/>
        <v>0</v>
      </c>
      <c r="DG338" s="236"/>
      <c r="DH338" s="236">
        <f t="shared" si="2064"/>
        <v>0</v>
      </c>
      <c r="DI338" s="235">
        <f t="shared" si="2065"/>
        <v>0</v>
      </c>
      <c r="DJ338" s="235">
        <f t="shared" si="2066"/>
        <v>0</v>
      </c>
      <c r="DK338" s="236"/>
      <c r="DL338" s="236">
        <f t="shared" si="2067"/>
        <v>0</v>
      </c>
      <c r="DM338" s="235">
        <f t="shared" si="2068"/>
        <v>0</v>
      </c>
      <c r="DN338" s="235">
        <f t="shared" si="2069"/>
        <v>0</v>
      </c>
      <c r="DO338" s="236"/>
      <c r="DP338" s="236">
        <f t="shared" si="2005"/>
        <v>0</v>
      </c>
      <c r="DQ338" s="235">
        <f t="shared" si="2006"/>
        <v>0</v>
      </c>
      <c r="DR338" s="235">
        <f t="shared" si="2007"/>
        <v>0</v>
      </c>
      <c r="DS338" s="236"/>
      <c r="DT338" s="236">
        <f t="shared" si="2070"/>
        <v>0</v>
      </c>
      <c r="DU338" s="235">
        <f t="shared" si="2071"/>
        <v>0</v>
      </c>
      <c r="DV338" s="235">
        <f t="shared" si="2072"/>
        <v>0</v>
      </c>
      <c r="DW338" s="236"/>
      <c r="DX338" s="236">
        <f t="shared" si="2172"/>
        <v>0</v>
      </c>
      <c r="DY338" s="235">
        <f t="shared" si="2173"/>
        <v>0</v>
      </c>
      <c r="DZ338" s="235">
        <f t="shared" si="2174"/>
        <v>0</v>
      </c>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row>
    <row r="339" spans="1:212" s="5" customFormat="1" x14ac:dyDescent="0.2">
      <c r="A339" s="57" t="s">
        <v>226</v>
      </c>
      <c r="B339" s="57" t="s">
        <v>227</v>
      </c>
      <c r="C339" s="57" t="s">
        <v>3</v>
      </c>
      <c r="D339" s="57">
        <v>100</v>
      </c>
      <c r="E339" s="6"/>
      <c r="F339" s="64">
        <f t="shared" si="2011"/>
        <v>0</v>
      </c>
      <c r="G339" s="6"/>
      <c r="H339" s="64">
        <f t="shared" si="2012"/>
        <v>0</v>
      </c>
      <c r="I339" s="6"/>
      <c r="J339" s="64">
        <f t="shared" si="2013"/>
        <v>0</v>
      </c>
      <c r="K339" s="6"/>
      <c r="L339" s="64">
        <f t="shared" si="2202"/>
        <v>0</v>
      </c>
      <c r="M339" s="208"/>
      <c r="N339" s="64">
        <f t="shared" si="2203"/>
        <v>0</v>
      </c>
      <c r="O339" s="6"/>
      <c r="P339" s="64">
        <f t="shared" si="2204"/>
        <v>0</v>
      </c>
      <c r="Q339" s="6"/>
      <c r="R339" s="64">
        <f t="shared" si="2205"/>
        <v>0</v>
      </c>
      <c r="S339" s="6"/>
      <c r="T339" s="64">
        <f t="shared" si="2206"/>
        <v>0</v>
      </c>
      <c r="U339" s="6"/>
      <c r="V339" s="64">
        <f t="shared" si="2207"/>
        <v>0</v>
      </c>
      <c r="W339" s="6"/>
      <c r="X339" s="64">
        <f t="shared" si="2208"/>
        <v>0</v>
      </c>
      <c r="Y339" s="6"/>
      <c r="Z339" s="64">
        <f t="shared" si="2209"/>
        <v>0</v>
      </c>
      <c r="AA339" s="6"/>
      <c r="AB339" s="64">
        <f t="shared" si="2210"/>
        <v>0</v>
      </c>
      <c r="AC339" s="59"/>
      <c r="AD339" s="64">
        <f t="shared" si="2211"/>
        <v>0</v>
      </c>
      <c r="AE339" s="59"/>
      <c r="AF339" s="64">
        <f t="shared" si="2212"/>
        <v>0</v>
      </c>
      <c r="AG339" s="59"/>
      <c r="AH339" s="64">
        <f t="shared" si="2213"/>
        <v>0</v>
      </c>
      <c r="AI339" s="59"/>
      <c r="AJ339" s="64">
        <f t="shared" si="2214"/>
        <v>0</v>
      </c>
      <c r="AK339" s="59"/>
      <c r="AL339" s="64">
        <f t="shared" si="2215"/>
        <v>0</v>
      </c>
      <c r="AM339" s="59"/>
      <c r="AN339" s="64">
        <f t="shared" si="2216"/>
        <v>0</v>
      </c>
      <c r="AO339" s="59"/>
      <c r="AP339" s="64">
        <f t="shared" si="2217"/>
        <v>0</v>
      </c>
      <c r="AQ339" s="59"/>
      <c r="AR339" s="64">
        <f t="shared" si="2218"/>
        <v>0</v>
      </c>
      <c r="AS339" s="59"/>
      <c r="AT339" s="64">
        <f t="shared" si="2219"/>
        <v>0</v>
      </c>
      <c r="AU339" s="59"/>
      <c r="AV339" s="64">
        <f t="shared" si="2220"/>
        <v>0</v>
      </c>
      <c r="AW339" s="59"/>
      <c r="AX339" s="64">
        <f t="shared" si="2221"/>
        <v>0</v>
      </c>
      <c r="AY339" s="59"/>
      <c r="AZ339" s="64">
        <f t="shared" si="2222"/>
        <v>0</v>
      </c>
      <c r="BA339" s="59"/>
      <c r="BB339" s="64">
        <f t="shared" si="2223"/>
        <v>0</v>
      </c>
      <c r="BC339" s="59"/>
      <c r="BD339" s="64">
        <f t="shared" si="2224"/>
        <v>0</v>
      </c>
      <c r="BE339" s="59"/>
      <c r="BF339" s="64">
        <f t="shared" si="2225"/>
        <v>0</v>
      </c>
      <c r="BG339" s="59"/>
      <c r="BH339" s="64">
        <f t="shared" si="2226"/>
        <v>0</v>
      </c>
      <c r="BI339" s="59"/>
      <c r="BJ339" s="64">
        <f t="shared" si="2227"/>
        <v>0</v>
      </c>
      <c r="BK339" s="59"/>
      <c r="BL339" s="64">
        <f t="shared" si="2228"/>
        <v>0</v>
      </c>
      <c r="BM339" s="59"/>
      <c r="BN339" s="64">
        <f t="shared" si="2229"/>
        <v>0</v>
      </c>
      <c r="BO339" s="59"/>
      <c r="BP339" s="64">
        <f t="shared" si="2230"/>
        <v>0</v>
      </c>
      <c r="BQ339" s="59"/>
      <c r="BR339" s="64">
        <f t="shared" si="2231"/>
        <v>0</v>
      </c>
      <c r="BS339" s="59"/>
      <c r="BT339" s="64">
        <f t="shared" si="2232"/>
        <v>0</v>
      </c>
      <c r="BU339" s="59"/>
      <c r="BV339" s="64">
        <f t="shared" si="2233"/>
        <v>0</v>
      </c>
      <c r="BW339" s="59"/>
      <c r="BX339" s="64">
        <f t="shared" si="2234"/>
        <v>0</v>
      </c>
      <c r="BY339" s="59"/>
      <c r="BZ339" s="64">
        <f t="shared" si="1998"/>
        <v>0</v>
      </c>
      <c r="CA339" s="54"/>
      <c r="CB339" s="61">
        <f t="shared" si="2073"/>
        <v>0</v>
      </c>
      <c r="CC339" s="61">
        <f t="shared" si="2000"/>
        <v>0</v>
      </c>
      <c r="CD339" s="4"/>
      <c r="CE339" s="236"/>
      <c r="CF339" s="236">
        <f t="shared" si="2047"/>
        <v>0</v>
      </c>
      <c r="CG339" s="235">
        <f t="shared" si="2048"/>
        <v>0</v>
      </c>
      <c r="CH339" s="235">
        <f t="shared" si="2049"/>
        <v>0</v>
      </c>
      <c r="CI339" s="236"/>
      <c r="CJ339" s="236">
        <f t="shared" si="2050"/>
        <v>0</v>
      </c>
      <c r="CK339" s="235">
        <f t="shared" si="2051"/>
        <v>0</v>
      </c>
      <c r="CL339" s="235">
        <f t="shared" si="2052"/>
        <v>0</v>
      </c>
      <c r="CM339" s="236"/>
      <c r="CN339" s="236">
        <f t="shared" si="2001"/>
        <v>0</v>
      </c>
      <c r="CO339" s="235">
        <f t="shared" si="2053"/>
        <v>0</v>
      </c>
      <c r="CP339" s="235">
        <f t="shared" si="2054"/>
        <v>0</v>
      </c>
      <c r="CQ339" s="236"/>
      <c r="CR339" s="236">
        <f t="shared" si="2055"/>
        <v>0</v>
      </c>
      <c r="CS339" s="235">
        <f t="shared" si="2074"/>
        <v>0</v>
      </c>
      <c r="CT339" s="235">
        <f t="shared" si="2075"/>
        <v>0</v>
      </c>
      <c r="CU339" s="236"/>
      <c r="CV339" s="236">
        <f t="shared" si="2056"/>
        <v>0</v>
      </c>
      <c r="CW339" s="235">
        <f t="shared" si="2004"/>
        <v>0</v>
      </c>
      <c r="CX339" s="235">
        <f t="shared" si="2057"/>
        <v>0</v>
      </c>
      <c r="CY339" s="236"/>
      <c r="CZ339" s="236">
        <f t="shared" si="2058"/>
        <v>0</v>
      </c>
      <c r="DA339" s="235">
        <f t="shared" si="2059"/>
        <v>0</v>
      </c>
      <c r="DB339" s="235">
        <f t="shared" si="2060"/>
        <v>0</v>
      </c>
      <c r="DC339" s="236"/>
      <c r="DD339" s="236">
        <f t="shared" si="2061"/>
        <v>0</v>
      </c>
      <c r="DE339" s="235">
        <f t="shared" si="2062"/>
        <v>0</v>
      </c>
      <c r="DF339" s="235">
        <f t="shared" si="2063"/>
        <v>0</v>
      </c>
      <c r="DG339" s="236"/>
      <c r="DH339" s="236">
        <f t="shared" si="2064"/>
        <v>0</v>
      </c>
      <c r="DI339" s="235">
        <f t="shared" si="2065"/>
        <v>0</v>
      </c>
      <c r="DJ339" s="235">
        <f t="shared" si="2066"/>
        <v>0</v>
      </c>
      <c r="DK339" s="236"/>
      <c r="DL339" s="236">
        <f t="shared" si="2067"/>
        <v>0</v>
      </c>
      <c r="DM339" s="235">
        <f t="shared" si="2068"/>
        <v>0</v>
      </c>
      <c r="DN339" s="235">
        <f t="shared" si="2069"/>
        <v>0</v>
      </c>
      <c r="DO339" s="236"/>
      <c r="DP339" s="236">
        <f t="shared" si="2005"/>
        <v>0</v>
      </c>
      <c r="DQ339" s="235">
        <f t="shared" si="2006"/>
        <v>0</v>
      </c>
      <c r="DR339" s="235">
        <f t="shared" si="2007"/>
        <v>0</v>
      </c>
      <c r="DS339" s="236"/>
      <c r="DT339" s="236">
        <f t="shared" si="2070"/>
        <v>0</v>
      </c>
      <c r="DU339" s="235">
        <f t="shared" si="2071"/>
        <v>0</v>
      </c>
      <c r="DV339" s="235">
        <f t="shared" si="2072"/>
        <v>0</v>
      </c>
      <c r="DW339" s="236"/>
      <c r="DX339" s="236">
        <f t="shared" si="2172"/>
        <v>0</v>
      </c>
      <c r="DY339" s="235">
        <f t="shared" si="2173"/>
        <v>0</v>
      </c>
      <c r="DZ339" s="235">
        <f t="shared" si="2174"/>
        <v>0</v>
      </c>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row>
    <row r="340" spans="1:212" s="5" customFormat="1" x14ac:dyDescent="0.2">
      <c r="A340" s="57" t="s">
        <v>231</v>
      </c>
      <c r="B340" s="57" t="s">
        <v>228</v>
      </c>
      <c r="C340" s="57" t="s">
        <v>3</v>
      </c>
      <c r="D340" s="57">
        <v>100</v>
      </c>
      <c r="E340" s="6"/>
      <c r="F340" s="64">
        <f t="shared" si="2011"/>
        <v>0</v>
      </c>
      <c r="G340" s="6"/>
      <c r="H340" s="64">
        <f t="shared" si="2012"/>
        <v>0</v>
      </c>
      <c r="I340" s="6"/>
      <c r="J340" s="64">
        <f t="shared" si="2013"/>
        <v>0</v>
      </c>
      <c r="K340" s="6"/>
      <c r="L340" s="64">
        <f t="shared" si="2202"/>
        <v>0</v>
      </c>
      <c r="M340" s="208"/>
      <c r="N340" s="64">
        <f t="shared" si="2203"/>
        <v>0</v>
      </c>
      <c r="O340" s="6"/>
      <c r="P340" s="64">
        <f t="shared" si="2204"/>
        <v>0</v>
      </c>
      <c r="Q340" s="6"/>
      <c r="R340" s="64">
        <f t="shared" si="2205"/>
        <v>0</v>
      </c>
      <c r="S340" s="6"/>
      <c r="T340" s="64">
        <f t="shared" si="2206"/>
        <v>0</v>
      </c>
      <c r="U340" s="6"/>
      <c r="V340" s="64">
        <f t="shared" si="2207"/>
        <v>0</v>
      </c>
      <c r="W340" s="6"/>
      <c r="X340" s="64">
        <f t="shared" si="2208"/>
        <v>0</v>
      </c>
      <c r="Y340" s="6"/>
      <c r="Z340" s="64">
        <f t="shared" si="2209"/>
        <v>0</v>
      </c>
      <c r="AA340" s="6"/>
      <c r="AB340" s="64">
        <f t="shared" si="2210"/>
        <v>0</v>
      </c>
      <c r="AC340" s="59"/>
      <c r="AD340" s="64">
        <f t="shared" si="2211"/>
        <v>0</v>
      </c>
      <c r="AE340" s="59"/>
      <c r="AF340" s="64">
        <f t="shared" si="2212"/>
        <v>0</v>
      </c>
      <c r="AG340" s="59"/>
      <c r="AH340" s="64">
        <f t="shared" si="2213"/>
        <v>0</v>
      </c>
      <c r="AI340" s="59"/>
      <c r="AJ340" s="64">
        <f t="shared" si="2214"/>
        <v>0</v>
      </c>
      <c r="AK340" s="59"/>
      <c r="AL340" s="64">
        <f t="shared" si="2215"/>
        <v>0</v>
      </c>
      <c r="AM340" s="59"/>
      <c r="AN340" s="64">
        <f t="shared" si="2216"/>
        <v>0</v>
      </c>
      <c r="AO340" s="59"/>
      <c r="AP340" s="64">
        <f t="shared" si="2217"/>
        <v>0</v>
      </c>
      <c r="AQ340" s="59"/>
      <c r="AR340" s="64">
        <f t="shared" si="2218"/>
        <v>0</v>
      </c>
      <c r="AS340" s="59"/>
      <c r="AT340" s="64">
        <f t="shared" si="2219"/>
        <v>0</v>
      </c>
      <c r="AU340" s="59"/>
      <c r="AV340" s="64">
        <f t="shared" si="2220"/>
        <v>0</v>
      </c>
      <c r="AW340" s="59"/>
      <c r="AX340" s="64">
        <f t="shared" si="2221"/>
        <v>0</v>
      </c>
      <c r="AY340" s="59"/>
      <c r="AZ340" s="64">
        <f t="shared" si="2222"/>
        <v>0</v>
      </c>
      <c r="BA340" s="59"/>
      <c r="BB340" s="64">
        <f t="shared" si="2223"/>
        <v>0</v>
      </c>
      <c r="BC340" s="59"/>
      <c r="BD340" s="64">
        <f t="shared" si="2224"/>
        <v>0</v>
      </c>
      <c r="BE340" s="59"/>
      <c r="BF340" s="64">
        <f t="shared" si="2225"/>
        <v>0</v>
      </c>
      <c r="BG340" s="59"/>
      <c r="BH340" s="64">
        <f t="shared" si="2226"/>
        <v>0</v>
      </c>
      <c r="BI340" s="59"/>
      <c r="BJ340" s="64">
        <f t="shared" si="2227"/>
        <v>0</v>
      </c>
      <c r="BK340" s="59"/>
      <c r="BL340" s="64">
        <f t="shared" si="2228"/>
        <v>0</v>
      </c>
      <c r="BM340" s="59"/>
      <c r="BN340" s="64">
        <f t="shared" si="2229"/>
        <v>0</v>
      </c>
      <c r="BO340" s="59"/>
      <c r="BP340" s="64">
        <f t="shared" si="2230"/>
        <v>0</v>
      </c>
      <c r="BQ340" s="59"/>
      <c r="BR340" s="64">
        <f t="shared" si="2231"/>
        <v>0</v>
      </c>
      <c r="BS340" s="59"/>
      <c r="BT340" s="64">
        <f t="shared" si="2232"/>
        <v>0</v>
      </c>
      <c r="BU340" s="59"/>
      <c r="BV340" s="64">
        <f t="shared" si="2233"/>
        <v>0</v>
      </c>
      <c r="BW340" s="59"/>
      <c r="BX340" s="64">
        <f t="shared" si="2234"/>
        <v>0</v>
      </c>
      <c r="BY340" s="59"/>
      <c r="BZ340" s="64">
        <f t="shared" si="1998"/>
        <v>0</v>
      </c>
      <c r="CA340" s="54"/>
      <c r="CB340" s="61">
        <f t="shared" si="2073"/>
        <v>0</v>
      </c>
      <c r="CC340" s="61">
        <f t="shared" si="2000"/>
        <v>0</v>
      </c>
      <c r="CD340" s="4"/>
      <c r="CE340" s="236"/>
      <c r="CF340" s="236">
        <f t="shared" si="2047"/>
        <v>0</v>
      </c>
      <c r="CG340" s="235">
        <f t="shared" si="2048"/>
        <v>0</v>
      </c>
      <c r="CH340" s="235">
        <f t="shared" si="2049"/>
        <v>0</v>
      </c>
      <c r="CI340" s="236"/>
      <c r="CJ340" s="236">
        <f t="shared" si="2050"/>
        <v>0</v>
      </c>
      <c r="CK340" s="235">
        <f t="shared" si="2051"/>
        <v>0</v>
      </c>
      <c r="CL340" s="235">
        <f t="shared" si="2052"/>
        <v>0</v>
      </c>
      <c r="CM340" s="236"/>
      <c r="CN340" s="236">
        <f t="shared" si="2001"/>
        <v>0</v>
      </c>
      <c r="CO340" s="235">
        <f t="shared" si="2053"/>
        <v>0</v>
      </c>
      <c r="CP340" s="235">
        <f t="shared" si="2054"/>
        <v>0</v>
      </c>
      <c r="CQ340" s="236"/>
      <c r="CR340" s="236">
        <f t="shared" si="2055"/>
        <v>0</v>
      </c>
      <c r="CS340" s="235">
        <f t="shared" si="2074"/>
        <v>0</v>
      </c>
      <c r="CT340" s="235">
        <f t="shared" si="2075"/>
        <v>0</v>
      </c>
      <c r="CU340" s="236"/>
      <c r="CV340" s="236">
        <f t="shared" si="2056"/>
        <v>0</v>
      </c>
      <c r="CW340" s="235">
        <f t="shared" si="2004"/>
        <v>0</v>
      </c>
      <c r="CX340" s="235">
        <f t="shared" si="2057"/>
        <v>0</v>
      </c>
      <c r="CY340" s="236"/>
      <c r="CZ340" s="236">
        <f t="shared" si="2058"/>
        <v>0</v>
      </c>
      <c r="DA340" s="235">
        <f t="shared" si="2059"/>
        <v>0</v>
      </c>
      <c r="DB340" s="235">
        <f t="shared" si="2060"/>
        <v>0</v>
      </c>
      <c r="DC340" s="236"/>
      <c r="DD340" s="236">
        <f t="shared" si="2061"/>
        <v>0</v>
      </c>
      <c r="DE340" s="235">
        <f t="shared" si="2062"/>
        <v>0</v>
      </c>
      <c r="DF340" s="235">
        <f t="shared" si="2063"/>
        <v>0</v>
      </c>
      <c r="DG340" s="236"/>
      <c r="DH340" s="236">
        <f t="shared" si="2064"/>
        <v>0</v>
      </c>
      <c r="DI340" s="235">
        <f t="shared" si="2065"/>
        <v>0</v>
      </c>
      <c r="DJ340" s="235">
        <f t="shared" si="2066"/>
        <v>0</v>
      </c>
      <c r="DK340" s="236"/>
      <c r="DL340" s="236">
        <f t="shared" si="2067"/>
        <v>0</v>
      </c>
      <c r="DM340" s="235">
        <f t="shared" si="2068"/>
        <v>0</v>
      </c>
      <c r="DN340" s="235">
        <f t="shared" si="2069"/>
        <v>0</v>
      </c>
      <c r="DO340" s="236"/>
      <c r="DP340" s="236">
        <f t="shared" si="2005"/>
        <v>0</v>
      </c>
      <c r="DQ340" s="235">
        <f t="shared" si="2006"/>
        <v>0</v>
      </c>
      <c r="DR340" s="235">
        <f t="shared" si="2007"/>
        <v>0</v>
      </c>
      <c r="DS340" s="236"/>
      <c r="DT340" s="236">
        <f t="shared" si="2070"/>
        <v>0</v>
      </c>
      <c r="DU340" s="235">
        <f t="shared" si="2071"/>
        <v>0</v>
      </c>
      <c r="DV340" s="235">
        <f t="shared" si="2072"/>
        <v>0</v>
      </c>
      <c r="DW340" s="236"/>
      <c r="DX340" s="236">
        <f t="shared" si="2172"/>
        <v>0</v>
      </c>
      <c r="DY340" s="235">
        <f t="shared" si="2173"/>
        <v>0</v>
      </c>
      <c r="DZ340" s="235">
        <f t="shared" si="2174"/>
        <v>0</v>
      </c>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row>
    <row r="341" spans="1:212" s="5" customFormat="1" x14ac:dyDescent="0.2">
      <c r="A341" s="57"/>
      <c r="B341" s="57"/>
      <c r="C341" s="57" t="s">
        <v>3</v>
      </c>
      <c r="D341" s="57">
        <v>100</v>
      </c>
      <c r="E341" s="6"/>
      <c r="F341" s="64">
        <f t="shared" si="2011"/>
        <v>0</v>
      </c>
      <c r="G341" s="6"/>
      <c r="H341" s="64">
        <f t="shared" si="2012"/>
        <v>0</v>
      </c>
      <c r="I341" s="6"/>
      <c r="J341" s="64">
        <f t="shared" si="2013"/>
        <v>0</v>
      </c>
      <c r="K341" s="6"/>
      <c r="L341" s="64">
        <f t="shared" si="2202"/>
        <v>0</v>
      </c>
      <c r="M341" s="6"/>
      <c r="N341" s="64">
        <f t="shared" si="2203"/>
        <v>0</v>
      </c>
      <c r="O341" s="6"/>
      <c r="P341" s="64">
        <f t="shared" si="2204"/>
        <v>0</v>
      </c>
      <c r="Q341" s="6"/>
      <c r="R341" s="64">
        <f t="shared" si="2205"/>
        <v>0</v>
      </c>
      <c r="S341" s="6"/>
      <c r="T341" s="64">
        <f t="shared" si="2206"/>
        <v>0</v>
      </c>
      <c r="U341" s="6"/>
      <c r="V341" s="64">
        <f t="shared" si="2207"/>
        <v>0</v>
      </c>
      <c r="W341" s="6"/>
      <c r="X341" s="64">
        <f t="shared" si="2208"/>
        <v>0</v>
      </c>
      <c r="Y341" s="6"/>
      <c r="Z341" s="64">
        <f t="shared" si="2209"/>
        <v>0</v>
      </c>
      <c r="AA341" s="6"/>
      <c r="AB341" s="64">
        <f t="shared" si="2210"/>
        <v>0</v>
      </c>
      <c r="AC341" s="59"/>
      <c r="AD341" s="64">
        <f t="shared" si="2211"/>
        <v>0</v>
      </c>
      <c r="AE341" s="59"/>
      <c r="AF341" s="64">
        <f t="shared" si="2212"/>
        <v>0</v>
      </c>
      <c r="AG341" s="59"/>
      <c r="AH341" s="64">
        <f t="shared" si="2213"/>
        <v>0</v>
      </c>
      <c r="AI341" s="59"/>
      <c r="AJ341" s="64">
        <f t="shared" si="2214"/>
        <v>0</v>
      </c>
      <c r="AK341" s="59"/>
      <c r="AL341" s="64">
        <f t="shared" si="2215"/>
        <v>0</v>
      </c>
      <c r="AM341" s="59"/>
      <c r="AN341" s="64">
        <f t="shared" si="2216"/>
        <v>0</v>
      </c>
      <c r="AO341" s="59"/>
      <c r="AP341" s="64">
        <f t="shared" si="2217"/>
        <v>0</v>
      </c>
      <c r="AQ341" s="59"/>
      <c r="AR341" s="64">
        <f t="shared" si="2218"/>
        <v>0</v>
      </c>
      <c r="AS341" s="59"/>
      <c r="AT341" s="64">
        <f t="shared" si="2219"/>
        <v>0</v>
      </c>
      <c r="AU341" s="59"/>
      <c r="AV341" s="64">
        <f t="shared" si="2220"/>
        <v>0</v>
      </c>
      <c r="AW341" s="59"/>
      <c r="AX341" s="64">
        <f t="shared" si="2221"/>
        <v>0</v>
      </c>
      <c r="AY341" s="59"/>
      <c r="AZ341" s="64">
        <f t="shared" si="2222"/>
        <v>0</v>
      </c>
      <c r="BA341" s="59"/>
      <c r="BB341" s="64">
        <f t="shared" si="2223"/>
        <v>0</v>
      </c>
      <c r="BC341" s="59"/>
      <c r="BD341" s="64">
        <f t="shared" si="2224"/>
        <v>0</v>
      </c>
      <c r="BE341" s="59"/>
      <c r="BF341" s="64">
        <f t="shared" si="2225"/>
        <v>0</v>
      </c>
      <c r="BG341" s="59"/>
      <c r="BH341" s="64">
        <f t="shared" si="2226"/>
        <v>0</v>
      </c>
      <c r="BI341" s="59"/>
      <c r="BJ341" s="64">
        <f t="shared" si="2227"/>
        <v>0</v>
      </c>
      <c r="BK341" s="59"/>
      <c r="BL341" s="64">
        <f t="shared" si="2228"/>
        <v>0</v>
      </c>
      <c r="BM341" s="59"/>
      <c r="BN341" s="64">
        <f t="shared" si="2229"/>
        <v>0</v>
      </c>
      <c r="BO341" s="59"/>
      <c r="BP341" s="64">
        <f t="shared" si="2230"/>
        <v>0</v>
      </c>
      <c r="BQ341" s="59"/>
      <c r="BR341" s="64">
        <f t="shared" si="2231"/>
        <v>0</v>
      </c>
      <c r="BS341" s="59"/>
      <c r="BT341" s="64">
        <f t="shared" si="2232"/>
        <v>0</v>
      </c>
      <c r="BU341" s="59"/>
      <c r="BV341" s="64">
        <f t="shared" si="2233"/>
        <v>0</v>
      </c>
      <c r="BW341" s="59"/>
      <c r="BX341" s="64">
        <f t="shared" si="2234"/>
        <v>0</v>
      </c>
      <c r="BY341" s="59"/>
      <c r="BZ341" s="64">
        <f t="shared" si="1998"/>
        <v>0</v>
      </c>
      <c r="CA341" s="54"/>
      <c r="CB341" s="61">
        <f t="shared" si="2073"/>
        <v>0</v>
      </c>
      <c r="CC341" s="61">
        <f t="shared" si="2000"/>
        <v>0</v>
      </c>
      <c r="CD341" s="4"/>
      <c r="CE341" s="236"/>
      <c r="CF341" s="236">
        <f t="shared" si="2047"/>
        <v>0</v>
      </c>
      <c r="CG341" s="235">
        <f t="shared" si="2048"/>
        <v>0</v>
      </c>
      <c r="CH341" s="235">
        <f t="shared" si="2049"/>
        <v>0</v>
      </c>
      <c r="CI341" s="236"/>
      <c r="CJ341" s="236">
        <f t="shared" si="2050"/>
        <v>0</v>
      </c>
      <c r="CK341" s="235">
        <f t="shared" si="2051"/>
        <v>0</v>
      </c>
      <c r="CL341" s="235">
        <f t="shared" si="2052"/>
        <v>0</v>
      </c>
      <c r="CM341" s="236"/>
      <c r="CN341" s="236">
        <f t="shared" si="2001"/>
        <v>0</v>
      </c>
      <c r="CO341" s="235">
        <f t="shared" si="2053"/>
        <v>0</v>
      </c>
      <c r="CP341" s="235">
        <f t="shared" si="2054"/>
        <v>0</v>
      </c>
      <c r="CQ341" s="236"/>
      <c r="CR341" s="236">
        <f t="shared" si="2055"/>
        <v>0</v>
      </c>
      <c r="CS341" s="235">
        <f t="shared" si="2074"/>
        <v>0</v>
      </c>
      <c r="CT341" s="235">
        <f t="shared" si="2075"/>
        <v>0</v>
      </c>
      <c r="CU341" s="236"/>
      <c r="CV341" s="236">
        <f t="shared" si="2056"/>
        <v>0</v>
      </c>
      <c r="CW341" s="235">
        <f t="shared" si="2004"/>
        <v>0</v>
      </c>
      <c r="CX341" s="235">
        <f t="shared" si="2057"/>
        <v>0</v>
      </c>
      <c r="CY341" s="236"/>
      <c r="CZ341" s="236">
        <f t="shared" si="2058"/>
        <v>0</v>
      </c>
      <c r="DA341" s="235">
        <f t="shared" si="2059"/>
        <v>0</v>
      </c>
      <c r="DB341" s="235">
        <f t="shared" si="2060"/>
        <v>0</v>
      </c>
      <c r="DC341" s="236"/>
      <c r="DD341" s="236">
        <f t="shared" si="2061"/>
        <v>0</v>
      </c>
      <c r="DE341" s="235">
        <f t="shared" si="2062"/>
        <v>0</v>
      </c>
      <c r="DF341" s="235">
        <f t="shared" si="2063"/>
        <v>0</v>
      </c>
      <c r="DG341" s="236"/>
      <c r="DH341" s="236">
        <f t="shared" si="2064"/>
        <v>0</v>
      </c>
      <c r="DI341" s="235">
        <f t="shared" si="2065"/>
        <v>0</v>
      </c>
      <c r="DJ341" s="235">
        <f t="shared" si="2066"/>
        <v>0</v>
      </c>
      <c r="DK341" s="236"/>
      <c r="DL341" s="236">
        <f t="shared" si="2067"/>
        <v>0</v>
      </c>
      <c r="DM341" s="235">
        <f t="shared" si="2068"/>
        <v>0</v>
      </c>
      <c r="DN341" s="235">
        <f t="shared" si="2069"/>
        <v>0</v>
      </c>
      <c r="DO341" s="236"/>
      <c r="DP341" s="236">
        <f t="shared" si="2005"/>
        <v>0</v>
      </c>
      <c r="DQ341" s="235">
        <f t="shared" si="2006"/>
        <v>0</v>
      </c>
      <c r="DR341" s="235">
        <f t="shared" si="2007"/>
        <v>0</v>
      </c>
      <c r="DS341" s="236"/>
      <c r="DT341" s="236">
        <f t="shared" si="2070"/>
        <v>0</v>
      </c>
      <c r="DU341" s="235">
        <f t="shared" si="2071"/>
        <v>0</v>
      </c>
      <c r="DV341" s="235">
        <f t="shared" si="2072"/>
        <v>0</v>
      </c>
      <c r="DW341" s="236"/>
      <c r="DX341" s="236">
        <f t="shared" si="2172"/>
        <v>0</v>
      </c>
      <c r="DY341" s="235">
        <f t="shared" si="2173"/>
        <v>0</v>
      </c>
      <c r="DZ341" s="235">
        <f t="shared" si="2174"/>
        <v>0</v>
      </c>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row>
    <row r="342" spans="1:212" s="5" customFormat="1" x14ac:dyDescent="0.2">
      <c r="A342" s="57" t="s">
        <v>229</v>
      </c>
      <c r="B342" s="57" t="s">
        <v>230</v>
      </c>
      <c r="C342" s="57" t="s">
        <v>3</v>
      </c>
      <c r="D342" s="57">
        <v>100</v>
      </c>
      <c r="E342" s="6"/>
      <c r="F342" s="64">
        <f t="shared" si="2011"/>
        <v>0</v>
      </c>
      <c r="G342" s="6"/>
      <c r="H342" s="64">
        <f t="shared" si="2012"/>
        <v>0</v>
      </c>
      <c r="I342" s="6"/>
      <c r="J342" s="64">
        <f t="shared" si="2013"/>
        <v>0</v>
      </c>
      <c r="K342" s="6"/>
      <c r="L342" s="64">
        <f t="shared" si="2202"/>
        <v>0</v>
      </c>
      <c r="M342" s="208"/>
      <c r="N342" s="64">
        <f t="shared" si="2203"/>
        <v>0</v>
      </c>
      <c r="O342" s="6"/>
      <c r="P342" s="64">
        <f t="shared" si="2204"/>
        <v>0</v>
      </c>
      <c r="Q342" s="6"/>
      <c r="R342" s="64">
        <f t="shared" si="2205"/>
        <v>0</v>
      </c>
      <c r="S342" s="6"/>
      <c r="T342" s="64">
        <f t="shared" si="2206"/>
        <v>0</v>
      </c>
      <c r="U342" s="6"/>
      <c r="V342" s="64">
        <f t="shared" si="2207"/>
        <v>0</v>
      </c>
      <c r="W342" s="6"/>
      <c r="X342" s="64">
        <f t="shared" si="2208"/>
        <v>0</v>
      </c>
      <c r="Y342" s="6"/>
      <c r="Z342" s="64">
        <f t="shared" si="2209"/>
        <v>0</v>
      </c>
      <c r="AA342" s="6"/>
      <c r="AB342" s="64">
        <f t="shared" si="2210"/>
        <v>0</v>
      </c>
      <c r="AC342" s="59"/>
      <c r="AD342" s="64">
        <f t="shared" si="2211"/>
        <v>0</v>
      </c>
      <c r="AE342" s="59"/>
      <c r="AF342" s="64">
        <f t="shared" si="2212"/>
        <v>0</v>
      </c>
      <c r="AG342" s="59"/>
      <c r="AH342" s="64">
        <f t="shared" si="2213"/>
        <v>0</v>
      </c>
      <c r="AI342" s="59"/>
      <c r="AJ342" s="64">
        <f t="shared" si="2214"/>
        <v>0</v>
      </c>
      <c r="AK342" s="59"/>
      <c r="AL342" s="64">
        <f t="shared" si="2215"/>
        <v>0</v>
      </c>
      <c r="AM342" s="59"/>
      <c r="AN342" s="64">
        <f t="shared" si="2216"/>
        <v>0</v>
      </c>
      <c r="AO342" s="59"/>
      <c r="AP342" s="64">
        <f t="shared" si="2217"/>
        <v>0</v>
      </c>
      <c r="AQ342" s="59"/>
      <c r="AR342" s="64">
        <f t="shared" si="2218"/>
        <v>0</v>
      </c>
      <c r="AS342" s="59"/>
      <c r="AT342" s="64">
        <f t="shared" si="2219"/>
        <v>0</v>
      </c>
      <c r="AU342" s="59"/>
      <c r="AV342" s="64">
        <f t="shared" si="2220"/>
        <v>0</v>
      </c>
      <c r="AW342" s="59"/>
      <c r="AX342" s="64">
        <f t="shared" si="2221"/>
        <v>0</v>
      </c>
      <c r="AY342" s="59"/>
      <c r="AZ342" s="64">
        <f t="shared" si="2222"/>
        <v>0</v>
      </c>
      <c r="BA342" s="59"/>
      <c r="BB342" s="64">
        <f t="shared" si="2223"/>
        <v>0</v>
      </c>
      <c r="BC342" s="59"/>
      <c r="BD342" s="64">
        <f t="shared" si="2224"/>
        <v>0</v>
      </c>
      <c r="BE342" s="59"/>
      <c r="BF342" s="64">
        <f t="shared" si="2225"/>
        <v>0</v>
      </c>
      <c r="BG342" s="59"/>
      <c r="BH342" s="64">
        <f t="shared" si="2226"/>
        <v>0</v>
      </c>
      <c r="BI342" s="59"/>
      <c r="BJ342" s="64">
        <f t="shared" si="2227"/>
        <v>0</v>
      </c>
      <c r="BK342" s="59"/>
      <c r="BL342" s="64">
        <f t="shared" si="2228"/>
        <v>0</v>
      </c>
      <c r="BM342" s="59"/>
      <c r="BN342" s="64">
        <f t="shared" si="2229"/>
        <v>0</v>
      </c>
      <c r="BO342" s="59"/>
      <c r="BP342" s="64">
        <f t="shared" si="2230"/>
        <v>0</v>
      </c>
      <c r="BQ342" s="59"/>
      <c r="BR342" s="64">
        <f t="shared" si="2231"/>
        <v>0</v>
      </c>
      <c r="BS342" s="59"/>
      <c r="BT342" s="64">
        <f t="shared" si="2232"/>
        <v>0</v>
      </c>
      <c r="BU342" s="59"/>
      <c r="BV342" s="64">
        <f t="shared" si="2233"/>
        <v>0</v>
      </c>
      <c r="BW342" s="59"/>
      <c r="BX342" s="64">
        <f t="shared" si="2234"/>
        <v>0</v>
      </c>
      <c r="BY342" s="59"/>
      <c r="BZ342" s="64">
        <f t="shared" si="1998"/>
        <v>0</v>
      </c>
      <c r="CA342" s="54"/>
      <c r="CB342" s="61">
        <f t="shared" si="2073"/>
        <v>0</v>
      </c>
      <c r="CC342" s="61">
        <f t="shared" si="2000"/>
        <v>0</v>
      </c>
      <c r="CD342" s="4"/>
      <c r="CE342" s="236"/>
      <c r="CF342" s="236">
        <f t="shared" si="2047"/>
        <v>0</v>
      </c>
      <c r="CG342" s="235">
        <f t="shared" si="2048"/>
        <v>0</v>
      </c>
      <c r="CH342" s="235">
        <f t="shared" si="2049"/>
        <v>0</v>
      </c>
      <c r="CI342" s="236"/>
      <c r="CJ342" s="236">
        <f t="shared" si="2050"/>
        <v>0</v>
      </c>
      <c r="CK342" s="235">
        <f t="shared" si="2051"/>
        <v>0</v>
      </c>
      <c r="CL342" s="235">
        <f t="shared" si="2052"/>
        <v>0</v>
      </c>
      <c r="CM342" s="236"/>
      <c r="CN342" s="236">
        <f t="shared" si="2001"/>
        <v>0</v>
      </c>
      <c r="CO342" s="235">
        <f t="shared" si="2053"/>
        <v>0</v>
      </c>
      <c r="CP342" s="235">
        <f t="shared" si="2054"/>
        <v>0</v>
      </c>
      <c r="CQ342" s="236"/>
      <c r="CR342" s="236">
        <f t="shared" si="2055"/>
        <v>0</v>
      </c>
      <c r="CS342" s="235">
        <f t="shared" si="2074"/>
        <v>0</v>
      </c>
      <c r="CT342" s="235">
        <f t="shared" si="2075"/>
        <v>0</v>
      </c>
      <c r="CU342" s="236"/>
      <c r="CV342" s="236">
        <f t="shared" si="2056"/>
        <v>0</v>
      </c>
      <c r="CW342" s="235">
        <f t="shared" si="2004"/>
        <v>0</v>
      </c>
      <c r="CX342" s="235">
        <f t="shared" si="2057"/>
        <v>0</v>
      </c>
      <c r="CY342" s="236"/>
      <c r="CZ342" s="236">
        <f t="shared" si="2058"/>
        <v>0</v>
      </c>
      <c r="DA342" s="235">
        <f t="shared" si="2059"/>
        <v>0</v>
      </c>
      <c r="DB342" s="235">
        <f t="shared" si="2060"/>
        <v>0</v>
      </c>
      <c r="DC342" s="236"/>
      <c r="DD342" s="236">
        <f t="shared" si="2061"/>
        <v>0</v>
      </c>
      <c r="DE342" s="235">
        <f t="shared" si="2062"/>
        <v>0</v>
      </c>
      <c r="DF342" s="235">
        <f t="shared" si="2063"/>
        <v>0</v>
      </c>
      <c r="DG342" s="236"/>
      <c r="DH342" s="236">
        <f t="shared" si="2064"/>
        <v>0</v>
      </c>
      <c r="DI342" s="235">
        <f t="shared" si="2065"/>
        <v>0</v>
      </c>
      <c r="DJ342" s="235">
        <f t="shared" si="2066"/>
        <v>0</v>
      </c>
      <c r="DK342" s="236"/>
      <c r="DL342" s="236">
        <f t="shared" si="2067"/>
        <v>0</v>
      </c>
      <c r="DM342" s="235">
        <f t="shared" si="2068"/>
        <v>0</v>
      </c>
      <c r="DN342" s="235">
        <f t="shared" si="2069"/>
        <v>0</v>
      </c>
      <c r="DO342" s="236"/>
      <c r="DP342" s="236">
        <f t="shared" si="2005"/>
        <v>0</v>
      </c>
      <c r="DQ342" s="235">
        <f t="shared" si="2006"/>
        <v>0</v>
      </c>
      <c r="DR342" s="235">
        <f t="shared" si="2007"/>
        <v>0</v>
      </c>
      <c r="DS342" s="236"/>
      <c r="DT342" s="236">
        <f t="shared" si="2070"/>
        <v>0</v>
      </c>
      <c r="DU342" s="235">
        <f t="shared" si="2071"/>
        <v>0</v>
      </c>
      <c r="DV342" s="235">
        <f t="shared" si="2072"/>
        <v>0</v>
      </c>
      <c r="DW342" s="236"/>
      <c r="DX342" s="236">
        <f t="shared" si="2172"/>
        <v>0</v>
      </c>
      <c r="DY342" s="235">
        <f t="shared" si="2173"/>
        <v>0</v>
      </c>
      <c r="DZ342" s="235">
        <f t="shared" si="2174"/>
        <v>0</v>
      </c>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row>
    <row r="343" spans="1:212" s="5" customFormat="1" x14ac:dyDescent="0.2">
      <c r="A343" s="57" t="s">
        <v>204</v>
      </c>
      <c r="B343" s="57" t="s">
        <v>130</v>
      </c>
      <c r="C343" s="57" t="s">
        <v>8</v>
      </c>
      <c r="D343" s="57">
        <v>75</v>
      </c>
      <c r="E343" s="6"/>
      <c r="F343" s="64">
        <f t="shared" si="2011"/>
        <v>0</v>
      </c>
      <c r="G343" s="6"/>
      <c r="H343" s="64">
        <f t="shared" si="2012"/>
        <v>0</v>
      </c>
      <c r="I343" s="6"/>
      <c r="J343" s="64">
        <f t="shared" si="2013"/>
        <v>0</v>
      </c>
      <c r="K343" s="6"/>
      <c r="L343" s="64">
        <f t="shared" si="2202"/>
        <v>0</v>
      </c>
      <c r="M343" s="6"/>
      <c r="N343" s="64">
        <f t="shared" si="2203"/>
        <v>0</v>
      </c>
      <c r="O343" s="6"/>
      <c r="P343" s="64">
        <f t="shared" si="2204"/>
        <v>0</v>
      </c>
      <c r="Q343" s="6"/>
      <c r="R343" s="64">
        <f t="shared" si="2205"/>
        <v>0</v>
      </c>
      <c r="S343" s="6"/>
      <c r="T343" s="64">
        <f t="shared" si="2206"/>
        <v>0</v>
      </c>
      <c r="U343" s="6"/>
      <c r="V343" s="64">
        <f t="shared" si="2207"/>
        <v>0</v>
      </c>
      <c r="W343" s="6"/>
      <c r="X343" s="64">
        <f t="shared" si="2208"/>
        <v>0</v>
      </c>
      <c r="Y343" s="6"/>
      <c r="Z343" s="64">
        <f t="shared" si="2209"/>
        <v>0</v>
      </c>
      <c r="AA343" s="6"/>
      <c r="AB343" s="64">
        <f t="shared" si="2210"/>
        <v>0</v>
      </c>
      <c r="AC343" s="59"/>
      <c r="AD343" s="64">
        <f t="shared" si="2211"/>
        <v>0</v>
      </c>
      <c r="AE343" s="59"/>
      <c r="AF343" s="64">
        <f t="shared" si="2212"/>
        <v>0</v>
      </c>
      <c r="AG343" s="59"/>
      <c r="AH343" s="64">
        <f t="shared" si="2213"/>
        <v>0</v>
      </c>
      <c r="AI343" s="59"/>
      <c r="AJ343" s="64">
        <f t="shared" si="2214"/>
        <v>0</v>
      </c>
      <c r="AK343" s="59"/>
      <c r="AL343" s="64">
        <f t="shared" si="2215"/>
        <v>0</v>
      </c>
      <c r="AM343" s="59"/>
      <c r="AN343" s="64">
        <f t="shared" si="2216"/>
        <v>0</v>
      </c>
      <c r="AO343" s="59"/>
      <c r="AP343" s="64">
        <f t="shared" si="2217"/>
        <v>0</v>
      </c>
      <c r="AQ343" s="59"/>
      <c r="AR343" s="64">
        <f t="shared" si="2218"/>
        <v>0</v>
      </c>
      <c r="AS343" s="59"/>
      <c r="AT343" s="64">
        <f t="shared" si="2219"/>
        <v>0</v>
      </c>
      <c r="AU343" s="59"/>
      <c r="AV343" s="64">
        <f t="shared" si="2220"/>
        <v>0</v>
      </c>
      <c r="AW343" s="59"/>
      <c r="AX343" s="64">
        <f t="shared" si="2221"/>
        <v>0</v>
      </c>
      <c r="AY343" s="59"/>
      <c r="AZ343" s="64">
        <f t="shared" si="2222"/>
        <v>0</v>
      </c>
      <c r="BA343" s="59"/>
      <c r="BB343" s="64">
        <f t="shared" si="2223"/>
        <v>0</v>
      </c>
      <c r="BC343" s="59"/>
      <c r="BD343" s="64">
        <f t="shared" si="2224"/>
        <v>0</v>
      </c>
      <c r="BE343" s="59"/>
      <c r="BF343" s="64">
        <f t="shared" si="2225"/>
        <v>0</v>
      </c>
      <c r="BG343" s="59"/>
      <c r="BH343" s="64">
        <f t="shared" si="2226"/>
        <v>0</v>
      </c>
      <c r="BI343" s="59"/>
      <c r="BJ343" s="64">
        <f t="shared" si="2227"/>
        <v>0</v>
      </c>
      <c r="BK343" s="59"/>
      <c r="BL343" s="64">
        <f t="shared" si="2228"/>
        <v>0</v>
      </c>
      <c r="BM343" s="59"/>
      <c r="BN343" s="64">
        <f t="shared" si="2229"/>
        <v>0</v>
      </c>
      <c r="BO343" s="59"/>
      <c r="BP343" s="64">
        <f t="shared" si="2230"/>
        <v>0</v>
      </c>
      <c r="BQ343" s="59"/>
      <c r="BR343" s="64">
        <f t="shared" si="2231"/>
        <v>0</v>
      </c>
      <c r="BS343" s="59"/>
      <c r="BT343" s="64">
        <f t="shared" si="2232"/>
        <v>0</v>
      </c>
      <c r="BU343" s="59"/>
      <c r="BV343" s="64">
        <f t="shared" si="2233"/>
        <v>0</v>
      </c>
      <c r="BW343" s="59"/>
      <c r="BX343" s="64">
        <f t="shared" si="2234"/>
        <v>0</v>
      </c>
      <c r="BY343" s="59"/>
      <c r="BZ343" s="64">
        <f t="shared" si="1998"/>
        <v>0</v>
      </c>
      <c r="CA343" s="54"/>
      <c r="CB343" s="61">
        <f t="shared" si="2073"/>
        <v>0</v>
      </c>
      <c r="CC343" s="61">
        <f t="shared" si="2000"/>
        <v>0</v>
      </c>
      <c r="CD343" s="4"/>
      <c r="CE343" s="236"/>
      <c r="CF343" s="236">
        <f t="shared" si="2047"/>
        <v>0</v>
      </c>
      <c r="CG343" s="235">
        <f t="shared" si="2048"/>
        <v>0</v>
      </c>
      <c r="CH343" s="235">
        <f t="shared" si="2049"/>
        <v>0</v>
      </c>
      <c r="CI343" s="236"/>
      <c r="CJ343" s="236">
        <f t="shared" si="2050"/>
        <v>0</v>
      </c>
      <c r="CK343" s="235">
        <f t="shared" si="2051"/>
        <v>0</v>
      </c>
      <c r="CL343" s="235">
        <f t="shared" si="2052"/>
        <v>0</v>
      </c>
      <c r="CM343" s="236"/>
      <c r="CN343" s="236">
        <f t="shared" si="2001"/>
        <v>0</v>
      </c>
      <c r="CO343" s="235">
        <f t="shared" si="2053"/>
        <v>0</v>
      </c>
      <c r="CP343" s="235">
        <f t="shared" si="2054"/>
        <v>0</v>
      </c>
      <c r="CQ343" s="236"/>
      <c r="CR343" s="236">
        <f t="shared" si="2055"/>
        <v>0</v>
      </c>
      <c r="CS343" s="235">
        <f t="shared" si="2074"/>
        <v>0</v>
      </c>
      <c r="CT343" s="235">
        <f t="shared" si="2075"/>
        <v>0</v>
      </c>
      <c r="CU343" s="236"/>
      <c r="CV343" s="236">
        <f t="shared" si="2056"/>
        <v>0</v>
      </c>
      <c r="CW343" s="235">
        <f t="shared" si="2004"/>
        <v>0</v>
      </c>
      <c r="CX343" s="235">
        <f t="shared" si="2057"/>
        <v>0</v>
      </c>
      <c r="CY343" s="236"/>
      <c r="CZ343" s="236">
        <f t="shared" si="2058"/>
        <v>0</v>
      </c>
      <c r="DA343" s="235">
        <f t="shared" si="2059"/>
        <v>0</v>
      </c>
      <c r="DB343" s="235">
        <f t="shared" si="2060"/>
        <v>0</v>
      </c>
      <c r="DC343" s="236"/>
      <c r="DD343" s="236">
        <f t="shared" si="2061"/>
        <v>0</v>
      </c>
      <c r="DE343" s="235">
        <f t="shared" si="2062"/>
        <v>0</v>
      </c>
      <c r="DF343" s="235">
        <f t="shared" si="2063"/>
        <v>0</v>
      </c>
      <c r="DG343" s="236"/>
      <c r="DH343" s="236">
        <f t="shared" si="2064"/>
        <v>0</v>
      </c>
      <c r="DI343" s="235">
        <f t="shared" si="2065"/>
        <v>0</v>
      </c>
      <c r="DJ343" s="235">
        <f t="shared" si="2066"/>
        <v>0</v>
      </c>
      <c r="DK343" s="236"/>
      <c r="DL343" s="236">
        <f t="shared" si="2067"/>
        <v>0</v>
      </c>
      <c r="DM343" s="235">
        <f t="shared" si="2068"/>
        <v>0</v>
      </c>
      <c r="DN343" s="235">
        <f t="shared" si="2069"/>
        <v>0</v>
      </c>
      <c r="DO343" s="236"/>
      <c r="DP343" s="236">
        <f t="shared" si="2005"/>
        <v>0</v>
      </c>
      <c r="DQ343" s="235">
        <f t="shared" si="2006"/>
        <v>0</v>
      </c>
      <c r="DR343" s="235">
        <f t="shared" si="2007"/>
        <v>0</v>
      </c>
      <c r="DS343" s="236"/>
      <c r="DT343" s="236">
        <f t="shared" si="2070"/>
        <v>0</v>
      </c>
      <c r="DU343" s="235">
        <f t="shared" si="2071"/>
        <v>0</v>
      </c>
      <c r="DV343" s="235">
        <f t="shared" si="2072"/>
        <v>0</v>
      </c>
      <c r="DW343" s="236"/>
      <c r="DX343" s="236">
        <f t="shared" si="2172"/>
        <v>0</v>
      </c>
      <c r="DY343" s="235">
        <f t="shared" si="2173"/>
        <v>0</v>
      </c>
      <c r="DZ343" s="235">
        <f t="shared" si="2174"/>
        <v>0</v>
      </c>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row>
    <row r="344" spans="1:212" s="5" customFormat="1" x14ac:dyDescent="0.2">
      <c r="A344" s="57"/>
      <c r="B344" s="57"/>
      <c r="C344" s="57" t="s">
        <v>8</v>
      </c>
      <c r="D344" s="57">
        <v>75</v>
      </c>
      <c r="E344" s="6"/>
      <c r="F344" s="64">
        <f t="shared" si="2011"/>
        <v>0</v>
      </c>
      <c r="G344" s="6"/>
      <c r="H344" s="64">
        <f t="shared" si="2012"/>
        <v>0</v>
      </c>
      <c r="I344" s="6"/>
      <c r="J344" s="64">
        <f t="shared" si="2013"/>
        <v>0</v>
      </c>
      <c r="K344" s="6"/>
      <c r="L344" s="64">
        <f t="shared" si="2202"/>
        <v>0</v>
      </c>
      <c r="M344" s="6"/>
      <c r="N344" s="64">
        <f t="shared" si="2203"/>
        <v>0</v>
      </c>
      <c r="O344" s="6"/>
      <c r="P344" s="64">
        <f t="shared" si="2204"/>
        <v>0</v>
      </c>
      <c r="Q344" s="6"/>
      <c r="R344" s="64">
        <f t="shared" si="2205"/>
        <v>0</v>
      </c>
      <c r="S344" s="6"/>
      <c r="T344" s="64">
        <f t="shared" si="2206"/>
        <v>0</v>
      </c>
      <c r="U344" s="6"/>
      <c r="V344" s="64">
        <f t="shared" si="2207"/>
        <v>0</v>
      </c>
      <c r="W344" s="6"/>
      <c r="X344" s="64">
        <f t="shared" si="2208"/>
        <v>0</v>
      </c>
      <c r="Y344" s="6"/>
      <c r="Z344" s="64">
        <f t="shared" si="2209"/>
        <v>0</v>
      </c>
      <c r="AA344" s="6"/>
      <c r="AB344" s="64">
        <f t="shared" si="2210"/>
        <v>0</v>
      </c>
      <c r="AC344" s="59"/>
      <c r="AD344" s="64">
        <f t="shared" si="2211"/>
        <v>0</v>
      </c>
      <c r="AE344" s="59"/>
      <c r="AF344" s="64">
        <f t="shared" si="2212"/>
        <v>0</v>
      </c>
      <c r="AG344" s="59"/>
      <c r="AH344" s="64">
        <f t="shared" si="2213"/>
        <v>0</v>
      </c>
      <c r="AI344" s="59"/>
      <c r="AJ344" s="64">
        <f t="shared" si="2214"/>
        <v>0</v>
      </c>
      <c r="AK344" s="59"/>
      <c r="AL344" s="64">
        <f t="shared" si="2215"/>
        <v>0</v>
      </c>
      <c r="AM344" s="59"/>
      <c r="AN344" s="64">
        <f t="shared" si="2216"/>
        <v>0</v>
      </c>
      <c r="AO344" s="59"/>
      <c r="AP344" s="64">
        <f t="shared" si="2217"/>
        <v>0</v>
      </c>
      <c r="AQ344" s="59"/>
      <c r="AR344" s="64">
        <f t="shared" si="2218"/>
        <v>0</v>
      </c>
      <c r="AS344" s="59"/>
      <c r="AT344" s="64">
        <f t="shared" si="2219"/>
        <v>0</v>
      </c>
      <c r="AU344" s="59"/>
      <c r="AV344" s="64">
        <f t="shared" si="2220"/>
        <v>0</v>
      </c>
      <c r="AW344" s="59"/>
      <c r="AX344" s="64">
        <f t="shared" si="2221"/>
        <v>0</v>
      </c>
      <c r="AY344" s="59"/>
      <c r="AZ344" s="64">
        <f t="shared" si="2222"/>
        <v>0</v>
      </c>
      <c r="BA344" s="59"/>
      <c r="BB344" s="64">
        <f t="shared" si="2223"/>
        <v>0</v>
      </c>
      <c r="BC344" s="59"/>
      <c r="BD344" s="64">
        <f t="shared" si="2224"/>
        <v>0</v>
      </c>
      <c r="BE344" s="59"/>
      <c r="BF344" s="64">
        <f t="shared" si="2225"/>
        <v>0</v>
      </c>
      <c r="BG344" s="59"/>
      <c r="BH344" s="64">
        <f t="shared" si="2226"/>
        <v>0</v>
      </c>
      <c r="BI344" s="59"/>
      <c r="BJ344" s="64">
        <f t="shared" si="2227"/>
        <v>0</v>
      </c>
      <c r="BK344" s="59"/>
      <c r="BL344" s="64">
        <f t="shared" si="2228"/>
        <v>0</v>
      </c>
      <c r="BM344" s="59"/>
      <c r="BN344" s="64">
        <f t="shared" si="2229"/>
        <v>0</v>
      </c>
      <c r="BO344" s="59"/>
      <c r="BP344" s="64">
        <f t="shared" si="2230"/>
        <v>0</v>
      </c>
      <c r="BQ344" s="59"/>
      <c r="BR344" s="64">
        <f t="shared" si="2231"/>
        <v>0</v>
      </c>
      <c r="BS344" s="59"/>
      <c r="BT344" s="64">
        <f t="shared" si="2232"/>
        <v>0</v>
      </c>
      <c r="BU344" s="59"/>
      <c r="BV344" s="64">
        <f t="shared" si="2233"/>
        <v>0</v>
      </c>
      <c r="BW344" s="59"/>
      <c r="BX344" s="64">
        <f t="shared" si="2234"/>
        <v>0</v>
      </c>
      <c r="BY344" s="59"/>
      <c r="BZ344" s="64">
        <f t="shared" si="1998"/>
        <v>0</v>
      </c>
      <c r="CA344" s="54"/>
      <c r="CB344" s="61">
        <f t="shared" si="2073"/>
        <v>0</v>
      </c>
      <c r="CC344" s="61">
        <f t="shared" si="2000"/>
        <v>0</v>
      </c>
      <c r="CD344" s="4"/>
      <c r="CE344" s="236"/>
      <c r="CF344" s="236">
        <f t="shared" si="2047"/>
        <v>0</v>
      </c>
      <c r="CG344" s="235">
        <f t="shared" si="2048"/>
        <v>0</v>
      </c>
      <c r="CH344" s="235">
        <f t="shared" si="2049"/>
        <v>0</v>
      </c>
      <c r="CI344" s="236"/>
      <c r="CJ344" s="236">
        <f t="shared" si="2050"/>
        <v>0</v>
      </c>
      <c r="CK344" s="235">
        <f t="shared" si="2051"/>
        <v>0</v>
      </c>
      <c r="CL344" s="235">
        <f t="shared" si="2052"/>
        <v>0</v>
      </c>
      <c r="CM344" s="236"/>
      <c r="CN344" s="236">
        <f t="shared" si="2001"/>
        <v>0</v>
      </c>
      <c r="CO344" s="235">
        <f t="shared" si="2053"/>
        <v>0</v>
      </c>
      <c r="CP344" s="235">
        <f t="shared" si="2054"/>
        <v>0</v>
      </c>
      <c r="CQ344" s="236"/>
      <c r="CR344" s="236">
        <f t="shared" si="2055"/>
        <v>0</v>
      </c>
      <c r="CS344" s="235">
        <f t="shared" si="2074"/>
        <v>0</v>
      </c>
      <c r="CT344" s="235">
        <f t="shared" si="2075"/>
        <v>0</v>
      </c>
      <c r="CU344" s="236"/>
      <c r="CV344" s="236">
        <f t="shared" si="2056"/>
        <v>0</v>
      </c>
      <c r="CW344" s="235">
        <f t="shared" si="2004"/>
        <v>0</v>
      </c>
      <c r="CX344" s="235">
        <f t="shared" si="2057"/>
        <v>0</v>
      </c>
      <c r="CY344" s="236"/>
      <c r="CZ344" s="236">
        <f t="shared" si="2058"/>
        <v>0</v>
      </c>
      <c r="DA344" s="235">
        <f t="shared" si="2059"/>
        <v>0</v>
      </c>
      <c r="DB344" s="235">
        <f t="shared" si="2060"/>
        <v>0</v>
      </c>
      <c r="DC344" s="236"/>
      <c r="DD344" s="236">
        <f t="shared" si="2061"/>
        <v>0</v>
      </c>
      <c r="DE344" s="235">
        <f t="shared" si="2062"/>
        <v>0</v>
      </c>
      <c r="DF344" s="235">
        <f t="shared" si="2063"/>
        <v>0</v>
      </c>
      <c r="DG344" s="236"/>
      <c r="DH344" s="236">
        <f t="shared" si="2064"/>
        <v>0</v>
      </c>
      <c r="DI344" s="235">
        <f t="shared" si="2065"/>
        <v>0</v>
      </c>
      <c r="DJ344" s="235">
        <f t="shared" si="2066"/>
        <v>0</v>
      </c>
      <c r="DK344" s="236"/>
      <c r="DL344" s="236">
        <f t="shared" si="2067"/>
        <v>0</v>
      </c>
      <c r="DM344" s="235">
        <f t="shared" si="2068"/>
        <v>0</v>
      </c>
      <c r="DN344" s="235">
        <f t="shared" si="2069"/>
        <v>0</v>
      </c>
      <c r="DO344" s="236"/>
      <c r="DP344" s="236">
        <f t="shared" si="2005"/>
        <v>0</v>
      </c>
      <c r="DQ344" s="235">
        <f t="shared" si="2006"/>
        <v>0</v>
      </c>
      <c r="DR344" s="235">
        <f t="shared" si="2007"/>
        <v>0</v>
      </c>
      <c r="DS344" s="236"/>
      <c r="DT344" s="236">
        <f t="shared" si="2070"/>
        <v>0</v>
      </c>
      <c r="DU344" s="235">
        <f t="shared" si="2071"/>
        <v>0</v>
      </c>
      <c r="DV344" s="235">
        <f t="shared" si="2072"/>
        <v>0</v>
      </c>
      <c r="DW344" s="236"/>
      <c r="DX344" s="236">
        <f t="shared" si="2172"/>
        <v>0</v>
      </c>
      <c r="DY344" s="235">
        <f t="shared" si="2173"/>
        <v>0</v>
      </c>
      <c r="DZ344" s="235">
        <f t="shared" si="2174"/>
        <v>0</v>
      </c>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row>
    <row r="345" spans="1:212" s="5" customFormat="1" x14ac:dyDescent="0.2">
      <c r="A345" s="57"/>
      <c r="B345" s="57"/>
      <c r="C345" s="57" t="s">
        <v>8</v>
      </c>
      <c r="D345" s="57">
        <v>75</v>
      </c>
      <c r="E345" s="6"/>
      <c r="F345" s="64">
        <f t="shared" si="2011"/>
        <v>0</v>
      </c>
      <c r="G345" s="6"/>
      <c r="H345" s="64">
        <f t="shared" si="2012"/>
        <v>0</v>
      </c>
      <c r="I345" s="6"/>
      <c r="J345" s="64">
        <f t="shared" si="2013"/>
        <v>0</v>
      </c>
      <c r="K345" s="6"/>
      <c r="L345" s="64">
        <f t="shared" si="2202"/>
        <v>0</v>
      </c>
      <c r="M345" s="6"/>
      <c r="N345" s="64">
        <f t="shared" si="2203"/>
        <v>0</v>
      </c>
      <c r="O345" s="6"/>
      <c r="P345" s="64">
        <f t="shared" si="2204"/>
        <v>0</v>
      </c>
      <c r="Q345" s="6"/>
      <c r="R345" s="64">
        <f t="shared" si="2205"/>
        <v>0</v>
      </c>
      <c r="S345" s="6"/>
      <c r="T345" s="64">
        <f t="shared" si="2206"/>
        <v>0</v>
      </c>
      <c r="U345" s="6"/>
      <c r="V345" s="64">
        <f t="shared" si="2207"/>
        <v>0</v>
      </c>
      <c r="W345" s="6"/>
      <c r="X345" s="64">
        <f t="shared" si="2208"/>
        <v>0</v>
      </c>
      <c r="Y345" s="6"/>
      <c r="Z345" s="64">
        <f t="shared" si="2209"/>
        <v>0</v>
      </c>
      <c r="AA345" s="6"/>
      <c r="AB345" s="64">
        <f t="shared" si="2210"/>
        <v>0</v>
      </c>
      <c r="AC345" s="59"/>
      <c r="AD345" s="64">
        <f t="shared" si="2211"/>
        <v>0</v>
      </c>
      <c r="AE345" s="59"/>
      <c r="AF345" s="64">
        <f t="shared" si="2212"/>
        <v>0</v>
      </c>
      <c r="AG345" s="59"/>
      <c r="AH345" s="64">
        <f t="shared" si="2213"/>
        <v>0</v>
      </c>
      <c r="AI345" s="59"/>
      <c r="AJ345" s="64">
        <f t="shared" si="2214"/>
        <v>0</v>
      </c>
      <c r="AK345" s="59"/>
      <c r="AL345" s="64">
        <f t="shared" si="2215"/>
        <v>0</v>
      </c>
      <c r="AM345" s="59"/>
      <c r="AN345" s="64">
        <f t="shared" si="2216"/>
        <v>0</v>
      </c>
      <c r="AO345" s="59"/>
      <c r="AP345" s="64">
        <f t="shared" si="2217"/>
        <v>0</v>
      </c>
      <c r="AQ345" s="59"/>
      <c r="AR345" s="64">
        <f t="shared" si="2218"/>
        <v>0</v>
      </c>
      <c r="AS345" s="59"/>
      <c r="AT345" s="64">
        <f t="shared" si="2219"/>
        <v>0</v>
      </c>
      <c r="AU345" s="59"/>
      <c r="AV345" s="64">
        <f t="shared" si="2220"/>
        <v>0</v>
      </c>
      <c r="AW345" s="59"/>
      <c r="AX345" s="64">
        <f t="shared" si="2221"/>
        <v>0</v>
      </c>
      <c r="AY345" s="59"/>
      <c r="AZ345" s="64">
        <f t="shared" si="2222"/>
        <v>0</v>
      </c>
      <c r="BA345" s="59"/>
      <c r="BB345" s="64">
        <f t="shared" si="2223"/>
        <v>0</v>
      </c>
      <c r="BC345" s="59"/>
      <c r="BD345" s="64">
        <f t="shared" si="2224"/>
        <v>0</v>
      </c>
      <c r="BE345" s="59"/>
      <c r="BF345" s="64">
        <f t="shared" si="2225"/>
        <v>0</v>
      </c>
      <c r="BG345" s="59"/>
      <c r="BH345" s="64">
        <f t="shared" si="2226"/>
        <v>0</v>
      </c>
      <c r="BI345" s="59"/>
      <c r="BJ345" s="64">
        <f t="shared" si="2227"/>
        <v>0</v>
      </c>
      <c r="BK345" s="59"/>
      <c r="BL345" s="64">
        <f t="shared" si="2228"/>
        <v>0</v>
      </c>
      <c r="BM345" s="59"/>
      <c r="BN345" s="64">
        <f t="shared" si="2229"/>
        <v>0</v>
      </c>
      <c r="BO345" s="59"/>
      <c r="BP345" s="64">
        <f t="shared" si="2230"/>
        <v>0</v>
      </c>
      <c r="BQ345" s="59"/>
      <c r="BR345" s="64">
        <f t="shared" si="2231"/>
        <v>0</v>
      </c>
      <c r="BS345" s="59"/>
      <c r="BT345" s="64">
        <f t="shared" si="2232"/>
        <v>0</v>
      </c>
      <c r="BU345" s="59"/>
      <c r="BV345" s="64">
        <f t="shared" si="2233"/>
        <v>0</v>
      </c>
      <c r="BW345" s="59"/>
      <c r="BX345" s="64">
        <f t="shared" si="2234"/>
        <v>0</v>
      </c>
      <c r="BY345" s="59"/>
      <c r="BZ345" s="64">
        <f t="shared" si="1998"/>
        <v>0</v>
      </c>
      <c r="CA345" s="54"/>
      <c r="CB345" s="61">
        <f t="shared" si="2073"/>
        <v>0</v>
      </c>
      <c r="CC345" s="61">
        <f t="shared" si="2000"/>
        <v>0</v>
      </c>
      <c r="CD345" s="4"/>
      <c r="CE345" s="236"/>
      <c r="CF345" s="236">
        <f t="shared" si="2047"/>
        <v>0</v>
      </c>
      <c r="CG345" s="235">
        <f t="shared" si="2048"/>
        <v>0</v>
      </c>
      <c r="CH345" s="235">
        <f t="shared" si="2049"/>
        <v>0</v>
      </c>
      <c r="CI345" s="236"/>
      <c r="CJ345" s="236">
        <f t="shared" si="2050"/>
        <v>0</v>
      </c>
      <c r="CK345" s="235">
        <f t="shared" si="2051"/>
        <v>0</v>
      </c>
      <c r="CL345" s="235">
        <f t="shared" si="2052"/>
        <v>0</v>
      </c>
      <c r="CM345" s="236"/>
      <c r="CN345" s="236">
        <f t="shared" si="2001"/>
        <v>0</v>
      </c>
      <c r="CO345" s="235">
        <f t="shared" si="2053"/>
        <v>0</v>
      </c>
      <c r="CP345" s="235">
        <f t="shared" si="2054"/>
        <v>0</v>
      </c>
      <c r="CQ345" s="236"/>
      <c r="CR345" s="236">
        <f t="shared" si="2055"/>
        <v>0</v>
      </c>
      <c r="CS345" s="235">
        <f t="shared" si="2074"/>
        <v>0</v>
      </c>
      <c r="CT345" s="235">
        <f t="shared" si="2075"/>
        <v>0</v>
      </c>
      <c r="CU345" s="236"/>
      <c r="CV345" s="236">
        <f t="shared" si="2056"/>
        <v>0</v>
      </c>
      <c r="CW345" s="235">
        <f t="shared" si="2004"/>
        <v>0</v>
      </c>
      <c r="CX345" s="235">
        <f t="shared" si="2057"/>
        <v>0</v>
      </c>
      <c r="CY345" s="236"/>
      <c r="CZ345" s="236">
        <f t="shared" si="2058"/>
        <v>0</v>
      </c>
      <c r="DA345" s="235">
        <f t="shared" si="2059"/>
        <v>0</v>
      </c>
      <c r="DB345" s="235">
        <f t="shared" si="2060"/>
        <v>0</v>
      </c>
      <c r="DC345" s="236"/>
      <c r="DD345" s="236">
        <f t="shared" si="2061"/>
        <v>0</v>
      </c>
      <c r="DE345" s="235">
        <f t="shared" si="2062"/>
        <v>0</v>
      </c>
      <c r="DF345" s="235">
        <f t="shared" si="2063"/>
        <v>0</v>
      </c>
      <c r="DG345" s="236"/>
      <c r="DH345" s="236">
        <f t="shared" si="2064"/>
        <v>0</v>
      </c>
      <c r="DI345" s="235">
        <f t="shared" si="2065"/>
        <v>0</v>
      </c>
      <c r="DJ345" s="235">
        <f t="shared" si="2066"/>
        <v>0</v>
      </c>
      <c r="DK345" s="236"/>
      <c r="DL345" s="236">
        <f t="shared" si="2067"/>
        <v>0</v>
      </c>
      <c r="DM345" s="235">
        <f t="shared" si="2068"/>
        <v>0</v>
      </c>
      <c r="DN345" s="235">
        <f t="shared" si="2069"/>
        <v>0</v>
      </c>
      <c r="DO345" s="236"/>
      <c r="DP345" s="236">
        <f t="shared" si="2005"/>
        <v>0</v>
      </c>
      <c r="DQ345" s="235">
        <f t="shared" si="2006"/>
        <v>0</v>
      </c>
      <c r="DR345" s="235">
        <f t="shared" si="2007"/>
        <v>0</v>
      </c>
      <c r="DS345" s="236"/>
      <c r="DT345" s="236">
        <f t="shared" si="2070"/>
        <v>0</v>
      </c>
      <c r="DU345" s="235">
        <f t="shared" si="2071"/>
        <v>0</v>
      </c>
      <c r="DV345" s="235">
        <f t="shared" si="2072"/>
        <v>0</v>
      </c>
      <c r="DW345" s="236"/>
      <c r="DX345" s="236">
        <f t="shared" si="2172"/>
        <v>0</v>
      </c>
      <c r="DY345" s="235">
        <f t="shared" si="2173"/>
        <v>0</v>
      </c>
      <c r="DZ345" s="235">
        <f t="shared" si="2174"/>
        <v>0</v>
      </c>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row>
    <row r="346" spans="1:212" s="5" customFormat="1" x14ac:dyDescent="0.2">
      <c r="A346" s="57"/>
      <c r="B346" s="57"/>
      <c r="C346" s="57" t="s">
        <v>8</v>
      </c>
      <c r="D346" s="57">
        <v>75</v>
      </c>
      <c r="E346" s="6"/>
      <c r="F346" s="64">
        <f t="shared" si="2011"/>
        <v>0</v>
      </c>
      <c r="G346" s="6"/>
      <c r="H346" s="64">
        <f t="shared" si="2012"/>
        <v>0</v>
      </c>
      <c r="I346" s="6"/>
      <c r="J346" s="64">
        <f t="shared" si="2013"/>
        <v>0</v>
      </c>
      <c r="K346" s="6"/>
      <c r="L346" s="64">
        <f t="shared" si="2202"/>
        <v>0</v>
      </c>
      <c r="M346" s="6"/>
      <c r="N346" s="64">
        <f t="shared" si="2203"/>
        <v>0</v>
      </c>
      <c r="O346" s="6"/>
      <c r="P346" s="64">
        <f t="shared" si="2204"/>
        <v>0</v>
      </c>
      <c r="Q346" s="6"/>
      <c r="R346" s="64">
        <f t="shared" si="2205"/>
        <v>0</v>
      </c>
      <c r="S346" s="6"/>
      <c r="T346" s="64">
        <f t="shared" si="2206"/>
        <v>0</v>
      </c>
      <c r="U346" s="6"/>
      <c r="V346" s="64">
        <f t="shared" si="2207"/>
        <v>0</v>
      </c>
      <c r="W346" s="6"/>
      <c r="X346" s="64">
        <f t="shared" si="2208"/>
        <v>0</v>
      </c>
      <c r="Y346" s="6"/>
      <c r="Z346" s="64">
        <f t="shared" si="2209"/>
        <v>0</v>
      </c>
      <c r="AA346" s="6"/>
      <c r="AB346" s="64">
        <f t="shared" si="2210"/>
        <v>0</v>
      </c>
      <c r="AC346" s="59"/>
      <c r="AD346" s="64">
        <f t="shared" si="2211"/>
        <v>0</v>
      </c>
      <c r="AE346" s="59"/>
      <c r="AF346" s="64">
        <f t="shared" si="2212"/>
        <v>0</v>
      </c>
      <c r="AG346" s="59"/>
      <c r="AH346" s="64">
        <f t="shared" si="2213"/>
        <v>0</v>
      </c>
      <c r="AI346" s="59"/>
      <c r="AJ346" s="64">
        <f t="shared" si="2214"/>
        <v>0</v>
      </c>
      <c r="AK346" s="59"/>
      <c r="AL346" s="64">
        <f t="shared" si="2215"/>
        <v>0</v>
      </c>
      <c r="AM346" s="59"/>
      <c r="AN346" s="64">
        <f t="shared" si="2216"/>
        <v>0</v>
      </c>
      <c r="AO346" s="59"/>
      <c r="AP346" s="64">
        <f t="shared" si="2217"/>
        <v>0</v>
      </c>
      <c r="AQ346" s="59"/>
      <c r="AR346" s="64">
        <f t="shared" si="2218"/>
        <v>0</v>
      </c>
      <c r="AS346" s="59"/>
      <c r="AT346" s="64">
        <f t="shared" si="2219"/>
        <v>0</v>
      </c>
      <c r="AU346" s="59"/>
      <c r="AV346" s="64">
        <f t="shared" si="2220"/>
        <v>0</v>
      </c>
      <c r="AW346" s="59"/>
      <c r="AX346" s="64">
        <f t="shared" si="2221"/>
        <v>0</v>
      </c>
      <c r="AY346" s="59"/>
      <c r="AZ346" s="64">
        <f t="shared" si="2222"/>
        <v>0</v>
      </c>
      <c r="BA346" s="59"/>
      <c r="BB346" s="64">
        <f t="shared" si="2223"/>
        <v>0</v>
      </c>
      <c r="BC346" s="59"/>
      <c r="BD346" s="64">
        <f t="shared" si="2224"/>
        <v>0</v>
      </c>
      <c r="BE346" s="59"/>
      <c r="BF346" s="64">
        <f t="shared" si="2225"/>
        <v>0</v>
      </c>
      <c r="BG346" s="59"/>
      <c r="BH346" s="64">
        <f t="shared" si="2226"/>
        <v>0</v>
      </c>
      <c r="BI346" s="59"/>
      <c r="BJ346" s="64">
        <f t="shared" si="2227"/>
        <v>0</v>
      </c>
      <c r="BK346" s="59"/>
      <c r="BL346" s="64">
        <f t="shared" si="2228"/>
        <v>0</v>
      </c>
      <c r="BM346" s="59"/>
      <c r="BN346" s="64">
        <f t="shared" si="2229"/>
        <v>0</v>
      </c>
      <c r="BO346" s="59"/>
      <c r="BP346" s="64">
        <f t="shared" si="2230"/>
        <v>0</v>
      </c>
      <c r="BQ346" s="59"/>
      <c r="BR346" s="64">
        <f t="shared" si="2231"/>
        <v>0</v>
      </c>
      <c r="BS346" s="59"/>
      <c r="BT346" s="64">
        <f t="shared" si="2232"/>
        <v>0</v>
      </c>
      <c r="BU346" s="59"/>
      <c r="BV346" s="64">
        <f t="shared" si="2233"/>
        <v>0</v>
      </c>
      <c r="BW346" s="59"/>
      <c r="BX346" s="64">
        <f t="shared" si="2234"/>
        <v>0</v>
      </c>
      <c r="BY346" s="59"/>
      <c r="BZ346" s="64">
        <f t="shared" si="1998"/>
        <v>0</v>
      </c>
      <c r="CA346" s="54"/>
      <c r="CB346" s="61">
        <f t="shared" si="2073"/>
        <v>0</v>
      </c>
      <c r="CC346" s="61">
        <f t="shared" si="2000"/>
        <v>0</v>
      </c>
      <c r="CD346" s="4"/>
      <c r="CE346" s="236"/>
      <c r="CF346" s="236">
        <f t="shared" si="2047"/>
        <v>0</v>
      </c>
      <c r="CG346" s="235">
        <f t="shared" si="2048"/>
        <v>0</v>
      </c>
      <c r="CH346" s="235">
        <f t="shared" si="2049"/>
        <v>0</v>
      </c>
      <c r="CI346" s="236"/>
      <c r="CJ346" s="236">
        <f t="shared" si="2050"/>
        <v>0</v>
      </c>
      <c r="CK346" s="235">
        <f t="shared" si="2051"/>
        <v>0</v>
      </c>
      <c r="CL346" s="235">
        <f t="shared" si="2052"/>
        <v>0</v>
      </c>
      <c r="CM346" s="236"/>
      <c r="CN346" s="236">
        <f t="shared" si="2001"/>
        <v>0</v>
      </c>
      <c r="CO346" s="235">
        <f t="shared" si="2053"/>
        <v>0</v>
      </c>
      <c r="CP346" s="235">
        <f t="shared" si="2054"/>
        <v>0</v>
      </c>
      <c r="CQ346" s="236"/>
      <c r="CR346" s="236">
        <f t="shared" si="2055"/>
        <v>0</v>
      </c>
      <c r="CS346" s="235">
        <f t="shared" si="2074"/>
        <v>0</v>
      </c>
      <c r="CT346" s="235">
        <f t="shared" si="2075"/>
        <v>0</v>
      </c>
      <c r="CU346" s="236"/>
      <c r="CV346" s="236">
        <f t="shared" si="2056"/>
        <v>0</v>
      </c>
      <c r="CW346" s="235">
        <f t="shared" si="2004"/>
        <v>0</v>
      </c>
      <c r="CX346" s="235">
        <f t="shared" si="2057"/>
        <v>0</v>
      </c>
      <c r="CY346" s="236"/>
      <c r="CZ346" s="236">
        <f t="shared" si="2058"/>
        <v>0</v>
      </c>
      <c r="DA346" s="235">
        <f t="shared" si="2059"/>
        <v>0</v>
      </c>
      <c r="DB346" s="235">
        <f t="shared" si="2060"/>
        <v>0</v>
      </c>
      <c r="DC346" s="236"/>
      <c r="DD346" s="236">
        <f t="shared" si="2061"/>
        <v>0</v>
      </c>
      <c r="DE346" s="235">
        <f t="shared" si="2062"/>
        <v>0</v>
      </c>
      <c r="DF346" s="235">
        <f t="shared" si="2063"/>
        <v>0</v>
      </c>
      <c r="DG346" s="236"/>
      <c r="DH346" s="236">
        <f t="shared" si="2064"/>
        <v>0</v>
      </c>
      <c r="DI346" s="235">
        <f t="shared" si="2065"/>
        <v>0</v>
      </c>
      <c r="DJ346" s="235">
        <f t="shared" si="2066"/>
        <v>0</v>
      </c>
      <c r="DK346" s="236"/>
      <c r="DL346" s="236">
        <f t="shared" si="2067"/>
        <v>0</v>
      </c>
      <c r="DM346" s="235">
        <f t="shared" si="2068"/>
        <v>0</v>
      </c>
      <c r="DN346" s="235">
        <f t="shared" si="2069"/>
        <v>0</v>
      </c>
      <c r="DO346" s="236"/>
      <c r="DP346" s="236">
        <f t="shared" si="2005"/>
        <v>0</v>
      </c>
      <c r="DQ346" s="235">
        <f t="shared" si="2006"/>
        <v>0</v>
      </c>
      <c r="DR346" s="235">
        <f t="shared" si="2007"/>
        <v>0</v>
      </c>
      <c r="DS346" s="236"/>
      <c r="DT346" s="236">
        <f t="shared" si="2070"/>
        <v>0</v>
      </c>
      <c r="DU346" s="235">
        <f t="shared" si="2071"/>
        <v>0</v>
      </c>
      <c r="DV346" s="235">
        <f t="shared" si="2072"/>
        <v>0</v>
      </c>
      <c r="DW346" s="236"/>
      <c r="DX346" s="236">
        <f t="shared" si="2172"/>
        <v>0</v>
      </c>
      <c r="DY346" s="235">
        <f t="shared" si="2173"/>
        <v>0</v>
      </c>
      <c r="DZ346" s="235">
        <f t="shared" si="2174"/>
        <v>0</v>
      </c>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row>
    <row r="347" spans="1:212" s="5" customFormat="1" x14ac:dyDescent="0.2">
      <c r="A347" s="57" t="s">
        <v>172</v>
      </c>
      <c r="B347" s="57" t="s">
        <v>173</v>
      </c>
      <c r="C347" s="57" t="s">
        <v>9</v>
      </c>
      <c r="D347" s="57">
        <v>60</v>
      </c>
      <c r="E347" s="6"/>
      <c r="F347" s="64">
        <f t="shared" si="2011"/>
        <v>0</v>
      </c>
      <c r="G347" s="6"/>
      <c r="H347" s="64">
        <f t="shared" si="2012"/>
        <v>0</v>
      </c>
      <c r="I347" s="6"/>
      <c r="J347" s="64">
        <f t="shared" si="2013"/>
        <v>0</v>
      </c>
      <c r="K347" s="6"/>
      <c r="L347" s="64">
        <f t="shared" si="2202"/>
        <v>0</v>
      </c>
      <c r="M347" s="6"/>
      <c r="N347" s="64">
        <f t="shared" si="2203"/>
        <v>0</v>
      </c>
      <c r="O347" s="6"/>
      <c r="P347" s="64">
        <f t="shared" si="2204"/>
        <v>0</v>
      </c>
      <c r="Q347" s="6"/>
      <c r="R347" s="64">
        <f t="shared" si="2205"/>
        <v>0</v>
      </c>
      <c r="S347" s="6"/>
      <c r="T347" s="64">
        <f t="shared" si="2206"/>
        <v>0</v>
      </c>
      <c r="U347" s="6"/>
      <c r="V347" s="64">
        <f t="shared" si="2207"/>
        <v>0</v>
      </c>
      <c r="W347" s="6"/>
      <c r="X347" s="64">
        <f t="shared" si="2208"/>
        <v>0</v>
      </c>
      <c r="Y347" s="6"/>
      <c r="Z347" s="64">
        <f t="shared" si="2209"/>
        <v>0</v>
      </c>
      <c r="AA347" s="6"/>
      <c r="AB347" s="64">
        <f t="shared" si="2210"/>
        <v>0</v>
      </c>
      <c r="AC347" s="59"/>
      <c r="AD347" s="64">
        <f t="shared" si="2211"/>
        <v>0</v>
      </c>
      <c r="AE347" s="59"/>
      <c r="AF347" s="64">
        <f t="shared" si="2212"/>
        <v>0</v>
      </c>
      <c r="AG347" s="59"/>
      <c r="AH347" s="64">
        <f t="shared" si="2213"/>
        <v>0</v>
      </c>
      <c r="AI347" s="59"/>
      <c r="AJ347" s="64">
        <f t="shared" si="2214"/>
        <v>0</v>
      </c>
      <c r="AK347" s="59"/>
      <c r="AL347" s="64">
        <f t="shared" si="2215"/>
        <v>0</v>
      </c>
      <c r="AM347" s="59"/>
      <c r="AN347" s="64">
        <f t="shared" si="2216"/>
        <v>0</v>
      </c>
      <c r="AO347" s="59"/>
      <c r="AP347" s="64">
        <f t="shared" si="2217"/>
        <v>0</v>
      </c>
      <c r="AQ347" s="59"/>
      <c r="AR347" s="64">
        <f t="shared" si="2218"/>
        <v>0</v>
      </c>
      <c r="AS347" s="59"/>
      <c r="AT347" s="64">
        <f t="shared" si="2219"/>
        <v>0</v>
      </c>
      <c r="AU347" s="59"/>
      <c r="AV347" s="64">
        <f t="shared" si="2220"/>
        <v>0</v>
      </c>
      <c r="AW347" s="59"/>
      <c r="AX347" s="64">
        <f t="shared" si="2221"/>
        <v>0</v>
      </c>
      <c r="AY347" s="59"/>
      <c r="AZ347" s="64">
        <f t="shared" si="2222"/>
        <v>0</v>
      </c>
      <c r="BA347" s="59"/>
      <c r="BB347" s="64">
        <f t="shared" si="2223"/>
        <v>0</v>
      </c>
      <c r="BC347" s="59"/>
      <c r="BD347" s="64">
        <f t="shared" si="2224"/>
        <v>0</v>
      </c>
      <c r="BE347" s="59"/>
      <c r="BF347" s="64">
        <f t="shared" si="2225"/>
        <v>0</v>
      </c>
      <c r="BG347" s="59"/>
      <c r="BH347" s="64">
        <f t="shared" si="2226"/>
        <v>0</v>
      </c>
      <c r="BI347" s="59"/>
      <c r="BJ347" s="64">
        <f t="shared" si="2227"/>
        <v>0</v>
      </c>
      <c r="BK347" s="59"/>
      <c r="BL347" s="64">
        <f t="shared" si="2228"/>
        <v>0</v>
      </c>
      <c r="BM347" s="59"/>
      <c r="BN347" s="64">
        <f t="shared" si="2229"/>
        <v>0</v>
      </c>
      <c r="BO347" s="59"/>
      <c r="BP347" s="64">
        <f t="shared" si="2230"/>
        <v>0</v>
      </c>
      <c r="BQ347" s="59"/>
      <c r="BR347" s="64">
        <f t="shared" si="2231"/>
        <v>0</v>
      </c>
      <c r="BS347" s="59"/>
      <c r="BT347" s="64">
        <f t="shared" si="2232"/>
        <v>0</v>
      </c>
      <c r="BU347" s="59"/>
      <c r="BV347" s="64">
        <f t="shared" si="2233"/>
        <v>0</v>
      </c>
      <c r="BW347" s="59"/>
      <c r="BX347" s="64">
        <f t="shared" si="2234"/>
        <v>0</v>
      </c>
      <c r="BY347" s="59"/>
      <c r="BZ347" s="64">
        <f t="shared" si="1998"/>
        <v>0</v>
      </c>
      <c r="CA347" s="54"/>
      <c r="CB347" s="61">
        <f t="shared" si="2073"/>
        <v>0</v>
      </c>
      <c r="CC347" s="61">
        <f t="shared" si="2000"/>
        <v>0</v>
      </c>
      <c r="CD347" s="4"/>
      <c r="CE347" s="236"/>
      <c r="CF347" s="236">
        <f t="shared" si="2047"/>
        <v>0</v>
      </c>
      <c r="CG347" s="235">
        <f t="shared" si="2048"/>
        <v>0</v>
      </c>
      <c r="CH347" s="235">
        <f t="shared" si="2049"/>
        <v>0</v>
      </c>
      <c r="CI347" s="236"/>
      <c r="CJ347" s="236">
        <f t="shared" si="2050"/>
        <v>0</v>
      </c>
      <c r="CK347" s="235">
        <f t="shared" si="2051"/>
        <v>0</v>
      </c>
      <c r="CL347" s="235">
        <f t="shared" si="2052"/>
        <v>0</v>
      </c>
      <c r="CM347" s="236"/>
      <c r="CN347" s="236">
        <f t="shared" ref="CN347:CN353" si="2235">SUM(CM347*D348)</f>
        <v>0</v>
      </c>
      <c r="CO347" s="235">
        <f t="shared" si="2053"/>
        <v>0</v>
      </c>
      <c r="CP347" s="235">
        <f t="shared" si="2054"/>
        <v>0</v>
      </c>
      <c r="CQ347" s="236"/>
      <c r="CR347" s="236">
        <f t="shared" si="2055"/>
        <v>0</v>
      </c>
      <c r="CS347" s="235">
        <f t="shared" si="2074"/>
        <v>0</v>
      </c>
      <c r="CT347" s="235">
        <f t="shared" si="2075"/>
        <v>0</v>
      </c>
      <c r="CU347" s="236"/>
      <c r="CV347" s="236">
        <f t="shared" si="2056"/>
        <v>0</v>
      </c>
      <c r="CW347" s="235">
        <f t="shared" si="2004"/>
        <v>0</v>
      </c>
      <c r="CX347" s="235">
        <f t="shared" si="2057"/>
        <v>0</v>
      </c>
      <c r="CY347" s="236"/>
      <c r="CZ347" s="236">
        <f t="shared" si="2058"/>
        <v>0</v>
      </c>
      <c r="DA347" s="235">
        <f t="shared" si="2059"/>
        <v>0</v>
      </c>
      <c r="DB347" s="235">
        <f t="shared" si="2060"/>
        <v>0</v>
      </c>
      <c r="DC347" s="236"/>
      <c r="DD347" s="236">
        <f t="shared" si="2061"/>
        <v>0</v>
      </c>
      <c r="DE347" s="235">
        <f t="shared" si="2062"/>
        <v>0</v>
      </c>
      <c r="DF347" s="235">
        <f t="shared" si="2063"/>
        <v>0</v>
      </c>
      <c r="DG347" s="236"/>
      <c r="DH347" s="236">
        <f t="shared" si="2064"/>
        <v>0</v>
      </c>
      <c r="DI347" s="235">
        <f t="shared" si="2065"/>
        <v>0</v>
      </c>
      <c r="DJ347" s="235">
        <f t="shared" si="2066"/>
        <v>0</v>
      </c>
      <c r="DK347" s="236"/>
      <c r="DL347" s="236">
        <f t="shared" si="2067"/>
        <v>0</v>
      </c>
      <c r="DM347" s="235">
        <f t="shared" si="2068"/>
        <v>0</v>
      </c>
      <c r="DN347" s="235">
        <f t="shared" si="2069"/>
        <v>0</v>
      </c>
      <c r="DO347" s="236"/>
      <c r="DP347" s="236">
        <f t="shared" ref="DP347:DP353" si="2236">SUM(DO347*AB348)</f>
        <v>0</v>
      </c>
      <c r="DQ347" s="235">
        <f t="shared" si="2006"/>
        <v>0</v>
      </c>
      <c r="DR347" s="235">
        <f t="shared" si="2007"/>
        <v>0</v>
      </c>
      <c r="DS347" s="236"/>
      <c r="DT347" s="236">
        <f t="shared" si="2070"/>
        <v>0</v>
      </c>
      <c r="DU347" s="235">
        <f t="shared" si="2071"/>
        <v>0</v>
      </c>
      <c r="DV347" s="235">
        <f t="shared" si="2072"/>
        <v>0</v>
      </c>
      <c r="DW347" s="236"/>
      <c r="DX347" s="236">
        <f t="shared" ref="DX347:DX353" si="2237">SUM(DW347*AJ348)</f>
        <v>0</v>
      </c>
      <c r="DY347" s="235">
        <f t="shared" si="2173"/>
        <v>0</v>
      </c>
      <c r="DZ347" s="235">
        <f t="shared" si="2174"/>
        <v>0</v>
      </c>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row>
    <row r="348" spans="1:212" s="5" customFormat="1" x14ac:dyDescent="0.2">
      <c r="A348" s="57" t="s">
        <v>203</v>
      </c>
      <c r="B348" s="57" t="s">
        <v>92</v>
      </c>
      <c r="C348" s="57" t="s">
        <v>9</v>
      </c>
      <c r="D348" s="57">
        <v>60</v>
      </c>
      <c r="E348" s="6"/>
      <c r="F348" s="64">
        <f t="shared" si="2011"/>
        <v>0</v>
      </c>
      <c r="G348" s="6"/>
      <c r="H348" s="64">
        <f t="shared" si="2012"/>
        <v>0</v>
      </c>
      <c r="I348" s="6"/>
      <c r="J348" s="64">
        <f t="shared" si="2013"/>
        <v>0</v>
      </c>
      <c r="K348" s="6"/>
      <c r="L348" s="64">
        <f t="shared" si="2202"/>
        <v>0</v>
      </c>
      <c r="M348" s="6"/>
      <c r="N348" s="64">
        <f t="shared" si="2203"/>
        <v>0</v>
      </c>
      <c r="O348" s="6"/>
      <c r="P348" s="64">
        <f t="shared" si="2204"/>
        <v>0</v>
      </c>
      <c r="Q348" s="6"/>
      <c r="R348" s="64">
        <f t="shared" si="2205"/>
        <v>0</v>
      </c>
      <c r="S348" s="6"/>
      <c r="T348" s="64">
        <f t="shared" si="2206"/>
        <v>0</v>
      </c>
      <c r="U348" s="6"/>
      <c r="V348" s="64">
        <f t="shared" si="2207"/>
        <v>0</v>
      </c>
      <c r="W348" s="208"/>
      <c r="X348" s="64">
        <f t="shared" si="2208"/>
        <v>0</v>
      </c>
      <c r="Y348" s="6"/>
      <c r="Z348" s="64">
        <f t="shared" si="2209"/>
        <v>0</v>
      </c>
      <c r="AA348" s="6"/>
      <c r="AB348" s="64">
        <f t="shared" si="2210"/>
        <v>0</v>
      </c>
      <c r="AC348" s="59"/>
      <c r="AD348" s="64">
        <f t="shared" si="2211"/>
        <v>0</v>
      </c>
      <c r="AE348" s="59"/>
      <c r="AF348" s="64">
        <f t="shared" si="2212"/>
        <v>0</v>
      </c>
      <c r="AG348" s="59"/>
      <c r="AH348" s="64">
        <f t="shared" si="2213"/>
        <v>0</v>
      </c>
      <c r="AI348" s="59"/>
      <c r="AJ348" s="64">
        <f t="shared" si="2214"/>
        <v>0</v>
      </c>
      <c r="AK348" s="59"/>
      <c r="AL348" s="64">
        <f t="shared" si="2215"/>
        <v>0</v>
      </c>
      <c r="AM348" s="59"/>
      <c r="AN348" s="64">
        <f t="shared" si="2216"/>
        <v>0</v>
      </c>
      <c r="AO348" s="59"/>
      <c r="AP348" s="64">
        <f t="shared" si="2217"/>
        <v>0</v>
      </c>
      <c r="AQ348" s="59"/>
      <c r="AR348" s="64">
        <f t="shared" si="2218"/>
        <v>0</v>
      </c>
      <c r="AS348" s="59"/>
      <c r="AT348" s="64">
        <f t="shared" si="2219"/>
        <v>0</v>
      </c>
      <c r="AU348" s="59"/>
      <c r="AV348" s="64">
        <f t="shared" si="2220"/>
        <v>0</v>
      </c>
      <c r="AW348" s="59"/>
      <c r="AX348" s="64">
        <f t="shared" si="2221"/>
        <v>0</v>
      </c>
      <c r="AY348" s="59"/>
      <c r="AZ348" s="64">
        <f t="shared" si="2222"/>
        <v>0</v>
      </c>
      <c r="BA348" s="59"/>
      <c r="BB348" s="64">
        <f t="shared" si="2223"/>
        <v>0</v>
      </c>
      <c r="BC348" s="59"/>
      <c r="BD348" s="64">
        <f t="shared" si="2224"/>
        <v>0</v>
      </c>
      <c r="BE348" s="59"/>
      <c r="BF348" s="64">
        <f t="shared" si="2225"/>
        <v>0</v>
      </c>
      <c r="BG348" s="59"/>
      <c r="BH348" s="64">
        <f t="shared" si="2226"/>
        <v>0</v>
      </c>
      <c r="BI348" s="59"/>
      <c r="BJ348" s="64">
        <f t="shared" si="2227"/>
        <v>0</v>
      </c>
      <c r="BK348" s="59"/>
      <c r="BL348" s="64">
        <f t="shared" si="2228"/>
        <v>0</v>
      </c>
      <c r="BM348" s="59"/>
      <c r="BN348" s="64">
        <f t="shared" si="2229"/>
        <v>0</v>
      </c>
      <c r="BO348" s="59"/>
      <c r="BP348" s="64">
        <f t="shared" si="2230"/>
        <v>0</v>
      </c>
      <c r="BQ348" s="59"/>
      <c r="BR348" s="64">
        <f t="shared" si="2231"/>
        <v>0</v>
      </c>
      <c r="BS348" s="59"/>
      <c r="BT348" s="64">
        <f t="shared" si="2232"/>
        <v>0</v>
      </c>
      <c r="BU348" s="59"/>
      <c r="BV348" s="64">
        <f t="shared" si="2233"/>
        <v>0</v>
      </c>
      <c r="BW348" s="59"/>
      <c r="BX348" s="64">
        <f t="shared" si="2234"/>
        <v>0</v>
      </c>
      <c r="BY348" s="59"/>
      <c r="BZ348" s="64">
        <f t="shared" si="1998"/>
        <v>0</v>
      </c>
      <c r="CA348" s="54"/>
      <c r="CB348" s="61">
        <f t="shared" si="2073"/>
        <v>0</v>
      </c>
      <c r="CC348" s="61">
        <f t="shared" si="2000"/>
        <v>0</v>
      </c>
      <c r="CD348" s="4"/>
      <c r="CE348" s="236"/>
      <c r="CF348" s="236">
        <f t="shared" si="2047"/>
        <v>0</v>
      </c>
      <c r="CG348" s="235">
        <f t="shared" si="2048"/>
        <v>0</v>
      </c>
      <c r="CH348" s="235">
        <f t="shared" si="2049"/>
        <v>0</v>
      </c>
      <c r="CI348" s="236"/>
      <c r="CJ348" s="236">
        <f t="shared" si="2050"/>
        <v>0</v>
      </c>
      <c r="CK348" s="235">
        <f t="shared" si="2051"/>
        <v>0</v>
      </c>
      <c r="CL348" s="235">
        <f t="shared" si="2052"/>
        <v>0</v>
      </c>
      <c r="CM348" s="236"/>
      <c r="CN348" s="236">
        <f t="shared" si="2235"/>
        <v>0</v>
      </c>
      <c r="CO348" s="235">
        <f t="shared" si="2053"/>
        <v>0</v>
      </c>
      <c r="CP348" s="235">
        <f t="shared" si="2054"/>
        <v>0</v>
      </c>
      <c r="CQ348" s="236"/>
      <c r="CR348" s="236">
        <f t="shared" si="2055"/>
        <v>0</v>
      </c>
      <c r="CS348" s="235">
        <f t="shared" si="2074"/>
        <v>0</v>
      </c>
      <c r="CT348" s="235">
        <f t="shared" si="2075"/>
        <v>0</v>
      </c>
      <c r="CU348" s="236"/>
      <c r="CV348" s="236">
        <f t="shared" si="2056"/>
        <v>0</v>
      </c>
      <c r="CW348" s="235">
        <f t="shared" si="2004"/>
        <v>0</v>
      </c>
      <c r="CX348" s="235">
        <f t="shared" si="2057"/>
        <v>0</v>
      </c>
      <c r="CY348" s="236"/>
      <c r="CZ348" s="236">
        <f t="shared" si="2058"/>
        <v>0</v>
      </c>
      <c r="DA348" s="235">
        <f t="shared" si="2059"/>
        <v>0</v>
      </c>
      <c r="DB348" s="235">
        <f t="shared" si="2060"/>
        <v>0</v>
      </c>
      <c r="DC348" s="236"/>
      <c r="DD348" s="236">
        <f t="shared" si="2061"/>
        <v>0</v>
      </c>
      <c r="DE348" s="235">
        <f t="shared" si="2062"/>
        <v>0</v>
      </c>
      <c r="DF348" s="235">
        <f t="shared" si="2063"/>
        <v>0</v>
      </c>
      <c r="DG348" s="236"/>
      <c r="DH348" s="236">
        <f t="shared" si="2064"/>
        <v>0</v>
      </c>
      <c r="DI348" s="235">
        <f t="shared" si="2065"/>
        <v>0</v>
      </c>
      <c r="DJ348" s="235">
        <f t="shared" si="2066"/>
        <v>0</v>
      </c>
      <c r="DK348" s="236"/>
      <c r="DL348" s="236">
        <f t="shared" si="2067"/>
        <v>0</v>
      </c>
      <c r="DM348" s="235">
        <f t="shared" si="2068"/>
        <v>0</v>
      </c>
      <c r="DN348" s="235">
        <f t="shared" si="2069"/>
        <v>0</v>
      </c>
      <c r="DO348" s="236"/>
      <c r="DP348" s="236">
        <f t="shared" si="2236"/>
        <v>0</v>
      </c>
      <c r="DQ348" s="235">
        <f t="shared" si="2006"/>
        <v>0</v>
      </c>
      <c r="DR348" s="235">
        <f t="shared" si="2007"/>
        <v>0</v>
      </c>
      <c r="DS348" s="236"/>
      <c r="DT348" s="236">
        <f t="shared" si="2070"/>
        <v>0</v>
      </c>
      <c r="DU348" s="235">
        <f t="shared" si="2071"/>
        <v>0</v>
      </c>
      <c r="DV348" s="235">
        <f t="shared" si="2072"/>
        <v>0</v>
      </c>
      <c r="DW348" s="236"/>
      <c r="DX348" s="236">
        <f t="shared" si="2237"/>
        <v>0</v>
      </c>
      <c r="DY348" s="235">
        <f t="shared" si="2173"/>
        <v>0</v>
      </c>
      <c r="DZ348" s="235">
        <f t="shared" si="2174"/>
        <v>0</v>
      </c>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row>
    <row r="349" spans="1:212" s="5" customFormat="1" x14ac:dyDescent="0.2">
      <c r="A349" s="57" t="s">
        <v>129</v>
      </c>
      <c r="B349" s="57" t="s">
        <v>130</v>
      </c>
      <c r="C349" s="57" t="s">
        <v>9</v>
      </c>
      <c r="D349" s="57">
        <v>60</v>
      </c>
      <c r="E349" s="6"/>
      <c r="F349" s="64">
        <f t="shared" si="2011"/>
        <v>0</v>
      </c>
      <c r="G349" s="6"/>
      <c r="H349" s="64">
        <f t="shared" si="2012"/>
        <v>0</v>
      </c>
      <c r="I349" s="6"/>
      <c r="J349" s="64">
        <f t="shared" si="2013"/>
        <v>0</v>
      </c>
      <c r="K349" s="6"/>
      <c r="L349" s="64">
        <f t="shared" si="2202"/>
        <v>0</v>
      </c>
      <c r="M349" s="6"/>
      <c r="N349" s="64">
        <f t="shared" si="2203"/>
        <v>0</v>
      </c>
      <c r="O349" s="6"/>
      <c r="P349" s="64">
        <f t="shared" si="2204"/>
        <v>0</v>
      </c>
      <c r="Q349" s="6"/>
      <c r="R349" s="64">
        <f t="shared" si="2205"/>
        <v>0</v>
      </c>
      <c r="S349" s="6"/>
      <c r="T349" s="64">
        <f t="shared" si="2206"/>
        <v>0</v>
      </c>
      <c r="U349" s="6"/>
      <c r="V349" s="64">
        <f t="shared" si="2207"/>
        <v>0</v>
      </c>
      <c r="W349" s="6"/>
      <c r="X349" s="64">
        <f t="shared" si="2208"/>
        <v>0</v>
      </c>
      <c r="Y349" s="6"/>
      <c r="Z349" s="64">
        <f t="shared" si="2209"/>
        <v>0</v>
      </c>
      <c r="AA349" s="6"/>
      <c r="AB349" s="64">
        <f t="shared" si="2210"/>
        <v>0</v>
      </c>
      <c r="AC349" s="59"/>
      <c r="AD349" s="64">
        <f t="shared" si="2211"/>
        <v>0</v>
      </c>
      <c r="AE349" s="59"/>
      <c r="AF349" s="64">
        <f t="shared" si="2212"/>
        <v>0</v>
      </c>
      <c r="AG349" s="59"/>
      <c r="AH349" s="64">
        <f t="shared" si="2213"/>
        <v>0</v>
      </c>
      <c r="AI349" s="59"/>
      <c r="AJ349" s="64">
        <f t="shared" si="2214"/>
        <v>0</v>
      </c>
      <c r="AK349" s="59"/>
      <c r="AL349" s="64">
        <f t="shared" si="2215"/>
        <v>0</v>
      </c>
      <c r="AM349" s="59"/>
      <c r="AN349" s="64">
        <f t="shared" si="2216"/>
        <v>0</v>
      </c>
      <c r="AO349" s="59"/>
      <c r="AP349" s="64">
        <f t="shared" si="2217"/>
        <v>0</v>
      </c>
      <c r="AQ349" s="59"/>
      <c r="AR349" s="64">
        <f t="shared" si="2218"/>
        <v>0</v>
      </c>
      <c r="AS349" s="59"/>
      <c r="AT349" s="64">
        <f t="shared" si="2219"/>
        <v>0</v>
      </c>
      <c r="AU349" s="59"/>
      <c r="AV349" s="64">
        <f t="shared" si="2220"/>
        <v>0</v>
      </c>
      <c r="AW349" s="59">
        <v>3.25</v>
      </c>
      <c r="AX349" s="64">
        <f t="shared" si="2221"/>
        <v>195</v>
      </c>
      <c r="AY349" s="59"/>
      <c r="AZ349" s="64">
        <f t="shared" si="2222"/>
        <v>0</v>
      </c>
      <c r="BA349" s="59"/>
      <c r="BB349" s="64">
        <f t="shared" si="2223"/>
        <v>0</v>
      </c>
      <c r="BC349" s="59"/>
      <c r="BD349" s="64">
        <f t="shared" si="2224"/>
        <v>0</v>
      </c>
      <c r="BE349" s="59"/>
      <c r="BF349" s="64">
        <f t="shared" si="2225"/>
        <v>0</v>
      </c>
      <c r="BG349" s="59"/>
      <c r="BH349" s="64">
        <f t="shared" si="2226"/>
        <v>0</v>
      </c>
      <c r="BI349" s="59"/>
      <c r="BJ349" s="64">
        <f t="shared" si="2227"/>
        <v>0</v>
      </c>
      <c r="BK349" s="59"/>
      <c r="BL349" s="64">
        <f t="shared" si="2228"/>
        <v>0</v>
      </c>
      <c r="BM349" s="59"/>
      <c r="BN349" s="64">
        <f t="shared" si="2229"/>
        <v>0</v>
      </c>
      <c r="BO349" s="59"/>
      <c r="BP349" s="64">
        <f t="shared" si="2230"/>
        <v>0</v>
      </c>
      <c r="BQ349" s="59"/>
      <c r="BR349" s="64">
        <f t="shared" si="2231"/>
        <v>0</v>
      </c>
      <c r="BS349" s="59"/>
      <c r="BT349" s="64">
        <f t="shared" si="2232"/>
        <v>0</v>
      </c>
      <c r="BU349" s="59"/>
      <c r="BV349" s="64">
        <f t="shared" si="2233"/>
        <v>0</v>
      </c>
      <c r="BW349" s="59"/>
      <c r="BX349" s="64">
        <f t="shared" si="2234"/>
        <v>0</v>
      </c>
      <c r="BY349" s="59"/>
      <c r="BZ349" s="64">
        <f t="shared" si="1998"/>
        <v>0</v>
      </c>
      <c r="CA349" s="54"/>
      <c r="CB349" s="61">
        <f t="shared" si="2073"/>
        <v>3.25</v>
      </c>
      <c r="CC349" s="61">
        <f t="shared" si="2000"/>
        <v>195</v>
      </c>
      <c r="CD349" s="4"/>
      <c r="CE349" s="236"/>
      <c r="CF349" s="236">
        <f t="shared" si="2047"/>
        <v>0</v>
      </c>
      <c r="CG349" s="235">
        <f t="shared" si="2048"/>
        <v>0</v>
      </c>
      <c r="CH349" s="235">
        <f t="shared" si="2049"/>
        <v>0</v>
      </c>
      <c r="CI349" s="236"/>
      <c r="CJ349" s="236">
        <f t="shared" si="2050"/>
        <v>0</v>
      </c>
      <c r="CK349" s="235">
        <f t="shared" si="2051"/>
        <v>0</v>
      </c>
      <c r="CL349" s="235">
        <f t="shared" si="2052"/>
        <v>0</v>
      </c>
      <c r="CM349" s="236"/>
      <c r="CN349" s="236">
        <f t="shared" si="2235"/>
        <v>0</v>
      </c>
      <c r="CO349" s="235">
        <f t="shared" si="2053"/>
        <v>0</v>
      </c>
      <c r="CP349" s="235">
        <f t="shared" si="2054"/>
        <v>0</v>
      </c>
      <c r="CQ349" s="236"/>
      <c r="CR349" s="236">
        <f t="shared" si="2055"/>
        <v>0</v>
      </c>
      <c r="CS349" s="235">
        <f t="shared" si="2074"/>
        <v>0</v>
      </c>
      <c r="CT349" s="235">
        <f t="shared" si="2075"/>
        <v>0</v>
      </c>
      <c r="CU349" s="236"/>
      <c r="CV349" s="236">
        <f t="shared" si="2056"/>
        <v>0</v>
      </c>
      <c r="CW349" s="235">
        <f t="shared" si="2004"/>
        <v>0</v>
      </c>
      <c r="CX349" s="235">
        <f t="shared" si="2057"/>
        <v>0</v>
      </c>
      <c r="CY349" s="236"/>
      <c r="CZ349" s="236">
        <f t="shared" si="2058"/>
        <v>0</v>
      </c>
      <c r="DA349" s="235">
        <f t="shared" si="2059"/>
        <v>0</v>
      </c>
      <c r="DB349" s="235">
        <f t="shared" si="2060"/>
        <v>0</v>
      </c>
      <c r="DC349" s="236"/>
      <c r="DD349" s="236">
        <f t="shared" si="2061"/>
        <v>0</v>
      </c>
      <c r="DE349" s="235">
        <f t="shared" si="2062"/>
        <v>0</v>
      </c>
      <c r="DF349" s="235">
        <f t="shared" si="2063"/>
        <v>0</v>
      </c>
      <c r="DG349" s="236"/>
      <c r="DH349" s="236">
        <f t="shared" si="2064"/>
        <v>0</v>
      </c>
      <c r="DI349" s="235">
        <f t="shared" si="2065"/>
        <v>0</v>
      </c>
      <c r="DJ349" s="235">
        <f t="shared" si="2066"/>
        <v>0</v>
      </c>
      <c r="DK349" s="236"/>
      <c r="DL349" s="236">
        <f t="shared" si="2067"/>
        <v>0</v>
      </c>
      <c r="DM349" s="235">
        <f t="shared" si="2068"/>
        <v>3.25</v>
      </c>
      <c r="DN349" s="235">
        <f t="shared" si="2069"/>
        <v>195</v>
      </c>
      <c r="DO349" s="236"/>
      <c r="DP349" s="236">
        <f t="shared" si="2236"/>
        <v>0</v>
      </c>
      <c r="DQ349" s="235">
        <f t="shared" si="2006"/>
        <v>0</v>
      </c>
      <c r="DR349" s="235">
        <f t="shared" si="2007"/>
        <v>0</v>
      </c>
      <c r="DS349" s="236"/>
      <c r="DT349" s="236">
        <f t="shared" si="2070"/>
        <v>0</v>
      </c>
      <c r="DU349" s="235">
        <f t="shared" si="2071"/>
        <v>0</v>
      </c>
      <c r="DV349" s="235">
        <f t="shared" si="2072"/>
        <v>0</v>
      </c>
      <c r="DW349" s="236"/>
      <c r="DX349" s="236">
        <f t="shared" si="2237"/>
        <v>0</v>
      </c>
      <c r="DY349" s="235">
        <f t="shared" si="2173"/>
        <v>0</v>
      </c>
      <c r="DZ349" s="235">
        <f t="shared" si="2174"/>
        <v>0</v>
      </c>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row>
    <row r="350" spans="1:212" s="5" customFormat="1" x14ac:dyDescent="0.2">
      <c r="A350" s="57" t="s">
        <v>183</v>
      </c>
      <c r="B350" s="57" t="s">
        <v>184</v>
      </c>
      <c r="C350" s="57" t="s">
        <v>10</v>
      </c>
      <c r="D350" s="57">
        <v>35</v>
      </c>
      <c r="E350" s="6"/>
      <c r="F350" s="64">
        <f t="shared" si="2011"/>
        <v>0</v>
      </c>
      <c r="G350" s="6"/>
      <c r="H350" s="64">
        <f t="shared" si="2012"/>
        <v>0</v>
      </c>
      <c r="I350" s="6"/>
      <c r="J350" s="64">
        <f t="shared" si="2013"/>
        <v>0</v>
      </c>
      <c r="K350" s="6"/>
      <c r="L350" s="64">
        <f t="shared" si="2202"/>
        <v>0</v>
      </c>
      <c r="M350" s="6"/>
      <c r="N350" s="64">
        <f t="shared" si="2203"/>
        <v>0</v>
      </c>
      <c r="O350" s="6"/>
      <c r="P350" s="64">
        <f t="shared" si="2204"/>
        <v>0</v>
      </c>
      <c r="Q350" s="6"/>
      <c r="R350" s="64">
        <f t="shared" si="2205"/>
        <v>0</v>
      </c>
      <c r="S350" s="6"/>
      <c r="T350" s="64">
        <f t="shared" si="2206"/>
        <v>0</v>
      </c>
      <c r="U350" s="6"/>
      <c r="V350" s="64">
        <f t="shared" si="2207"/>
        <v>0</v>
      </c>
      <c r="W350" s="6"/>
      <c r="X350" s="64">
        <f t="shared" si="2208"/>
        <v>0</v>
      </c>
      <c r="Y350" s="6"/>
      <c r="Z350" s="64">
        <f t="shared" si="2209"/>
        <v>0</v>
      </c>
      <c r="AA350" s="6"/>
      <c r="AB350" s="64">
        <f t="shared" si="2210"/>
        <v>0</v>
      </c>
      <c r="AC350" s="59"/>
      <c r="AD350" s="64">
        <f t="shared" si="2211"/>
        <v>0</v>
      </c>
      <c r="AE350" s="59"/>
      <c r="AF350" s="64">
        <f t="shared" si="2212"/>
        <v>0</v>
      </c>
      <c r="AG350" s="59"/>
      <c r="AH350" s="64">
        <f t="shared" si="2213"/>
        <v>0</v>
      </c>
      <c r="AI350" s="59"/>
      <c r="AJ350" s="64">
        <f t="shared" si="2214"/>
        <v>0</v>
      </c>
      <c r="AK350" s="59"/>
      <c r="AL350" s="64">
        <f t="shared" si="2215"/>
        <v>0</v>
      </c>
      <c r="AM350" s="59"/>
      <c r="AN350" s="64">
        <f t="shared" si="2216"/>
        <v>0</v>
      </c>
      <c r="AO350" s="59"/>
      <c r="AP350" s="64">
        <f t="shared" si="2217"/>
        <v>0</v>
      </c>
      <c r="AQ350" s="59"/>
      <c r="AR350" s="64">
        <f t="shared" si="2218"/>
        <v>0</v>
      </c>
      <c r="AS350" s="59"/>
      <c r="AT350" s="64">
        <f t="shared" si="2219"/>
        <v>0</v>
      </c>
      <c r="AU350" s="59"/>
      <c r="AV350" s="64">
        <f t="shared" si="2220"/>
        <v>0</v>
      </c>
      <c r="AW350" s="59"/>
      <c r="AX350" s="64">
        <f t="shared" si="2221"/>
        <v>0</v>
      </c>
      <c r="AY350" s="59"/>
      <c r="AZ350" s="64">
        <f t="shared" si="2222"/>
        <v>0</v>
      </c>
      <c r="BA350" s="59"/>
      <c r="BB350" s="64">
        <f t="shared" si="2223"/>
        <v>0</v>
      </c>
      <c r="BC350" s="59"/>
      <c r="BD350" s="64">
        <f t="shared" si="2224"/>
        <v>0</v>
      </c>
      <c r="BE350" s="59"/>
      <c r="BF350" s="64">
        <f t="shared" si="2225"/>
        <v>0</v>
      </c>
      <c r="BG350" s="59"/>
      <c r="BH350" s="64">
        <f t="shared" si="2226"/>
        <v>0</v>
      </c>
      <c r="BI350" s="59"/>
      <c r="BJ350" s="64">
        <f t="shared" si="2227"/>
        <v>0</v>
      </c>
      <c r="BK350" s="59"/>
      <c r="BL350" s="64">
        <f t="shared" si="2228"/>
        <v>0</v>
      </c>
      <c r="BM350" s="59"/>
      <c r="BN350" s="64">
        <f t="shared" si="2229"/>
        <v>0</v>
      </c>
      <c r="BO350" s="59"/>
      <c r="BP350" s="64">
        <f t="shared" si="2230"/>
        <v>0</v>
      </c>
      <c r="BQ350" s="59"/>
      <c r="BR350" s="64">
        <f t="shared" si="2231"/>
        <v>0</v>
      </c>
      <c r="BS350" s="59"/>
      <c r="BT350" s="64">
        <f t="shared" si="2232"/>
        <v>0</v>
      </c>
      <c r="BU350" s="59"/>
      <c r="BV350" s="64">
        <f t="shared" si="2233"/>
        <v>0</v>
      </c>
      <c r="BW350" s="59"/>
      <c r="BX350" s="64">
        <f t="shared" si="2234"/>
        <v>0</v>
      </c>
      <c r="BY350" s="59"/>
      <c r="BZ350" s="64">
        <f t="shared" si="1998"/>
        <v>0</v>
      </c>
      <c r="CA350" s="54"/>
      <c r="CB350" s="61">
        <f t="shared" si="2073"/>
        <v>0</v>
      </c>
      <c r="CC350" s="61">
        <f t="shared" si="2000"/>
        <v>0</v>
      </c>
      <c r="CD350" s="4"/>
      <c r="CE350" s="236"/>
      <c r="CF350" s="236">
        <f t="shared" si="2047"/>
        <v>0</v>
      </c>
      <c r="CG350" s="235">
        <f t="shared" si="2048"/>
        <v>0</v>
      </c>
      <c r="CH350" s="235">
        <f t="shared" si="2049"/>
        <v>0</v>
      </c>
      <c r="CI350" s="236"/>
      <c r="CJ350" s="236">
        <f t="shared" si="2050"/>
        <v>0</v>
      </c>
      <c r="CK350" s="235">
        <f t="shared" si="2051"/>
        <v>0</v>
      </c>
      <c r="CL350" s="235">
        <f t="shared" si="2052"/>
        <v>0</v>
      </c>
      <c r="CM350" s="236"/>
      <c r="CN350" s="236">
        <f t="shared" si="2235"/>
        <v>0</v>
      </c>
      <c r="CO350" s="235">
        <f t="shared" si="2053"/>
        <v>0</v>
      </c>
      <c r="CP350" s="235">
        <f t="shared" si="2054"/>
        <v>0</v>
      </c>
      <c r="CQ350" s="236"/>
      <c r="CR350" s="236">
        <f t="shared" si="2055"/>
        <v>0</v>
      </c>
      <c r="CS350" s="235">
        <f t="shared" si="2074"/>
        <v>0</v>
      </c>
      <c r="CT350" s="235">
        <f t="shared" si="2075"/>
        <v>0</v>
      </c>
      <c r="CU350" s="236"/>
      <c r="CV350" s="236">
        <f t="shared" si="2056"/>
        <v>0</v>
      </c>
      <c r="CW350" s="235">
        <f t="shared" si="2004"/>
        <v>0</v>
      </c>
      <c r="CX350" s="235">
        <f t="shared" si="2057"/>
        <v>0</v>
      </c>
      <c r="CY350" s="236"/>
      <c r="CZ350" s="236">
        <f t="shared" si="2058"/>
        <v>0</v>
      </c>
      <c r="DA350" s="235">
        <f t="shared" si="2059"/>
        <v>0</v>
      </c>
      <c r="DB350" s="235">
        <f t="shared" si="2060"/>
        <v>0</v>
      </c>
      <c r="DC350" s="236"/>
      <c r="DD350" s="236">
        <f t="shared" si="2061"/>
        <v>0</v>
      </c>
      <c r="DE350" s="235">
        <f t="shared" si="2062"/>
        <v>0</v>
      </c>
      <c r="DF350" s="235">
        <f t="shared" si="2063"/>
        <v>0</v>
      </c>
      <c r="DG350" s="236"/>
      <c r="DH350" s="236">
        <f t="shared" si="2064"/>
        <v>0</v>
      </c>
      <c r="DI350" s="235">
        <f t="shared" si="2065"/>
        <v>0</v>
      </c>
      <c r="DJ350" s="235">
        <f t="shared" si="2066"/>
        <v>0</v>
      </c>
      <c r="DK350" s="236"/>
      <c r="DL350" s="236">
        <f t="shared" si="2067"/>
        <v>0</v>
      </c>
      <c r="DM350" s="235">
        <f t="shared" si="2068"/>
        <v>0</v>
      </c>
      <c r="DN350" s="235">
        <f t="shared" si="2069"/>
        <v>0</v>
      </c>
      <c r="DO350" s="236"/>
      <c r="DP350" s="236">
        <f t="shared" si="2236"/>
        <v>0</v>
      </c>
      <c r="DQ350" s="235">
        <f t="shared" si="2006"/>
        <v>0</v>
      </c>
      <c r="DR350" s="235">
        <f t="shared" si="2007"/>
        <v>0</v>
      </c>
      <c r="DS350" s="236"/>
      <c r="DT350" s="236">
        <f t="shared" si="2070"/>
        <v>0</v>
      </c>
      <c r="DU350" s="235">
        <f t="shared" si="2071"/>
        <v>0</v>
      </c>
      <c r="DV350" s="235">
        <f t="shared" si="2072"/>
        <v>0</v>
      </c>
      <c r="DW350" s="236"/>
      <c r="DX350" s="236">
        <f t="shared" si="2237"/>
        <v>0</v>
      </c>
      <c r="DY350" s="235">
        <f t="shared" si="2173"/>
        <v>0</v>
      </c>
      <c r="DZ350" s="235">
        <f t="shared" si="2174"/>
        <v>0</v>
      </c>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row>
    <row r="351" spans="1:212" s="5" customFormat="1" x14ac:dyDescent="0.2">
      <c r="A351" s="57" t="s">
        <v>190</v>
      </c>
      <c r="B351" s="57" t="s">
        <v>191</v>
      </c>
      <c r="C351" s="57" t="s">
        <v>10</v>
      </c>
      <c r="D351" s="57">
        <v>35</v>
      </c>
      <c r="E351" s="6"/>
      <c r="F351" s="64">
        <f t="shared" si="2011"/>
        <v>0</v>
      </c>
      <c r="G351" s="6"/>
      <c r="H351" s="64">
        <f t="shared" si="2012"/>
        <v>0</v>
      </c>
      <c r="I351" s="6"/>
      <c r="J351" s="64">
        <f t="shared" si="2013"/>
        <v>0</v>
      </c>
      <c r="K351" s="6"/>
      <c r="L351" s="64">
        <f t="shared" si="2202"/>
        <v>0</v>
      </c>
      <c r="M351" s="6"/>
      <c r="N351" s="64">
        <f t="shared" si="2203"/>
        <v>0</v>
      </c>
      <c r="O351" s="6"/>
      <c r="P351" s="64">
        <f t="shared" si="2204"/>
        <v>0</v>
      </c>
      <c r="Q351" s="6"/>
      <c r="R351" s="64">
        <f t="shared" si="2205"/>
        <v>0</v>
      </c>
      <c r="S351" s="6"/>
      <c r="T351" s="64">
        <f t="shared" si="2206"/>
        <v>0</v>
      </c>
      <c r="U351" s="6"/>
      <c r="V351" s="64">
        <f t="shared" si="2207"/>
        <v>0</v>
      </c>
      <c r="W351" s="208"/>
      <c r="X351" s="64">
        <f t="shared" si="2208"/>
        <v>0</v>
      </c>
      <c r="Y351" s="6"/>
      <c r="Z351" s="64">
        <f t="shared" si="2209"/>
        <v>0</v>
      </c>
      <c r="AA351" s="6"/>
      <c r="AB351" s="64">
        <f t="shared" si="2210"/>
        <v>0</v>
      </c>
      <c r="AC351" s="59"/>
      <c r="AD351" s="64">
        <f t="shared" si="2211"/>
        <v>0</v>
      </c>
      <c r="AE351" s="59"/>
      <c r="AF351" s="64">
        <f t="shared" si="2212"/>
        <v>0</v>
      </c>
      <c r="AG351" s="59"/>
      <c r="AH351" s="64">
        <f t="shared" si="2213"/>
        <v>0</v>
      </c>
      <c r="AI351" s="59"/>
      <c r="AJ351" s="64">
        <f t="shared" si="2214"/>
        <v>0</v>
      </c>
      <c r="AK351" s="59"/>
      <c r="AL351" s="64">
        <f t="shared" si="2215"/>
        <v>0</v>
      </c>
      <c r="AM351" s="59"/>
      <c r="AN351" s="64">
        <f t="shared" si="2216"/>
        <v>0</v>
      </c>
      <c r="AO351" s="59"/>
      <c r="AP351" s="64">
        <f t="shared" si="2217"/>
        <v>0</v>
      </c>
      <c r="AQ351" s="59"/>
      <c r="AR351" s="64">
        <f t="shared" si="2218"/>
        <v>0</v>
      </c>
      <c r="AS351" s="59"/>
      <c r="AT351" s="64">
        <f t="shared" si="2219"/>
        <v>0</v>
      </c>
      <c r="AU351" s="59"/>
      <c r="AV351" s="64">
        <f t="shared" si="2220"/>
        <v>0</v>
      </c>
      <c r="AW351" s="59"/>
      <c r="AX351" s="64">
        <f t="shared" si="2221"/>
        <v>0</v>
      </c>
      <c r="AY351" s="59"/>
      <c r="AZ351" s="64">
        <f t="shared" si="2222"/>
        <v>0</v>
      </c>
      <c r="BA351" s="59"/>
      <c r="BB351" s="64">
        <f t="shared" si="2223"/>
        <v>0</v>
      </c>
      <c r="BC351" s="59"/>
      <c r="BD351" s="64">
        <f t="shared" si="2224"/>
        <v>0</v>
      </c>
      <c r="BE351" s="59"/>
      <c r="BF351" s="64">
        <f t="shared" si="2225"/>
        <v>0</v>
      </c>
      <c r="BG351" s="59"/>
      <c r="BH351" s="64">
        <f t="shared" si="2226"/>
        <v>0</v>
      </c>
      <c r="BI351" s="59"/>
      <c r="BJ351" s="64">
        <f t="shared" si="2227"/>
        <v>0</v>
      </c>
      <c r="BK351" s="59"/>
      <c r="BL351" s="64">
        <f t="shared" si="2228"/>
        <v>0</v>
      </c>
      <c r="BM351" s="59"/>
      <c r="BN351" s="64">
        <f t="shared" si="2229"/>
        <v>0</v>
      </c>
      <c r="BO351" s="59"/>
      <c r="BP351" s="64">
        <f t="shared" si="2230"/>
        <v>0</v>
      </c>
      <c r="BQ351" s="59"/>
      <c r="BR351" s="64">
        <f t="shared" si="2231"/>
        <v>0</v>
      </c>
      <c r="BS351" s="59"/>
      <c r="BT351" s="64">
        <f t="shared" si="2232"/>
        <v>0</v>
      </c>
      <c r="BU351" s="59"/>
      <c r="BV351" s="64">
        <f t="shared" si="2233"/>
        <v>0</v>
      </c>
      <c r="BW351" s="59"/>
      <c r="BX351" s="64">
        <f t="shared" si="2234"/>
        <v>0</v>
      </c>
      <c r="BY351" s="59"/>
      <c r="BZ351" s="64">
        <f t="shared" si="1998"/>
        <v>0</v>
      </c>
      <c r="CA351" s="54"/>
      <c r="CB351" s="61">
        <f t="shared" si="2073"/>
        <v>0</v>
      </c>
      <c r="CC351" s="61">
        <f t="shared" si="2000"/>
        <v>0</v>
      </c>
      <c r="CD351" s="4"/>
      <c r="CE351" s="236"/>
      <c r="CF351" s="236">
        <f t="shared" si="2047"/>
        <v>0</v>
      </c>
      <c r="CG351" s="235">
        <f t="shared" si="2048"/>
        <v>0</v>
      </c>
      <c r="CH351" s="235">
        <f t="shared" si="2049"/>
        <v>0</v>
      </c>
      <c r="CI351" s="236"/>
      <c r="CJ351" s="236">
        <f t="shared" si="2050"/>
        <v>0</v>
      </c>
      <c r="CK351" s="235">
        <f t="shared" si="2051"/>
        <v>0</v>
      </c>
      <c r="CL351" s="235">
        <f t="shared" si="2052"/>
        <v>0</v>
      </c>
      <c r="CM351" s="236"/>
      <c r="CN351" s="236">
        <f t="shared" si="2235"/>
        <v>0</v>
      </c>
      <c r="CO351" s="235">
        <f t="shared" si="2053"/>
        <v>0</v>
      </c>
      <c r="CP351" s="235">
        <f t="shared" si="2054"/>
        <v>0</v>
      </c>
      <c r="CQ351" s="236"/>
      <c r="CR351" s="236">
        <f t="shared" si="2055"/>
        <v>0</v>
      </c>
      <c r="CS351" s="235">
        <f t="shared" si="2074"/>
        <v>0</v>
      </c>
      <c r="CT351" s="235">
        <f t="shared" si="2075"/>
        <v>0</v>
      </c>
      <c r="CU351" s="236"/>
      <c r="CV351" s="236">
        <f t="shared" si="2056"/>
        <v>0</v>
      </c>
      <c r="CW351" s="235">
        <f t="shared" si="2004"/>
        <v>0</v>
      </c>
      <c r="CX351" s="235">
        <f t="shared" si="2057"/>
        <v>0</v>
      </c>
      <c r="CY351" s="236"/>
      <c r="CZ351" s="236">
        <f t="shared" si="2058"/>
        <v>0</v>
      </c>
      <c r="DA351" s="235">
        <f t="shared" si="2059"/>
        <v>0</v>
      </c>
      <c r="DB351" s="235">
        <f t="shared" si="2060"/>
        <v>0</v>
      </c>
      <c r="DC351" s="236"/>
      <c r="DD351" s="236">
        <f t="shared" si="2061"/>
        <v>0</v>
      </c>
      <c r="DE351" s="235">
        <f t="shared" si="2062"/>
        <v>0</v>
      </c>
      <c r="DF351" s="235">
        <f t="shared" si="2063"/>
        <v>0</v>
      </c>
      <c r="DG351" s="236"/>
      <c r="DH351" s="236">
        <f t="shared" si="2064"/>
        <v>0</v>
      </c>
      <c r="DI351" s="235">
        <f t="shared" si="2065"/>
        <v>0</v>
      </c>
      <c r="DJ351" s="235">
        <f t="shared" si="2066"/>
        <v>0</v>
      </c>
      <c r="DK351" s="236"/>
      <c r="DL351" s="236">
        <f t="shared" si="2067"/>
        <v>0</v>
      </c>
      <c r="DM351" s="235">
        <f t="shared" si="2068"/>
        <v>0</v>
      </c>
      <c r="DN351" s="235">
        <f t="shared" si="2069"/>
        <v>0</v>
      </c>
      <c r="DO351" s="236"/>
      <c r="DP351" s="236">
        <f t="shared" si="2236"/>
        <v>0</v>
      </c>
      <c r="DQ351" s="235">
        <f t="shared" si="2006"/>
        <v>0</v>
      </c>
      <c r="DR351" s="235">
        <f t="shared" si="2007"/>
        <v>0</v>
      </c>
      <c r="DS351" s="236"/>
      <c r="DT351" s="236">
        <f t="shared" si="2070"/>
        <v>0</v>
      </c>
      <c r="DU351" s="235">
        <f t="shared" si="2071"/>
        <v>0</v>
      </c>
      <c r="DV351" s="235">
        <f t="shared" si="2072"/>
        <v>0</v>
      </c>
      <c r="DW351" s="236"/>
      <c r="DX351" s="236">
        <f t="shared" si="2237"/>
        <v>0</v>
      </c>
      <c r="DY351" s="235">
        <f t="shared" si="2173"/>
        <v>0</v>
      </c>
      <c r="DZ351" s="235">
        <f t="shared" si="2174"/>
        <v>0</v>
      </c>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row>
    <row r="352" spans="1:212" s="5" customFormat="1" x14ac:dyDescent="0.2">
      <c r="A352" s="57" t="s">
        <v>177</v>
      </c>
      <c r="B352" s="57" t="s">
        <v>178</v>
      </c>
      <c r="C352" s="57" t="s">
        <v>10</v>
      </c>
      <c r="D352" s="57">
        <v>35</v>
      </c>
      <c r="E352" s="6"/>
      <c r="F352" s="64">
        <f t="shared" si="2011"/>
        <v>0</v>
      </c>
      <c r="G352" s="6"/>
      <c r="H352" s="64">
        <f t="shared" si="2012"/>
        <v>0</v>
      </c>
      <c r="I352" s="6"/>
      <c r="J352" s="64">
        <f t="shared" si="2013"/>
        <v>0</v>
      </c>
      <c r="K352" s="6"/>
      <c r="L352" s="64">
        <f t="shared" si="2202"/>
        <v>0</v>
      </c>
      <c r="M352" s="208"/>
      <c r="N352" s="64">
        <f t="shared" si="2203"/>
        <v>0</v>
      </c>
      <c r="O352" s="6"/>
      <c r="P352" s="64">
        <f t="shared" si="2204"/>
        <v>0</v>
      </c>
      <c r="Q352" s="6"/>
      <c r="R352" s="64">
        <f t="shared" si="2205"/>
        <v>0</v>
      </c>
      <c r="S352" s="6"/>
      <c r="T352" s="64">
        <f t="shared" si="2206"/>
        <v>0</v>
      </c>
      <c r="U352" s="6"/>
      <c r="V352" s="64">
        <f t="shared" si="2207"/>
        <v>0</v>
      </c>
      <c r="W352" s="6"/>
      <c r="X352" s="64">
        <f t="shared" si="2208"/>
        <v>0</v>
      </c>
      <c r="Y352" s="6"/>
      <c r="Z352" s="64">
        <f t="shared" si="2209"/>
        <v>0</v>
      </c>
      <c r="AA352" s="6"/>
      <c r="AB352" s="64">
        <f t="shared" si="2210"/>
        <v>0</v>
      </c>
      <c r="AC352" s="59"/>
      <c r="AD352" s="64">
        <f t="shared" si="2211"/>
        <v>0</v>
      </c>
      <c r="AE352" s="59"/>
      <c r="AF352" s="64">
        <f t="shared" si="2212"/>
        <v>0</v>
      </c>
      <c r="AG352" s="59"/>
      <c r="AH352" s="64">
        <f t="shared" si="2213"/>
        <v>0</v>
      </c>
      <c r="AI352" s="59"/>
      <c r="AJ352" s="64">
        <f t="shared" si="2214"/>
        <v>0</v>
      </c>
      <c r="AK352" s="59"/>
      <c r="AL352" s="64">
        <f t="shared" si="2215"/>
        <v>0</v>
      </c>
      <c r="AM352" s="59"/>
      <c r="AN352" s="64">
        <f t="shared" si="2216"/>
        <v>0</v>
      </c>
      <c r="AO352" s="59"/>
      <c r="AP352" s="64">
        <f t="shared" si="2217"/>
        <v>0</v>
      </c>
      <c r="AQ352" s="59"/>
      <c r="AR352" s="64">
        <f t="shared" si="2218"/>
        <v>0</v>
      </c>
      <c r="AS352" s="59"/>
      <c r="AT352" s="64">
        <f t="shared" si="2219"/>
        <v>0</v>
      </c>
      <c r="AU352" s="59"/>
      <c r="AV352" s="64">
        <f t="shared" si="2220"/>
        <v>0</v>
      </c>
      <c r="AW352" s="59"/>
      <c r="AX352" s="64">
        <f t="shared" si="2221"/>
        <v>0</v>
      </c>
      <c r="AY352" s="59"/>
      <c r="AZ352" s="64">
        <f t="shared" si="2222"/>
        <v>0</v>
      </c>
      <c r="BA352" s="59"/>
      <c r="BB352" s="64">
        <f t="shared" si="2223"/>
        <v>0</v>
      </c>
      <c r="BC352" s="59"/>
      <c r="BD352" s="64">
        <f t="shared" si="2224"/>
        <v>0</v>
      </c>
      <c r="BE352" s="59"/>
      <c r="BF352" s="64">
        <f t="shared" si="2225"/>
        <v>0</v>
      </c>
      <c r="BG352" s="59"/>
      <c r="BH352" s="64">
        <f t="shared" si="2226"/>
        <v>0</v>
      </c>
      <c r="BI352" s="59"/>
      <c r="BJ352" s="64">
        <f t="shared" si="2227"/>
        <v>0</v>
      </c>
      <c r="BK352" s="59"/>
      <c r="BL352" s="64">
        <f t="shared" si="2228"/>
        <v>0</v>
      </c>
      <c r="BM352" s="59"/>
      <c r="BN352" s="64">
        <f t="shared" si="2229"/>
        <v>0</v>
      </c>
      <c r="BO352" s="59"/>
      <c r="BP352" s="64">
        <f t="shared" si="2230"/>
        <v>0</v>
      </c>
      <c r="BQ352" s="59"/>
      <c r="BR352" s="64">
        <f t="shared" si="2231"/>
        <v>0</v>
      </c>
      <c r="BS352" s="59"/>
      <c r="BT352" s="64">
        <f t="shared" si="2232"/>
        <v>0</v>
      </c>
      <c r="BU352" s="59"/>
      <c r="BV352" s="64">
        <f t="shared" si="2233"/>
        <v>0</v>
      </c>
      <c r="BW352" s="59"/>
      <c r="BX352" s="64">
        <f t="shared" si="2234"/>
        <v>0</v>
      </c>
      <c r="BY352" s="59"/>
      <c r="BZ352" s="64">
        <f t="shared" si="1998"/>
        <v>0</v>
      </c>
      <c r="CA352" s="54"/>
      <c r="CB352" s="61">
        <f t="shared" si="2073"/>
        <v>0</v>
      </c>
      <c r="CC352" s="61">
        <f t="shared" si="2000"/>
        <v>0</v>
      </c>
      <c r="CD352" s="4"/>
      <c r="CE352" s="236"/>
      <c r="CF352" s="236">
        <f t="shared" si="2047"/>
        <v>0</v>
      </c>
      <c r="CG352" s="235">
        <f t="shared" si="2048"/>
        <v>0</v>
      </c>
      <c r="CH352" s="235">
        <f t="shared" si="2049"/>
        <v>0</v>
      </c>
      <c r="CI352" s="236"/>
      <c r="CJ352" s="236">
        <f t="shared" si="2050"/>
        <v>0</v>
      </c>
      <c r="CK352" s="235">
        <f t="shared" si="2051"/>
        <v>0</v>
      </c>
      <c r="CL352" s="235">
        <f t="shared" si="2052"/>
        <v>0</v>
      </c>
      <c r="CM352" s="236"/>
      <c r="CN352" s="236">
        <f t="shared" si="2235"/>
        <v>0</v>
      </c>
      <c r="CO352" s="235">
        <f t="shared" si="2053"/>
        <v>0</v>
      </c>
      <c r="CP352" s="235">
        <f t="shared" si="2054"/>
        <v>0</v>
      </c>
      <c r="CQ352" s="236"/>
      <c r="CR352" s="236">
        <f t="shared" si="2055"/>
        <v>0</v>
      </c>
      <c r="CS352" s="235">
        <f t="shared" si="2074"/>
        <v>0</v>
      </c>
      <c r="CT352" s="235">
        <f t="shared" si="2075"/>
        <v>0</v>
      </c>
      <c r="CU352" s="236"/>
      <c r="CV352" s="236">
        <f t="shared" si="2056"/>
        <v>0</v>
      </c>
      <c r="CW352" s="235">
        <f t="shared" si="2004"/>
        <v>0</v>
      </c>
      <c r="CX352" s="235">
        <f t="shared" si="2057"/>
        <v>0</v>
      </c>
      <c r="CY352" s="236"/>
      <c r="CZ352" s="236">
        <f t="shared" si="2058"/>
        <v>0</v>
      </c>
      <c r="DA352" s="235">
        <f t="shared" si="2059"/>
        <v>0</v>
      </c>
      <c r="DB352" s="235">
        <f t="shared" si="2060"/>
        <v>0</v>
      </c>
      <c r="DC352" s="236"/>
      <c r="DD352" s="236">
        <f t="shared" si="2061"/>
        <v>0</v>
      </c>
      <c r="DE352" s="235">
        <f t="shared" si="2062"/>
        <v>0</v>
      </c>
      <c r="DF352" s="235">
        <f t="shared" si="2063"/>
        <v>0</v>
      </c>
      <c r="DG352" s="236"/>
      <c r="DH352" s="236">
        <f t="shared" si="2064"/>
        <v>0</v>
      </c>
      <c r="DI352" s="235">
        <f t="shared" si="2065"/>
        <v>0</v>
      </c>
      <c r="DJ352" s="235">
        <f t="shared" si="2066"/>
        <v>0</v>
      </c>
      <c r="DK352" s="236"/>
      <c r="DL352" s="236">
        <f t="shared" si="2067"/>
        <v>0</v>
      </c>
      <c r="DM352" s="235">
        <f t="shared" si="2068"/>
        <v>0</v>
      </c>
      <c r="DN352" s="235">
        <f t="shared" si="2069"/>
        <v>0</v>
      </c>
      <c r="DO352" s="236"/>
      <c r="DP352" s="236">
        <f t="shared" si="2236"/>
        <v>0</v>
      </c>
      <c r="DQ352" s="235">
        <f t="shared" si="2006"/>
        <v>0</v>
      </c>
      <c r="DR352" s="235">
        <f t="shared" si="2007"/>
        <v>0</v>
      </c>
      <c r="DS352" s="236"/>
      <c r="DT352" s="236">
        <f t="shared" si="2070"/>
        <v>0</v>
      </c>
      <c r="DU352" s="235">
        <f t="shared" si="2071"/>
        <v>0</v>
      </c>
      <c r="DV352" s="235">
        <f t="shared" si="2072"/>
        <v>0</v>
      </c>
      <c r="DW352" s="236"/>
      <c r="DX352" s="236">
        <f t="shared" si="2237"/>
        <v>0</v>
      </c>
      <c r="DY352" s="235">
        <f t="shared" si="2173"/>
        <v>0</v>
      </c>
      <c r="DZ352" s="235">
        <f t="shared" si="2174"/>
        <v>0</v>
      </c>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row>
    <row r="353" spans="1:212" s="5" customFormat="1" x14ac:dyDescent="0.2">
      <c r="A353" s="57"/>
      <c r="B353" s="57"/>
      <c r="C353" s="57" t="s">
        <v>10</v>
      </c>
      <c r="D353" s="57">
        <v>35</v>
      </c>
      <c r="E353" s="6"/>
      <c r="F353" s="64">
        <f t="shared" si="2011"/>
        <v>0</v>
      </c>
      <c r="G353" s="6"/>
      <c r="H353" s="64">
        <f t="shared" si="2012"/>
        <v>0</v>
      </c>
      <c r="I353" s="6"/>
      <c r="J353" s="64">
        <f t="shared" si="2013"/>
        <v>0</v>
      </c>
      <c r="K353" s="6"/>
      <c r="L353" s="64">
        <f t="shared" si="2202"/>
        <v>0</v>
      </c>
      <c r="M353" s="6"/>
      <c r="N353" s="64">
        <f t="shared" si="2203"/>
        <v>0</v>
      </c>
      <c r="O353" s="6"/>
      <c r="P353" s="64">
        <f t="shared" si="2204"/>
        <v>0</v>
      </c>
      <c r="Q353" s="6"/>
      <c r="R353" s="64">
        <f t="shared" si="2205"/>
        <v>0</v>
      </c>
      <c r="S353" s="6"/>
      <c r="T353" s="64">
        <f t="shared" si="2206"/>
        <v>0</v>
      </c>
      <c r="U353" s="6"/>
      <c r="V353" s="64">
        <f t="shared" si="2207"/>
        <v>0</v>
      </c>
      <c r="W353" s="6"/>
      <c r="X353" s="64">
        <f t="shared" si="2208"/>
        <v>0</v>
      </c>
      <c r="Y353" s="6"/>
      <c r="Z353" s="64">
        <f t="shared" si="2209"/>
        <v>0</v>
      </c>
      <c r="AA353" s="6"/>
      <c r="AB353" s="64">
        <f t="shared" si="2210"/>
        <v>0</v>
      </c>
      <c r="AC353" s="59"/>
      <c r="AD353" s="64">
        <f t="shared" si="2211"/>
        <v>0</v>
      </c>
      <c r="AE353" s="59"/>
      <c r="AF353" s="64">
        <f t="shared" si="2212"/>
        <v>0</v>
      </c>
      <c r="AG353" s="59"/>
      <c r="AH353" s="64">
        <f t="shared" si="2213"/>
        <v>0</v>
      </c>
      <c r="AI353" s="59"/>
      <c r="AJ353" s="64">
        <f t="shared" si="2214"/>
        <v>0</v>
      </c>
      <c r="AK353" s="59"/>
      <c r="AL353" s="64">
        <f t="shared" si="2215"/>
        <v>0</v>
      </c>
      <c r="AM353" s="59"/>
      <c r="AN353" s="64">
        <f t="shared" si="2216"/>
        <v>0</v>
      </c>
      <c r="AO353" s="59"/>
      <c r="AP353" s="64">
        <f t="shared" si="2217"/>
        <v>0</v>
      </c>
      <c r="AQ353" s="59"/>
      <c r="AR353" s="64">
        <f t="shared" si="2218"/>
        <v>0</v>
      </c>
      <c r="AS353" s="59"/>
      <c r="AT353" s="64">
        <f t="shared" si="2219"/>
        <v>0</v>
      </c>
      <c r="AU353" s="59"/>
      <c r="AV353" s="64">
        <f t="shared" si="2220"/>
        <v>0</v>
      </c>
      <c r="AW353" s="59"/>
      <c r="AX353" s="64">
        <f t="shared" si="2221"/>
        <v>0</v>
      </c>
      <c r="AY353" s="59"/>
      <c r="AZ353" s="64">
        <f t="shared" si="2222"/>
        <v>0</v>
      </c>
      <c r="BA353" s="59"/>
      <c r="BB353" s="64">
        <f t="shared" si="2223"/>
        <v>0</v>
      </c>
      <c r="BC353" s="59"/>
      <c r="BD353" s="64">
        <f t="shared" si="2224"/>
        <v>0</v>
      </c>
      <c r="BE353" s="59"/>
      <c r="BF353" s="64">
        <f t="shared" si="2225"/>
        <v>0</v>
      </c>
      <c r="BG353" s="59"/>
      <c r="BH353" s="64">
        <f t="shared" si="2226"/>
        <v>0</v>
      </c>
      <c r="BI353" s="59"/>
      <c r="BJ353" s="64">
        <f t="shared" si="2227"/>
        <v>0</v>
      </c>
      <c r="BK353" s="59"/>
      <c r="BL353" s="64">
        <f t="shared" si="2228"/>
        <v>0</v>
      </c>
      <c r="BM353" s="59"/>
      <c r="BN353" s="64">
        <f t="shared" si="2229"/>
        <v>0</v>
      </c>
      <c r="BO353" s="59"/>
      <c r="BP353" s="64">
        <f t="shared" si="2230"/>
        <v>0</v>
      </c>
      <c r="BQ353" s="59"/>
      <c r="BR353" s="64">
        <f t="shared" si="2231"/>
        <v>0</v>
      </c>
      <c r="BS353" s="59"/>
      <c r="BT353" s="64">
        <f t="shared" si="2232"/>
        <v>0</v>
      </c>
      <c r="BU353" s="59"/>
      <c r="BV353" s="64">
        <f t="shared" si="2233"/>
        <v>0</v>
      </c>
      <c r="BW353" s="59"/>
      <c r="BX353" s="64">
        <f t="shared" si="2234"/>
        <v>0</v>
      </c>
      <c r="BY353" s="59"/>
      <c r="BZ353" s="64">
        <f t="shared" si="1998"/>
        <v>0</v>
      </c>
      <c r="CA353" s="54"/>
      <c r="CB353" s="61">
        <f t="shared" si="2073"/>
        <v>0</v>
      </c>
      <c r="CC353" s="61">
        <f t="shared" si="2000"/>
        <v>0</v>
      </c>
      <c r="CD353" s="4"/>
      <c r="CE353" s="236"/>
      <c r="CF353" s="236">
        <f t="shared" si="2047"/>
        <v>0</v>
      </c>
      <c r="CG353" s="235">
        <f t="shared" si="2048"/>
        <v>0</v>
      </c>
      <c r="CH353" s="235">
        <f t="shared" si="2049"/>
        <v>0</v>
      </c>
      <c r="CI353" s="236"/>
      <c r="CJ353" s="236">
        <f t="shared" si="2050"/>
        <v>0</v>
      </c>
      <c r="CK353" s="235">
        <f t="shared" si="2051"/>
        <v>0</v>
      </c>
      <c r="CL353" s="235">
        <f t="shared" si="2052"/>
        <v>0</v>
      </c>
      <c r="CM353" s="236"/>
      <c r="CN353" s="236">
        <f t="shared" si="2235"/>
        <v>0</v>
      </c>
      <c r="CO353" s="235">
        <f t="shared" si="2053"/>
        <v>0</v>
      </c>
      <c r="CP353" s="235">
        <f t="shared" si="2054"/>
        <v>0</v>
      </c>
      <c r="CQ353" s="236"/>
      <c r="CR353" s="236">
        <f t="shared" si="2055"/>
        <v>0</v>
      </c>
      <c r="CS353" s="235">
        <f t="shared" si="2074"/>
        <v>0</v>
      </c>
      <c r="CT353" s="235">
        <f t="shared" si="2075"/>
        <v>0</v>
      </c>
      <c r="CU353" s="236"/>
      <c r="CV353" s="236">
        <f t="shared" si="2056"/>
        <v>0</v>
      </c>
      <c r="CW353" s="235">
        <f>SUM(CU353+AK354)</f>
        <v>0</v>
      </c>
      <c r="CX353" s="235">
        <f t="shared" si="2057"/>
        <v>0</v>
      </c>
      <c r="CY353" s="236"/>
      <c r="CZ353" s="236">
        <f t="shared" si="2058"/>
        <v>0</v>
      </c>
      <c r="DA353" s="235">
        <f>SUM(CY353+AO354)</f>
        <v>0</v>
      </c>
      <c r="DB353" s="235">
        <f t="shared" si="2060"/>
        <v>0</v>
      </c>
      <c r="DC353" s="236"/>
      <c r="DD353" s="236">
        <f t="shared" si="2061"/>
        <v>0</v>
      </c>
      <c r="DE353" s="235">
        <f t="shared" si="2062"/>
        <v>0</v>
      </c>
      <c r="DF353" s="235">
        <f t="shared" si="2063"/>
        <v>0</v>
      </c>
      <c r="DG353" s="236"/>
      <c r="DH353" s="236">
        <f t="shared" si="2064"/>
        <v>0</v>
      </c>
      <c r="DI353" s="235">
        <f t="shared" si="2065"/>
        <v>0</v>
      </c>
      <c r="DJ353" s="235">
        <f t="shared" si="2066"/>
        <v>0</v>
      </c>
      <c r="DK353" s="236"/>
      <c r="DL353" s="236">
        <f t="shared" si="2067"/>
        <v>0</v>
      </c>
      <c r="DM353" s="235">
        <f t="shared" si="2068"/>
        <v>0</v>
      </c>
      <c r="DN353" s="235">
        <f t="shared" si="2069"/>
        <v>0</v>
      </c>
      <c r="DO353" s="236"/>
      <c r="DP353" s="236">
        <f t="shared" si="2236"/>
        <v>0</v>
      </c>
      <c r="DQ353" s="235">
        <f>SUM(DO353+BA354)</f>
        <v>0</v>
      </c>
      <c r="DR353" s="235">
        <f t="shared" si="2007"/>
        <v>0</v>
      </c>
      <c r="DS353" s="236"/>
      <c r="DT353" s="236">
        <f t="shared" si="2070"/>
        <v>0</v>
      </c>
      <c r="DU353" s="235">
        <f t="shared" si="2071"/>
        <v>0</v>
      </c>
      <c r="DV353" s="235">
        <f t="shared" si="2072"/>
        <v>0</v>
      </c>
      <c r="DW353" s="236"/>
      <c r="DX353" s="236">
        <f t="shared" si="2237"/>
        <v>0</v>
      </c>
      <c r="DY353" s="235">
        <f>SUM(DW353+BI354)</f>
        <v>0</v>
      </c>
      <c r="DZ353" s="235">
        <f t="shared" si="2174"/>
        <v>0</v>
      </c>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row>
    <row r="354" spans="1:212" s="5" customFormat="1" x14ac:dyDescent="0.2">
      <c r="A354" s="19"/>
      <c r="B354" s="19"/>
      <c r="C354" s="19"/>
      <c r="D354" s="19"/>
      <c r="E354" s="19"/>
      <c r="F354" s="19"/>
      <c r="G354" s="19"/>
      <c r="H354" s="19"/>
      <c r="I354" s="19"/>
      <c r="J354" s="19"/>
      <c r="K354" s="55"/>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55"/>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55"/>
      <c r="BH354" s="19"/>
      <c r="BI354" s="19"/>
      <c r="BJ354" s="19"/>
      <c r="BK354" s="19"/>
      <c r="BL354" s="19"/>
      <c r="BM354" s="19"/>
      <c r="BN354" s="19"/>
      <c r="BO354" s="19"/>
      <c r="BP354" s="19"/>
      <c r="BQ354" s="19"/>
      <c r="BR354" s="19"/>
      <c r="BS354" s="19"/>
      <c r="BT354" s="19"/>
      <c r="BU354" s="19"/>
      <c r="BV354" s="19"/>
      <c r="BW354" s="19"/>
      <c r="BX354" s="19"/>
      <c r="BY354" s="19"/>
      <c r="BZ354" s="19"/>
      <c r="CA354" s="19"/>
      <c r="CB354" s="17"/>
      <c r="CC354" s="17"/>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row>
    <row r="355" spans="1:212" s="5" customFormat="1"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56"/>
      <c r="AD355" s="19"/>
      <c r="AE355" s="56"/>
      <c r="AF355" s="19"/>
      <c r="AG355" s="56"/>
      <c r="AH355" s="19"/>
      <c r="AI355" s="56"/>
      <c r="AJ355" s="19"/>
      <c r="AK355" s="56"/>
      <c r="AL355" s="19"/>
      <c r="AM355" s="56"/>
      <c r="AN355" s="19"/>
      <c r="AO355" s="56"/>
      <c r="AP355" s="19"/>
      <c r="AQ355" s="56"/>
      <c r="AR355" s="19"/>
      <c r="AS355" s="56"/>
      <c r="AT355" s="19"/>
      <c r="AU355" s="56"/>
      <c r="AV355" s="19"/>
      <c r="AW355" s="56"/>
      <c r="AX355" s="19"/>
      <c r="AY355" s="56"/>
      <c r="AZ355" s="19"/>
      <c r="BA355" s="56"/>
      <c r="BB355" s="19"/>
      <c r="BC355" s="56"/>
      <c r="BD355" s="19"/>
      <c r="BE355" s="56"/>
      <c r="BF355" s="19"/>
      <c r="BG355" s="56"/>
      <c r="BH355" s="19"/>
      <c r="BI355" s="56"/>
      <c r="BJ355" s="19"/>
      <c r="BK355" s="56"/>
      <c r="BL355" s="19"/>
      <c r="BM355" s="56"/>
      <c r="BN355" s="19"/>
      <c r="BO355" s="56"/>
      <c r="BP355" s="19"/>
      <c r="BQ355" s="56"/>
      <c r="BR355" s="19"/>
      <c r="BS355" s="56"/>
      <c r="BT355" s="19"/>
      <c r="BU355" s="56"/>
      <c r="BV355" s="19"/>
      <c r="BW355" s="56"/>
      <c r="BX355" s="19"/>
      <c r="BY355" s="56"/>
      <c r="BZ355" s="19"/>
      <c r="CA355" s="19"/>
      <c r="CB355" s="17"/>
      <c r="CC355" s="17"/>
      <c r="CD355" s="63"/>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c r="DS355" s="18"/>
      <c r="DT355" s="18"/>
      <c r="DU355" s="18"/>
      <c r="DV355" s="18"/>
      <c r="DW355" s="18"/>
      <c r="DX355" s="18"/>
      <c r="DY355" s="18"/>
      <c r="DZ355" s="18"/>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row>
    <row r="356" spans="1:212" s="14" customFormat="1" ht="24" x14ac:dyDescent="0.2">
      <c r="A356" s="65"/>
      <c r="B356" s="65" t="s">
        <v>59</v>
      </c>
      <c r="C356" s="65"/>
      <c r="D356" s="65"/>
      <c r="E356" s="65">
        <f t="shared" ref="E356:AZ356" si="2238">SUM(E314:E353)</f>
        <v>0</v>
      </c>
      <c r="F356" s="209">
        <f t="shared" si="2238"/>
        <v>0</v>
      </c>
      <c r="G356" s="65">
        <f t="shared" si="2238"/>
        <v>0</v>
      </c>
      <c r="H356" s="209">
        <f t="shared" si="2238"/>
        <v>0</v>
      </c>
      <c r="I356" s="65">
        <f t="shared" si="2238"/>
        <v>0</v>
      </c>
      <c r="J356" s="209">
        <f t="shared" si="2238"/>
        <v>0</v>
      </c>
      <c r="K356" s="65">
        <f t="shared" si="2238"/>
        <v>0</v>
      </c>
      <c r="L356" s="209">
        <f t="shared" si="2238"/>
        <v>0</v>
      </c>
      <c r="M356" s="140">
        <f t="shared" si="2238"/>
        <v>0</v>
      </c>
      <c r="N356" s="140">
        <f t="shared" si="2238"/>
        <v>0</v>
      </c>
      <c r="O356" s="65">
        <f t="shared" si="2238"/>
        <v>0</v>
      </c>
      <c r="P356" s="140">
        <f t="shared" si="2238"/>
        <v>0</v>
      </c>
      <c r="Q356" s="65">
        <f t="shared" si="2238"/>
        <v>0</v>
      </c>
      <c r="R356" s="140">
        <f t="shared" si="2238"/>
        <v>0</v>
      </c>
      <c r="S356" s="65">
        <f t="shared" si="2238"/>
        <v>0</v>
      </c>
      <c r="T356" s="140">
        <f t="shared" si="2238"/>
        <v>0</v>
      </c>
      <c r="U356" s="65">
        <f t="shared" si="2238"/>
        <v>0</v>
      </c>
      <c r="V356" s="140">
        <f t="shared" si="2238"/>
        <v>0</v>
      </c>
      <c r="W356" s="65">
        <f t="shared" si="2238"/>
        <v>0</v>
      </c>
      <c r="X356" s="140">
        <f t="shared" si="2238"/>
        <v>0</v>
      </c>
      <c r="Y356" s="65">
        <f t="shared" si="2238"/>
        <v>0</v>
      </c>
      <c r="Z356" s="140">
        <f t="shared" si="2238"/>
        <v>0</v>
      </c>
      <c r="AA356" s="65">
        <f t="shared" si="2238"/>
        <v>0</v>
      </c>
      <c r="AB356" s="65">
        <f t="shared" si="2238"/>
        <v>0</v>
      </c>
      <c r="AC356" s="65">
        <f t="shared" si="2238"/>
        <v>0</v>
      </c>
      <c r="AD356" s="140">
        <f t="shared" si="2238"/>
        <v>0</v>
      </c>
      <c r="AE356" s="65">
        <f t="shared" si="2238"/>
        <v>0</v>
      </c>
      <c r="AF356" s="65">
        <f t="shared" si="2238"/>
        <v>0</v>
      </c>
      <c r="AG356" s="65">
        <f t="shared" si="2238"/>
        <v>0</v>
      </c>
      <c r="AH356" s="65">
        <f t="shared" si="2238"/>
        <v>0</v>
      </c>
      <c r="AI356" s="65">
        <f t="shared" si="2238"/>
        <v>0</v>
      </c>
      <c r="AJ356" s="65">
        <f t="shared" si="2238"/>
        <v>0</v>
      </c>
      <c r="AK356" s="65">
        <f t="shared" si="2238"/>
        <v>1.75</v>
      </c>
      <c r="AL356" s="140">
        <f t="shared" si="2238"/>
        <v>206.5</v>
      </c>
      <c r="AM356" s="65">
        <f t="shared" si="2238"/>
        <v>0</v>
      </c>
      <c r="AN356" s="140">
        <f t="shared" si="2238"/>
        <v>0</v>
      </c>
      <c r="AO356" s="65">
        <f t="shared" si="2238"/>
        <v>0</v>
      </c>
      <c r="AP356" s="140">
        <f t="shared" si="2238"/>
        <v>0</v>
      </c>
      <c r="AQ356" s="65">
        <f t="shared" si="2238"/>
        <v>0</v>
      </c>
      <c r="AR356" s="140">
        <f t="shared" si="2238"/>
        <v>0</v>
      </c>
      <c r="AS356" s="65">
        <f t="shared" si="2238"/>
        <v>0</v>
      </c>
      <c r="AT356" s="140">
        <f t="shared" si="2238"/>
        <v>0</v>
      </c>
      <c r="AU356" s="65">
        <f t="shared" si="2238"/>
        <v>0</v>
      </c>
      <c r="AV356" s="140">
        <f t="shared" si="2238"/>
        <v>0</v>
      </c>
      <c r="AW356" s="65">
        <f t="shared" si="2238"/>
        <v>6.75</v>
      </c>
      <c r="AX356" s="140">
        <f t="shared" si="2238"/>
        <v>663</v>
      </c>
      <c r="AY356" s="65">
        <f t="shared" si="2238"/>
        <v>37</v>
      </c>
      <c r="AZ356" s="140">
        <f t="shared" si="2238"/>
        <v>4708</v>
      </c>
      <c r="BA356" s="65">
        <f t="shared" ref="BA356:BX356" si="2239">SUM(BA314:BA353)</f>
        <v>52.5</v>
      </c>
      <c r="BB356" s="140">
        <f t="shared" si="2239"/>
        <v>6811</v>
      </c>
      <c r="BC356" s="140">
        <f t="shared" si="2239"/>
        <v>0</v>
      </c>
      <c r="BD356" s="140">
        <f t="shared" si="2239"/>
        <v>0</v>
      </c>
      <c r="BE356" s="140">
        <f t="shared" si="2239"/>
        <v>0</v>
      </c>
      <c r="BF356" s="140">
        <f t="shared" si="2239"/>
        <v>0</v>
      </c>
      <c r="BG356" s="140">
        <f t="shared" si="2239"/>
        <v>0</v>
      </c>
      <c r="BH356" s="140">
        <f t="shared" si="2239"/>
        <v>0</v>
      </c>
      <c r="BI356" s="140">
        <f t="shared" si="2239"/>
        <v>0</v>
      </c>
      <c r="BJ356" s="140">
        <f t="shared" si="2239"/>
        <v>0</v>
      </c>
      <c r="BK356" s="140">
        <f t="shared" si="2239"/>
        <v>0</v>
      </c>
      <c r="BL356" s="140">
        <f t="shared" si="2239"/>
        <v>0</v>
      </c>
      <c r="BM356" s="140">
        <f t="shared" si="2239"/>
        <v>0</v>
      </c>
      <c r="BN356" s="140">
        <f t="shared" si="2239"/>
        <v>0</v>
      </c>
      <c r="BO356" s="140">
        <f t="shared" si="2239"/>
        <v>0</v>
      </c>
      <c r="BP356" s="140">
        <f t="shared" si="2239"/>
        <v>0</v>
      </c>
      <c r="BQ356" s="140">
        <f t="shared" si="2239"/>
        <v>0</v>
      </c>
      <c r="BR356" s="140">
        <f t="shared" si="2239"/>
        <v>0</v>
      </c>
      <c r="BS356" s="140">
        <f t="shared" si="2239"/>
        <v>0</v>
      </c>
      <c r="BT356" s="140">
        <f t="shared" si="2239"/>
        <v>0</v>
      </c>
      <c r="BU356" s="140">
        <f t="shared" si="2239"/>
        <v>0</v>
      </c>
      <c r="BV356" s="140">
        <f t="shared" si="2239"/>
        <v>0</v>
      </c>
      <c r="BW356" s="140">
        <f t="shared" si="2239"/>
        <v>0</v>
      </c>
      <c r="BX356" s="140">
        <f t="shared" si="2239"/>
        <v>0</v>
      </c>
      <c r="BY356" s="65">
        <f t="shared" ref="BY356:BZ356" si="2240">SUM(BY314:BY353)</f>
        <v>0</v>
      </c>
      <c r="BZ356" s="140">
        <f t="shared" si="2240"/>
        <v>0</v>
      </c>
      <c r="CA356" s="65"/>
      <c r="CB356" s="66">
        <f>SUM(CB314:CB353)</f>
        <v>98</v>
      </c>
      <c r="CC356" s="66">
        <f>SUM(CC314:CC353)</f>
        <v>12388.5</v>
      </c>
      <c r="CD356" s="67" t="s">
        <v>59</v>
      </c>
      <c r="CE356" s="140">
        <f>SUM(CE314:CE353)</f>
        <v>0</v>
      </c>
      <c r="CF356" s="140">
        <f t="shared" ref="CF356:CH356" si="2241">SUM(CF314:CF353)</f>
        <v>0</v>
      </c>
      <c r="CG356" s="140">
        <f t="shared" si="2241"/>
        <v>0</v>
      </c>
      <c r="CH356" s="140">
        <f t="shared" si="2241"/>
        <v>0</v>
      </c>
      <c r="CI356" s="140">
        <f>SUM(CI314:CI353)</f>
        <v>7.5</v>
      </c>
      <c r="CJ356" s="140">
        <f t="shared" ref="CJ356:CL356" si="2242">SUM(CJ314:CJ353)</f>
        <v>1050</v>
      </c>
      <c r="CK356" s="140">
        <f t="shared" si="2242"/>
        <v>7.5</v>
      </c>
      <c r="CL356" s="140">
        <f t="shared" si="2242"/>
        <v>1050</v>
      </c>
      <c r="CM356" s="140">
        <f>SUM(CM314:CM353)</f>
        <v>0</v>
      </c>
      <c r="CN356" s="140">
        <f t="shared" ref="CN356:CP356" si="2243">SUM(CN314:CN353)</f>
        <v>0</v>
      </c>
      <c r="CO356" s="140">
        <f t="shared" si="2243"/>
        <v>1.75</v>
      </c>
      <c r="CP356" s="140">
        <f t="shared" si="2243"/>
        <v>206.5</v>
      </c>
      <c r="CQ356" s="140">
        <f>SUM(CQ314:CQ353)</f>
        <v>2.25</v>
      </c>
      <c r="CR356" s="140">
        <f t="shared" ref="CR356:CT356" si="2244">SUM(CR314:CR353)</f>
        <v>315</v>
      </c>
      <c r="CS356" s="140">
        <f t="shared" si="2244"/>
        <v>2.25</v>
      </c>
      <c r="CT356" s="140">
        <f t="shared" si="2244"/>
        <v>315</v>
      </c>
      <c r="CU356" s="140">
        <f>SUM(CU314:CU353)</f>
        <v>4.5</v>
      </c>
      <c r="CV356" s="140">
        <f t="shared" ref="CV356:CX356" si="2245">SUM(CV314:CV353)</f>
        <v>580</v>
      </c>
      <c r="CW356" s="140">
        <f t="shared" si="2245"/>
        <v>4.5</v>
      </c>
      <c r="CX356" s="140">
        <f t="shared" si="2245"/>
        <v>580</v>
      </c>
      <c r="CY356" s="140">
        <f>SUM(CY314:CY353)</f>
        <v>4.5</v>
      </c>
      <c r="CZ356" s="140">
        <f t="shared" ref="CZ356:DB356" si="2246">SUM(CZ314:CZ353)</f>
        <v>590</v>
      </c>
      <c r="DA356" s="140">
        <f t="shared" si="2246"/>
        <v>4.5</v>
      </c>
      <c r="DB356" s="140">
        <f t="shared" si="2246"/>
        <v>590</v>
      </c>
      <c r="DC356" s="140">
        <f>SUM(DC314:DC353)</f>
        <v>3.5</v>
      </c>
      <c r="DD356" s="140">
        <f t="shared" ref="DD356:DF356" si="2247">SUM(DD314:DD353)</f>
        <v>470</v>
      </c>
      <c r="DE356" s="140">
        <f t="shared" si="2247"/>
        <v>3.5</v>
      </c>
      <c r="DF356" s="140">
        <f t="shared" si="2247"/>
        <v>470</v>
      </c>
      <c r="DG356" s="140">
        <f>SUM(DG314:DG353)</f>
        <v>7</v>
      </c>
      <c r="DH356" s="140">
        <f t="shared" ref="DH356:DJ356" si="2248">SUM(DH314:DH353)</f>
        <v>980</v>
      </c>
      <c r="DI356" s="140">
        <f t="shared" si="2248"/>
        <v>7</v>
      </c>
      <c r="DJ356" s="140">
        <f t="shared" si="2248"/>
        <v>980</v>
      </c>
      <c r="DK356" s="140">
        <f>SUM(DK314:DK353)</f>
        <v>3.5</v>
      </c>
      <c r="DL356" s="140">
        <f t="shared" ref="DL356:DN356" si="2249">SUM(DL314:DL353)</f>
        <v>490</v>
      </c>
      <c r="DM356" s="140">
        <f t="shared" si="2249"/>
        <v>10.25</v>
      </c>
      <c r="DN356" s="140">
        <f t="shared" si="2249"/>
        <v>1153</v>
      </c>
      <c r="DO356" s="140">
        <f>SUM(DO314:DO353)</f>
        <v>0</v>
      </c>
      <c r="DP356" s="140">
        <f t="shared" ref="DP356:DR356" si="2250">SUM(DP314:DP353)</f>
        <v>0</v>
      </c>
      <c r="DQ356" s="140">
        <f t="shared" si="2250"/>
        <v>52.5</v>
      </c>
      <c r="DR356" s="140">
        <f t="shared" si="2250"/>
        <v>0</v>
      </c>
      <c r="DS356" s="140">
        <f>SUM(DS314:DS353)</f>
        <v>3.5</v>
      </c>
      <c r="DT356" s="140">
        <f t="shared" ref="DT356:DV356" si="2251">SUM(DT314:DT353)</f>
        <v>490</v>
      </c>
      <c r="DU356" s="140">
        <f t="shared" si="2251"/>
        <v>56</v>
      </c>
      <c r="DV356" s="140">
        <f t="shared" si="2251"/>
        <v>7301</v>
      </c>
      <c r="DW356" s="140">
        <f>SUM(DW314:DW353)</f>
        <v>0</v>
      </c>
      <c r="DX356" s="140">
        <f t="shared" ref="DX356:DZ356" si="2252">SUM(DX314:DX353)</f>
        <v>0</v>
      </c>
      <c r="DY356" s="140">
        <f t="shared" si="2252"/>
        <v>0</v>
      </c>
      <c r="DZ356" s="140">
        <f t="shared" si="2252"/>
        <v>0</v>
      </c>
      <c r="EA356" s="18"/>
      <c r="EB356" s="18"/>
      <c r="EC356" s="18"/>
      <c r="ED356" s="18"/>
      <c r="EE356" s="18"/>
      <c r="EF356" s="18"/>
      <c r="EG356" s="18"/>
      <c r="EH356" s="18"/>
      <c r="EI356" s="18"/>
      <c r="EJ356" s="18"/>
      <c r="EK356" s="18"/>
      <c r="EL356" s="18"/>
      <c r="EM356" s="18"/>
      <c r="EN356" s="18"/>
      <c r="EO356" s="18"/>
      <c r="EP356" s="18"/>
      <c r="EQ356" s="18"/>
      <c r="ER356" s="18"/>
      <c r="ES356" s="18"/>
      <c r="ET356" s="18"/>
      <c r="EU356" s="18"/>
      <c r="EV356" s="18"/>
      <c r="EW356" s="18"/>
      <c r="EX356" s="18"/>
      <c r="EY356" s="18"/>
      <c r="EZ356" s="18"/>
      <c r="FA356" s="18"/>
      <c r="FB356" s="18"/>
      <c r="FC356" s="18"/>
      <c r="FD356" s="18"/>
      <c r="FE356" s="18"/>
      <c r="FF356" s="18"/>
      <c r="FG356" s="18"/>
      <c r="FH356" s="18"/>
      <c r="FI356" s="18"/>
      <c r="FJ356" s="18"/>
      <c r="FK356" s="18"/>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row>
    <row r="357" spans="1:212" x14ac:dyDescent="0.2">
      <c r="A357" s="65"/>
      <c r="B357" s="65" t="s">
        <v>60</v>
      </c>
      <c r="C357" s="65"/>
      <c r="D357" s="65"/>
      <c r="E357" s="718" t="e">
        <f>F356/E356</f>
        <v>#DIV/0!</v>
      </c>
      <c r="F357" s="718"/>
      <c r="G357" s="718" t="e">
        <f>H356/G356</f>
        <v>#DIV/0!</v>
      </c>
      <c r="H357" s="718"/>
      <c r="I357" s="718" t="e">
        <f>J356/I356</f>
        <v>#DIV/0!</v>
      </c>
      <c r="J357" s="718"/>
      <c r="K357" s="718" t="e">
        <f>L356/K356</f>
        <v>#DIV/0!</v>
      </c>
      <c r="L357" s="718"/>
      <c r="M357" s="718" t="e">
        <f>N356/M356</f>
        <v>#DIV/0!</v>
      </c>
      <c r="N357" s="718"/>
      <c r="O357" s="718" t="e">
        <f>P356/O356</f>
        <v>#DIV/0!</v>
      </c>
      <c r="P357" s="718"/>
      <c r="Q357" s="718" t="e">
        <f>R356/Q356</f>
        <v>#DIV/0!</v>
      </c>
      <c r="R357" s="718"/>
      <c r="S357" s="718" t="e">
        <f>T356/S356</f>
        <v>#DIV/0!</v>
      </c>
      <c r="T357" s="718"/>
      <c r="U357" s="718" t="e">
        <f>V356/U356</f>
        <v>#DIV/0!</v>
      </c>
      <c r="V357" s="718"/>
      <c r="W357" s="718" t="e">
        <f>X356/W356</f>
        <v>#DIV/0!</v>
      </c>
      <c r="X357" s="718"/>
      <c r="Y357" s="718" t="e">
        <f>Z356/Y356</f>
        <v>#DIV/0!</v>
      </c>
      <c r="Z357" s="718"/>
      <c r="AA357" s="718" t="e">
        <f>AB356/AA356</f>
        <v>#DIV/0!</v>
      </c>
      <c r="AB357" s="718"/>
      <c r="AC357" s="718" t="e">
        <f>AD356/AC356</f>
        <v>#DIV/0!</v>
      </c>
      <c r="AD357" s="718"/>
      <c r="AE357" s="718" t="e">
        <f>AF356/AE356</f>
        <v>#DIV/0!</v>
      </c>
      <c r="AF357" s="718"/>
      <c r="AG357" s="718" t="e">
        <f>AH356/AG356</f>
        <v>#DIV/0!</v>
      </c>
      <c r="AH357" s="718"/>
      <c r="AI357" s="718" t="e">
        <f>AJ356/AI356</f>
        <v>#DIV/0!</v>
      </c>
      <c r="AJ357" s="718"/>
      <c r="AK357" s="718">
        <f>AL356/AK356</f>
        <v>118</v>
      </c>
      <c r="AL357" s="718"/>
      <c r="AM357" s="718" t="e">
        <f>AN356/AM356</f>
        <v>#DIV/0!</v>
      </c>
      <c r="AN357" s="718"/>
      <c r="AO357" s="718" t="e">
        <f>AP356/AO356</f>
        <v>#DIV/0!</v>
      </c>
      <c r="AP357" s="718"/>
      <c r="AQ357" s="718" t="e">
        <f>AR356/AQ356</f>
        <v>#DIV/0!</v>
      </c>
      <c r="AR357" s="718"/>
      <c r="AS357" s="718" t="e">
        <f>AT356/AS356</f>
        <v>#DIV/0!</v>
      </c>
      <c r="AT357" s="718"/>
      <c r="AU357" s="718" t="e">
        <f>AV356/AU356</f>
        <v>#DIV/0!</v>
      </c>
      <c r="AV357" s="718"/>
      <c r="AW357" s="718">
        <f>AX356/AW356</f>
        <v>98.222222222222229</v>
      </c>
      <c r="AX357" s="718"/>
      <c r="AY357" s="718">
        <f>AZ356/AY356</f>
        <v>127.24324324324324</v>
      </c>
      <c r="AZ357" s="718"/>
      <c r="BA357" s="718">
        <f>BB356/BA356</f>
        <v>129.73333333333332</v>
      </c>
      <c r="BB357" s="718"/>
      <c r="BC357" s="718" t="e">
        <f>BD356/BC356</f>
        <v>#DIV/0!</v>
      </c>
      <c r="BD357" s="718"/>
      <c r="BE357" s="718" t="e">
        <f>BF356/BE356</f>
        <v>#DIV/0!</v>
      </c>
      <c r="BF357" s="718"/>
      <c r="BG357" s="718" t="e">
        <f>BH356/BG356</f>
        <v>#DIV/0!</v>
      </c>
      <c r="BH357" s="718"/>
      <c r="BI357" s="718" t="e">
        <f>BJ356/BI356</f>
        <v>#DIV/0!</v>
      </c>
      <c r="BJ357" s="718"/>
      <c r="BK357" s="718" t="e">
        <f>BL356/BK356</f>
        <v>#DIV/0!</v>
      </c>
      <c r="BL357" s="718"/>
      <c r="BM357" s="718" t="e">
        <f>BN356/BM356</f>
        <v>#DIV/0!</v>
      </c>
      <c r="BN357" s="718"/>
      <c r="BO357" s="718" t="e">
        <f>BP356/BO356</f>
        <v>#DIV/0!</v>
      </c>
      <c r="BP357" s="718"/>
      <c r="BQ357" s="718" t="e">
        <f>BR356/BQ356</f>
        <v>#DIV/0!</v>
      </c>
      <c r="BR357" s="718"/>
      <c r="BS357" s="718" t="e">
        <f>BT356/BS356</f>
        <v>#DIV/0!</v>
      </c>
      <c r="BT357" s="718"/>
      <c r="BU357" s="718" t="e">
        <f>BV356/BU356</f>
        <v>#DIV/0!</v>
      </c>
      <c r="BV357" s="718"/>
      <c r="BW357" s="718" t="e">
        <f>BX356/BW356</f>
        <v>#DIV/0!</v>
      </c>
      <c r="BX357" s="718"/>
      <c r="BY357" s="718" t="e">
        <f>BZ356/BY356</f>
        <v>#DIV/0!</v>
      </c>
      <c r="BZ357" s="718"/>
      <c r="CA357" s="70"/>
      <c r="CB357" s="726">
        <f>CC356/CB356</f>
        <v>126.41326530612245</v>
      </c>
      <c r="CC357" s="726"/>
      <c r="CD357" s="68" t="s">
        <v>61</v>
      </c>
      <c r="CE357" s="718"/>
      <c r="CF357" s="718"/>
      <c r="CG357" s="718"/>
      <c r="CH357" s="718"/>
      <c r="CI357" s="718"/>
      <c r="CJ357" s="718"/>
      <c r="CK357" s="718"/>
      <c r="CL357" s="718"/>
      <c r="CM357" s="718"/>
      <c r="CN357" s="718"/>
      <c r="CO357" s="718"/>
      <c r="CP357" s="718"/>
      <c r="CQ357" s="718"/>
      <c r="CR357" s="718"/>
      <c r="CS357" s="718"/>
      <c r="CT357" s="718"/>
      <c r="CU357" s="718"/>
      <c r="CV357" s="718"/>
      <c r="CW357" s="718"/>
      <c r="CX357" s="718"/>
      <c r="CY357" s="718"/>
      <c r="CZ357" s="718"/>
      <c r="DA357" s="718"/>
      <c r="DB357" s="718"/>
      <c r="DC357" s="718"/>
      <c r="DD357" s="718"/>
      <c r="DE357" s="718"/>
      <c r="DF357" s="718"/>
      <c r="DG357" s="718"/>
      <c r="DH357" s="718"/>
      <c r="DI357" s="718"/>
      <c r="DJ357" s="718"/>
      <c r="DK357" s="718"/>
      <c r="DL357" s="718"/>
      <c r="DM357" s="718"/>
      <c r="DN357" s="718"/>
      <c r="DO357" s="718"/>
      <c r="DP357" s="718"/>
      <c r="DQ357" s="718"/>
      <c r="DR357" s="718"/>
      <c r="DS357" s="718"/>
      <c r="DT357" s="718"/>
      <c r="DU357" s="718"/>
      <c r="DV357" s="718"/>
      <c r="DW357" s="718"/>
      <c r="DX357" s="718"/>
      <c r="DY357" s="718"/>
      <c r="DZ357" s="718"/>
      <c r="HA357" s="4"/>
      <c r="HB357" s="4"/>
      <c r="HC357" s="4"/>
      <c r="HD357" s="4"/>
    </row>
    <row r="358" spans="1:212" x14ac:dyDescent="0.2">
      <c r="HA358" s="4"/>
      <c r="HB358" s="4"/>
      <c r="HC358" s="4"/>
      <c r="HD358" s="4"/>
    </row>
    <row r="359" spans="1:212" x14ac:dyDescent="0.2">
      <c r="HA359" s="4"/>
      <c r="HB359" s="4"/>
      <c r="HC359" s="4"/>
      <c r="HD359" s="4"/>
    </row>
    <row r="360" spans="1:212" s="4" customFormat="1" ht="12.75" customHeight="1" x14ac:dyDescent="0.2">
      <c r="A360" s="49"/>
      <c r="B360" s="49"/>
      <c r="C360" s="50"/>
      <c r="D360" s="50"/>
      <c r="E360" s="729" t="str">
        <f>$E$3</f>
        <v>vor 2021</v>
      </c>
      <c r="F360" s="730"/>
      <c r="G360" s="730"/>
      <c r="H360" s="730"/>
      <c r="I360" s="730"/>
      <c r="J360" s="730"/>
      <c r="K360" s="730"/>
      <c r="L360" s="730"/>
      <c r="M360" s="730"/>
      <c r="N360" s="730"/>
      <c r="O360" s="730"/>
      <c r="P360" s="730"/>
      <c r="Q360" s="730"/>
      <c r="R360" s="730"/>
      <c r="S360" s="730"/>
      <c r="T360" s="730"/>
      <c r="U360" s="730"/>
      <c r="V360" s="730"/>
      <c r="W360" s="730"/>
      <c r="X360" s="730"/>
      <c r="Y360" s="730"/>
      <c r="Z360" s="730"/>
      <c r="AA360" s="730"/>
      <c r="AB360" s="731"/>
      <c r="AC360" s="719">
        <v>2021</v>
      </c>
      <c r="AD360" s="720"/>
      <c r="AE360" s="720"/>
      <c r="AF360" s="720"/>
      <c r="AG360" s="720"/>
      <c r="AH360" s="720"/>
      <c r="AI360" s="720"/>
      <c r="AJ360" s="720"/>
      <c r="AK360" s="720"/>
      <c r="AL360" s="720"/>
      <c r="AM360" s="720"/>
      <c r="AN360" s="720"/>
      <c r="AO360" s="720"/>
      <c r="AP360" s="720"/>
      <c r="AQ360" s="720"/>
      <c r="AR360" s="720"/>
      <c r="AS360" s="720"/>
      <c r="AT360" s="720"/>
      <c r="AU360" s="720"/>
      <c r="AV360" s="720"/>
      <c r="AW360" s="720"/>
      <c r="AX360" s="720"/>
      <c r="AY360" s="720"/>
      <c r="AZ360" s="721"/>
      <c r="BA360" s="719">
        <f>BA3</f>
        <v>2022</v>
      </c>
      <c r="BB360" s="720"/>
      <c r="BC360" s="720"/>
      <c r="BD360" s="720"/>
      <c r="BE360" s="720"/>
      <c r="BF360" s="720"/>
      <c r="BG360" s="720"/>
      <c r="BH360" s="720"/>
      <c r="BI360" s="720"/>
      <c r="BJ360" s="720"/>
      <c r="BK360" s="720"/>
      <c r="BL360" s="720"/>
      <c r="BM360" s="720"/>
      <c r="BN360" s="720"/>
      <c r="BO360" s="720"/>
      <c r="BP360" s="720"/>
      <c r="BQ360" s="720"/>
      <c r="BR360" s="720"/>
      <c r="BS360" s="720"/>
      <c r="BT360" s="720"/>
      <c r="BU360" s="720"/>
      <c r="BV360" s="720"/>
      <c r="BW360" s="720"/>
      <c r="BX360" s="721"/>
      <c r="BY360" s="62"/>
      <c r="BZ360" s="62"/>
      <c r="CA360" s="62"/>
      <c r="CB360" s="17"/>
      <c r="CC360" s="17"/>
    </row>
    <row r="361" spans="1:212" s="5" customFormat="1" ht="15.75" x14ac:dyDescent="0.25">
      <c r="A361" s="69"/>
      <c r="B361" s="69" t="str">
        <f>Stundenverteilung!R5</f>
        <v>PNP - TG</v>
      </c>
      <c r="C361" s="735" t="str">
        <f>Stundenverteilung!R7</f>
        <v>TP1</v>
      </c>
      <c r="D361" s="736"/>
      <c r="E361" s="732"/>
      <c r="F361" s="733"/>
      <c r="G361" s="733"/>
      <c r="H361" s="733"/>
      <c r="I361" s="733"/>
      <c r="J361" s="733"/>
      <c r="K361" s="733"/>
      <c r="L361" s="733"/>
      <c r="M361" s="733"/>
      <c r="N361" s="733"/>
      <c r="O361" s="733"/>
      <c r="P361" s="733"/>
      <c r="Q361" s="733"/>
      <c r="R361" s="733"/>
      <c r="S361" s="733"/>
      <c r="T361" s="733"/>
      <c r="U361" s="733"/>
      <c r="V361" s="733"/>
      <c r="W361" s="733"/>
      <c r="X361" s="733"/>
      <c r="Y361" s="733"/>
      <c r="Z361" s="733"/>
      <c r="AA361" s="733"/>
      <c r="AB361" s="734"/>
      <c r="AC361" s="722"/>
      <c r="AD361" s="723"/>
      <c r="AE361" s="723"/>
      <c r="AF361" s="723"/>
      <c r="AG361" s="723"/>
      <c r="AH361" s="723"/>
      <c r="AI361" s="723"/>
      <c r="AJ361" s="723"/>
      <c r="AK361" s="723"/>
      <c r="AL361" s="723"/>
      <c r="AM361" s="723"/>
      <c r="AN361" s="723"/>
      <c r="AO361" s="723"/>
      <c r="AP361" s="723"/>
      <c r="AQ361" s="723"/>
      <c r="AR361" s="723"/>
      <c r="AS361" s="723"/>
      <c r="AT361" s="723"/>
      <c r="AU361" s="723"/>
      <c r="AV361" s="723"/>
      <c r="AW361" s="723"/>
      <c r="AX361" s="723"/>
      <c r="AY361" s="723"/>
      <c r="AZ361" s="724"/>
      <c r="BA361" s="722"/>
      <c r="BB361" s="723"/>
      <c r="BC361" s="723"/>
      <c r="BD361" s="723"/>
      <c r="BE361" s="723"/>
      <c r="BF361" s="723"/>
      <c r="BG361" s="723"/>
      <c r="BH361" s="723"/>
      <c r="BI361" s="723"/>
      <c r="BJ361" s="723"/>
      <c r="BK361" s="723"/>
      <c r="BL361" s="723"/>
      <c r="BM361" s="723"/>
      <c r="BN361" s="723"/>
      <c r="BO361" s="723"/>
      <c r="BP361" s="723"/>
      <c r="BQ361" s="723"/>
      <c r="BR361" s="723"/>
      <c r="BS361" s="723"/>
      <c r="BT361" s="723"/>
      <c r="BU361" s="723"/>
      <c r="BV361" s="723"/>
      <c r="BW361" s="723"/>
      <c r="BX361" s="724"/>
      <c r="BY361" s="62"/>
      <c r="BZ361" s="62"/>
      <c r="CA361" s="62"/>
      <c r="CB361" s="16"/>
      <c r="CC361" s="16"/>
      <c r="CD361" s="4"/>
      <c r="CE361" s="717">
        <f>CE312</f>
        <v>44256</v>
      </c>
      <c r="CF361" s="717"/>
      <c r="CG361" s="717"/>
      <c r="CH361" s="717"/>
      <c r="CI361" s="717">
        <f>CI312</f>
        <v>44287</v>
      </c>
      <c r="CJ361" s="717"/>
      <c r="CK361" s="717"/>
      <c r="CL361" s="717"/>
      <c r="CM361" s="717">
        <f>CM312</f>
        <v>44317</v>
      </c>
      <c r="CN361" s="717"/>
      <c r="CO361" s="717"/>
      <c r="CP361" s="717"/>
      <c r="CQ361" s="717">
        <f>CQ312</f>
        <v>44348</v>
      </c>
      <c r="CR361" s="717"/>
      <c r="CS361" s="717"/>
      <c r="CT361" s="717"/>
      <c r="CU361" s="717">
        <f>CU312</f>
        <v>44378</v>
      </c>
      <c r="CV361" s="717"/>
      <c r="CW361" s="717"/>
      <c r="CX361" s="717"/>
      <c r="CY361" s="717">
        <f>CY312</f>
        <v>44409</v>
      </c>
      <c r="CZ361" s="717"/>
      <c r="DA361" s="717"/>
      <c r="DB361" s="717"/>
      <c r="DC361" s="717">
        <f>DC312</f>
        <v>44440</v>
      </c>
      <c r="DD361" s="717"/>
      <c r="DE361" s="717"/>
      <c r="DF361" s="717"/>
      <c r="DG361" s="717">
        <f>DG312</f>
        <v>44470</v>
      </c>
      <c r="DH361" s="717"/>
      <c r="DI361" s="717"/>
      <c r="DJ361" s="717"/>
      <c r="DK361" s="717">
        <f>DK312</f>
        <v>44501</v>
      </c>
      <c r="DL361" s="717"/>
      <c r="DM361" s="717"/>
      <c r="DN361" s="717"/>
      <c r="DO361" s="717">
        <f>DO312</f>
        <v>44531</v>
      </c>
      <c r="DP361" s="717"/>
      <c r="DQ361" s="717"/>
      <c r="DR361" s="717"/>
      <c r="DS361" s="717">
        <f>DS312</f>
        <v>44562</v>
      </c>
      <c r="DT361" s="717"/>
      <c r="DU361" s="717"/>
      <c r="DV361" s="717"/>
      <c r="DW361" s="717" t="str">
        <f>DW312</f>
        <v>Leer</v>
      </c>
      <c r="DX361" s="717"/>
      <c r="DY361" s="717"/>
      <c r="DZ361" s="717"/>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row>
    <row r="362" spans="1:212" s="5" customFormat="1" ht="48" x14ac:dyDescent="0.2">
      <c r="A362" s="51" t="s">
        <v>0</v>
      </c>
      <c r="B362" s="51" t="s">
        <v>80</v>
      </c>
      <c r="C362" s="52" t="s">
        <v>1</v>
      </c>
      <c r="D362" s="52" t="s">
        <v>6</v>
      </c>
      <c r="E362" s="53" t="s">
        <v>13</v>
      </c>
      <c r="F362" s="53" t="s">
        <v>14</v>
      </c>
      <c r="G362" s="53" t="s">
        <v>15</v>
      </c>
      <c r="H362" s="53" t="s">
        <v>16</v>
      </c>
      <c r="I362" s="53" t="s">
        <v>17</v>
      </c>
      <c r="J362" s="53" t="s">
        <v>18</v>
      </c>
      <c r="K362" s="53" t="s">
        <v>19</v>
      </c>
      <c r="L362" s="53" t="s">
        <v>20</v>
      </c>
      <c r="M362" s="53" t="s">
        <v>21</v>
      </c>
      <c r="N362" s="53" t="s">
        <v>22</v>
      </c>
      <c r="O362" s="53" t="s">
        <v>23</v>
      </c>
      <c r="P362" s="53" t="s">
        <v>24</v>
      </c>
      <c r="Q362" s="53" t="s">
        <v>25</v>
      </c>
      <c r="R362" s="53" t="s">
        <v>26</v>
      </c>
      <c r="S362" s="53" t="s">
        <v>27</v>
      </c>
      <c r="T362" s="53" t="s">
        <v>28</v>
      </c>
      <c r="U362" s="53" t="s">
        <v>29</v>
      </c>
      <c r="V362" s="53" t="s">
        <v>30</v>
      </c>
      <c r="W362" s="53" t="s">
        <v>247</v>
      </c>
      <c r="X362" s="53" t="s">
        <v>32</v>
      </c>
      <c r="Y362" s="53" t="s">
        <v>248</v>
      </c>
      <c r="Z362" s="53" t="s">
        <v>36</v>
      </c>
      <c r="AA362" s="53" t="s">
        <v>249</v>
      </c>
      <c r="AB362" s="53" t="s">
        <v>35</v>
      </c>
      <c r="AC362" s="58" t="s">
        <v>13</v>
      </c>
      <c r="AD362" s="58" t="s">
        <v>14</v>
      </c>
      <c r="AE362" s="58" t="s">
        <v>15</v>
      </c>
      <c r="AF362" s="58" t="s">
        <v>16</v>
      </c>
      <c r="AG362" s="58" t="s">
        <v>17</v>
      </c>
      <c r="AH362" s="58" t="s">
        <v>18</v>
      </c>
      <c r="AI362" s="58" t="s">
        <v>19</v>
      </c>
      <c r="AJ362" s="58" t="s">
        <v>20</v>
      </c>
      <c r="AK362" s="58" t="s">
        <v>21</v>
      </c>
      <c r="AL362" s="58" t="s">
        <v>22</v>
      </c>
      <c r="AM362" s="58" t="s">
        <v>23</v>
      </c>
      <c r="AN362" s="58" t="s">
        <v>24</v>
      </c>
      <c r="AO362" s="58" t="s">
        <v>25</v>
      </c>
      <c r="AP362" s="58" t="s">
        <v>26</v>
      </c>
      <c r="AQ362" s="58" t="s">
        <v>27</v>
      </c>
      <c r="AR362" s="58" t="s">
        <v>28</v>
      </c>
      <c r="AS362" s="58" t="s">
        <v>29</v>
      </c>
      <c r="AT362" s="58" t="s">
        <v>30</v>
      </c>
      <c r="AU362" s="58" t="s">
        <v>31</v>
      </c>
      <c r="AV362" s="58" t="s">
        <v>32</v>
      </c>
      <c r="AW362" s="58" t="s">
        <v>33</v>
      </c>
      <c r="AX362" s="58" t="s">
        <v>36</v>
      </c>
      <c r="AY362" s="58" t="s">
        <v>34</v>
      </c>
      <c r="AZ362" s="58" t="s">
        <v>35</v>
      </c>
      <c r="BA362" s="58" t="s">
        <v>13</v>
      </c>
      <c r="BB362" s="58" t="s">
        <v>14</v>
      </c>
      <c r="BC362" s="58" t="s">
        <v>15</v>
      </c>
      <c r="BD362" s="58" t="s">
        <v>16</v>
      </c>
      <c r="BE362" s="58" t="s">
        <v>17</v>
      </c>
      <c r="BF362" s="58" t="s">
        <v>18</v>
      </c>
      <c r="BG362" s="58" t="s">
        <v>19</v>
      </c>
      <c r="BH362" s="58" t="s">
        <v>20</v>
      </c>
      <c r="BI362" s="58" t="s">
        <v>21</v>
      </c>
      <c r="BJ362" s="58" t="s">
        <v>22</v>
      </c>
      <c r="BK362" s="58" t="s">
        <v>23</v>
      </c>
      <c r="BL362" s="58" t="s">
        <v>24</v>
      </c>
      <c r="BM362" s="58" t="s">
        <v>25</v>
      </c>
      <c r="BN362" s="58" t="s">
        <v>26</v>
      </c>
      <c r="BO362" s="58" t="s">
        <v>27</v>
      </c>
      <c r="BP362" s="58" t="s">
        <v>28</v>
      </c>
      <c r="BQ362" s="58" t="s">
        <v>29</v>
      </c>
      <c r="BR362" s="58" t="s">
        <v>30</v>
      </c>
      <c r="BS362" s="58" t="s">
        <v>31</v>
      </c>
      <c r="BT362" s="58" t="s">
        <v>32</v>
      </c>
      <c r="BU362" s="58" t="s">
        <v>33</v>
      </c>
      <c r="BV362" s="58" t="s">
        <v>36</v>
      </c>
      <c r="BW362" s="58" t="s">
        <v>34</v>
      </c>
      <c r="BX362" s="58" t="s">
        <v>35</v>
      </c>
      <c r="BY362" s="222" t="str">
        <f>BY5</f>
        <v>Leer
Std.</v>
      </c>
      <c r="BZ362" s="58" t="str">
        <f>BZ5</f>
        <v>Leer
CHF</v>
      </c>
      <c r="CA362" s="58"/>
      <c r="CB362" s="60" t="s">
        <v>4</v>
      </c>
      <c r="CC362" s="60" t="s">
        <v>5</v>
      </c>
      <c r="CD362" s="4"/>
      <c r="CE362" s="237" t="s">
        <v>250</v>
      </c>
      <c r="CF362" s="237" t="s">
        <v>37</v>
      </c>
      <c r="CG362" s="238" t="s">
        <v>165</v>
      </c>
      <c r="CH362" s="238" t="s">
        <v>166</v>
      </c>
      <c r="CI362" s="237" t="s">
        <v>250</v>
      </c>
      <c r="CJ362" s="237" t="s">
        <v>37</v>
      </c>
      <c r="CK362" s="238" t="s">
        <v>165</v>
      </c>
      <c r="CL362" s="238" t="s">
        <v>166</v>
      </c>
      <c r="CM362" s="237" t="s">
        <v>250</v>
      </c>
      <c r="CN362" s="237" t="s">
        <v>37</v>
      </c>
      <c r="CO362" s="238" t="s">
        <v>165</v>
      </c>
      <c r="CP362" s="238" t="s">
        <v>166</v>
      </c>
      <c r="CQ362" s="237" t="s">
        <v>250</v>
      </c>
      <c r="CR362" s="237" t="s">
        <v>37</v>
      </c>
      <c r="CS362" s="238" t="s">
        <v>165</v>
      </c>
      <c r="CT362" s="238" t="s">
        <v>166</v>
      </c>
      <c r="CU362" s="237" t="s">
        <v>250</v>
      </c>
      <c r="CV362" s="237" t="s">
        <v>37</v>
      </c>
      <c r="CW362" s="238" t="s">
        <v>165</v>
      </c>
      <c r="CX362" s="238" t="s">
        <v>166</v>
      </c>
      <c r="CY362" s="237" t="s">
        <v>250</v>
      </c>
      <c r="CZ362" s="237" t="s">
        <v>37</v>
      </c>
      <c r="DA362" s="238" t="s">
        <v>165</v>
      </c>
      <c r="DB362" s="238" t="s">
        <v>166</v>
      </c>
      <c r="DC362" s="237" t="s">
        <v>250</v>
      </c>
      <c r="DD362" s="237" t="s">
        <v>37</v>
      </c>
      <c r="DE362" s="238" t="s">
        <v>165</v>
      </c>
      <c r="DF362" s="238" t="s">
        <v>166</v>
      </c>
      <c r="DG362" s="237" t="s">
        <v>250</v>
      </c>
      <c r="DH362" s="237" t="s">
        <v>37</v>
      </c>
      <c r="DI362" s="238" t="s">
        <v>165</v>
      </c>
      <c r="DJ362" s="238" t="s">
        <v>166</v>
      </c>
      <c r="DK362" s="237" t="s">
        <v>250</v>
      </c>
      <c r="DL362" s="237" t="s">
        <v>37</v>
      </c>
      <c r="DM362" s="238" t="s">
        <v>165</v>
      </c>
      <c r="DN362" s="238" t="s">
        <v>166</v>
      </c>
      <c r="DO362" s="237" t="s">
        <v>250</v>
      </c>
      <c r="DP362" s="237" t="s">
        <v>37</v>
      </c>
      <c r="DQ362" s="238" t="s">
        <v>165</v>
      </c>
      <c r="DR362" s="238" t="s">
        <v>166</v>
      </c>
      <c r="DS362" s="237" t="s">
        <v>250</v>
      </c>
      <c r="DT362" s="237" t="s">
        <v>37</v>
      </c>
      <c r="DU362" s="238" t="s">
        <v>165</v>
      </c>
      <c r="DV362" s="238" t="s">
        <v>166</v>
      </c>
      <c r="DW362" s="237" t="s">
        <v>250</v>
      </c>
      <c r="DX362" s="237" t="s">
        <v>37</v>
      </c>
      <c r="DY362" s="238" t="s">
        <v>165</v>
      </c>
      <c r="DZ362" s="238" t="s">
        <v>166</v>
      </c>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row>
    <row r="363" spans="1:212" s="5" customFormat="1" x14ac:dyDescent="0.2">
      <c r="A363" s="57"/>
      <c r="B363" s="57"/>
      <c r="C363" s="57" t="s">
        <v>2</v>
      </c>
      <c r="D363" s="57">
        <v>140</v>
      </c>
      <c r="E363" s="6"/>
      <c r="F363" s="64">
        <f>SUM(E363*$D363)</f>
        <v>0</v>
      </c>
      <c r="G363" s="6"/>
      <c r="H363" s="64">
        <f>SUM(G363*$D363)</f>
        <v>0</v>
      </c>
      <c r="I363" s="6"/>
      <c r="J363" s="64">
        <f>SUM(I363*$D363)</f>
        <v>0</v>
      </c>
      <c r="K363" s="6"/>
      <c r="L363" s="64">
        <f>SUM(K363*$D363)</f>
        <v>0</v>
      </c>
      <c r="M363" s="6"/>
      <c r="N363" s="64">
        <f>SUM(M363*$D363)</f>
        <v>0</v>
      </c>
      <c r="O363" s="6"/>
      <c r="P363" s="54">
        <f>SUM(O363*D363)</f>
        <v>0</v>
      </c>
      <c r="Q363" s="6"/>
      <c r="R363" s="64">
        <f>SUM(Q363*$D363)</f>
        <v>0</v>
      </c>
      <c r="S363" s="6"/>
      <c r="T363" s="64">
        <f>SUM(S363*$D363)</f>
        <v>0</v>
      </c>
      <c r="U363" s="6"/>
      <c r="V363" s="64">
        <f>SUM(U363*$D363)</f>
        <v>0</v>
      </c>
      <c r="W363" s="6"/>
      <c r="X363" s="64">
        <f>SUM(W363*$D363)</f>
        <v>0</v>
      </c>
      <c r="Y363" s="6"/>
      <c r="Z363" s="64">
        <f>SUM(Y363*$D363)</f>
        <v>0</v>
      </c>
      <c r="AA363" s="6"/>
      <c r="AB363" s="64">
        <f>SUM(AA363*$D363)</f>
        <v>0</v>
      </c>
      <c r="AC363" s="59"/>
      <c r="AD363" s="64">
        <f>SUM(AC363*$D363)</f>
        <v>0</v>
      </c>
      <c r="AE363" s="59"/>
      <c r="AF363" s="64">
        <f>SUM(AE363*$D363)</f>
        <v>0</v>
      </c>
      <c r="AG363" s="59"/>
      <c r="AH363" s="64">
        <f>SUM(AG363*$D363)</f>
        <v>0</v>
      </c>
      <c r="AI363" s="59"/>
      <c r="AJ363" s="64">
        <f>SUM(AI363*$D363)</f>
        <v>0</v>
      </c>
      <c r="AK363" s="59"/>
      <c r="AL363" s="64">
        <f>SUM(AK363*$D363)</f>
        <v>0</v>
      </c>
      <c r="AM363" s="59"/>
      <c r="AN363" s="64">
        <f>SUM(AM363*$D363)</f>
        <v>0</v>
      </c>
      <c r="AO363" s="59"/>
      <c r="AP363" s="64">
        <f>SUM(AO363*$D363)</f>
        <v>0</v>
      </c>
      <c r="AQ363" s="59"/>
      <c r="AR363" s="64">
        <f>SUM(AQ363*$D363)</f>
        <v>0</v>
      </c>
      <c r="AS363" s="59"/>
      <c r="AT363" s="64">
        <f>SUM(AS363*$D363)</f>
        <v>0</v>
      </c>
      <c r="AU363" s="59"/>
      <c r="AV363" s="64">
        <f>SUM(AU363*$D363)</f>
        <v>0</v>
      </c>
      <c r="AW363" s="59"/>
      <c r="AX363" s="64">
        <f>SUM(AW363*$D363)</f>
        <v>0</v>
      </c>
      <c r="AY363" s="59"/>
      <c r="AZ363" s="64">
        <f>SUM(AY363*$D363)</f>
        <v>0</v>
      </c>
      <c r="BA363" s="59"/>
      <c r="BB363" s="64">
        <f>SUM(BA363*$D363)</f>
        <v>0</v>
      </c>
      <c r="BC363" s="59"/>
      <c r="BD363" s="64">
        <f>SUM(BC363*$D363)</f>
        <v>0</v>
      </c>
      <c r="BE363" s="59"/>
      <c r="BF363" s="64">
        <f>SUM(BE363*$D363)</f>
        <v>0</v>
      </c>
      <c r="BG363" s="59"/>
      <c r="BH363" s="64">
        <f>SUM(BG363*$D363)</f>
        <v>0</v>
      </c>
      <c r="BI363" s="59"/>
      <c r="BJ363" s="64">
        <f>SUM(BI363*$D363)</f>
        <v>0</v>
      </c>
      <c r="BK363" s="59"/>
      <c r="BL363" s="64">
        <f>SUM(BK363*$D363)</f>
        <v>0</v>
      </c>
      <c r="BM363" s="59"/>
      <c r="BN363" s="64">
        <f>SUM(BM363*$D363)</f>
        <v>0</v>
      </c>
      <c r="BO363" s="59"/>
      <c r="BP363" s="64">
        <f>SUM(BO363*$D363)</f>
        <v>0</v>
      </c>
      <c r="BQ363" s="59"/>
      <c r="BR363" s="64">
        <f>SUM(BQ363*$D363)</f>
        <v>0</v>
      </c>
      <c r="BS363" s="59"/>
      <c r="BT363" s="64">
        <f>SUM(BS363*$D363)</f>
        <v>0</v>
      </c>
      <c r="BU363" s="59"/>
      <c r="BV363" s="64">
        <f>SUM(BU363*$D363)</f>
        <v>0</v>
      </c>
      <c r="BW363" s="59"/>
      <c r="BX363" s="64">
        <f>SUM(BW363*$D363)</f>
        <v>0</v>
      </c>
      <c r="BY363" s="59"/>
      <c r="BZ363" s="64">
        <f t="shared" ref="BZ363:BZ394" si="2253">SUM(BY363*$D363)</f>
        <v>0</v>
      </c>
      <c r="CA363" s="54"/>
      <c r="CB363" s="61">
        <f t="shared" ref="CB363:CB394" si="2254">SUM(E363+G363+I363+K363+M363+O363+Q363+S363+U363+W363+Y363+AA363+AC363+AE363+AG363+AI363+AK363+AM363+AO363+AQ363+AS363+AU363+AW363+AY363+BA363+BC363+BE363+BG363+BI363+BK363+BM363+BO363+BQ363+BS363+BU363+BW363+BY363)</f>
        <v>0</v>
      </c>
      <c r="CC363" s="61">
        <f t="shared" ref="CC363:CC394" si="2255">ROUND(CB363*D363*2,1)/2</f>
        <v>0</v>
      </c>
      <c r="CD363" s="4"/>
      <c r="CE363" s="236"/>
      <c r="CF363" s="236">
        <f>SUM(CE363*D363)</f>
        <v>0</v>
      </c>
      <c r="CG363" s="235">
        <f>SUM(CE363+AG363)</f>
        <v>0</v>
      </c>
      <c r="CH363" s="235">
        <f>SUM(CG363*D363)</f>
        <v>0</v>
      </c>
      <c r="CI363" s="236"/>
      <c r="CJ363" s="236">
        <f>SUM(CI363*D363)</f>
        <v>0</v>
      </c>
      <c r="CK363" s="235">
        <f>SUM(CI363+AI363)</f>
        <v>0</v>
      </c>
      <c r="CL363" s="235">
        <f>SUM(CK363*D363)</f>
        <v>0</v>
      </c>
      <c r="CM363" s="236"/>
      <c r="CN363" s="236">
        <f t="shared" ref="CN363:CN394" si="2256">SUM(CM363*D363)</f>
        <v>0</v>
      </c>
      <c r="CO363" s="235">
        <f t="shared" ref="CO363:CO394" si="2257">SUM(CM363+AC363)</f>
        <v>0</v>
      </c>
      <c r="CP363" s="235">
        <f t="shared" ref="CP363:CP394" si="2258">SUM(CO363*D363)</f>
        <v>0</v>
      </c>
      <c r="CQ363" s="236"/>
      <c r="CR363" s="236">
        <f t="shared" ref="CR363:CR394" si="2259">SUM(CQ363*H363)</f>
        <v>0</v>
      </c>
      <c r="CS363" s="235">
        <f t="shared" ref="CS363:CS394" si="2260">SUM(CQ363+AG363)</f>
        <v>0</v>
      </c>
      <c r="CT363" s="235">
        <f t="shared" ref="CT363:CT394" si="2261">SUM(CS363*H363)</f>
        <v>0</v>
      </c>
      <c r="CU363" s="236"/>
      <c r="CV363" s="236">
        <f t="shared" ref="CV363:CV394" si="2262">SUM(CU363*L363)</f>
        <v>0</v>
      </c>
      <c r="CW363" s="235">
        <f t="shared" ref="CW363:CW394" si="2263">SUM(CU363+AK363)</f>
        <v>0</v>
      </c>
      <c r="CX363" s="235">
        <f t="shared" ref="CX363:CX394" si="2264">SUM(CW363*L363)</f>
        <v>0</v>
      </c>
      <c r="CY363" s="236"/>
      <c r="CZ363" s="236">
        <f t="shared" ref="CZ363:CZ394" si="2265">SUM(CY363*P363)</f>
        <v>0</v>
      </c>
      <c r="DA363" s="235">
        <f>SUM(CY363+AQ363)</f>
        <v>0</v>
      </c>
      <c r="DB363" s="235">
        <f>SUM(DA363*D363)</f>
        <v>0</v>
      </c>
      <c r="DC363" s="236"/>
      <c r="DD363" s="236">
        <f t="shared" ref="DD363:DD394" si="2266">SUM(DC363*P363)</f>
        <v>0</v>
      </c>
      <c r="DE363" s="235">
        <f t="shared" ref="DE363:DE394" si="2267">SUM(DC363+AO363)</f>
        <v>0</v>
      </c>
      <c r="DF363" s="235">
        <f t="shared" ref="DF363:DF394" si="2268">SUM(DE363*P363)</f>
        <v>0</v>
      </c>
      <c r="DG363" s="236"/>
      <c r="DH363" s="236">
        <f t="shared" ref="DH363:DH394" si="2269">SUM(DG363*T363)</f>
        <v>0</v>
      </c>
      <c r="DI363" s="235">
        <f t="shared" ref="DI363:DI394" si="2270">SUM(DG363+AS363)</f>
        <v>0</v>
      </c>
      <c r="DJ363" s="235">
        <f t="shared" ref="DJ363:DJ394" si="2271">SUM(DI363*T363)</f>
        <v>0</v>
      </c>
      <c r="DK363" s="236"/>
      <c r="DL363" s="236">
        <f t="shared" ref="DL363:DL394" si="2272">SUM(DK363*X363)</f>
        <v>0</v>
      </c>
      <c r="DM363" s="235">
        <f>DK363+AW363</f>
        <v>0</v>
      </c>
      <c r="DN363" s="235">
        <f>DM363*D363</f>
        <v>0</v>
      </c>
      <c r="DO363" s="236"/>
      <c r="DP363" s="236">
        <f t="shared" ref="DP363:DP394" si="2273">SUM(DO363*AB363)</f>
        <v>0</v>
      </c>
      <c r="DQ363" s="235">
        <f t="shared" ref="DQ363:DQ394" si="2274">SUM(DO363+BA363)</f>
        <v>0</v>
      </c>
      <c r="DR363" s="235">
        <f t="shared" ref="DR363:DR394" si="2275">SUM(DQ363*AB363)</f>
        <v>0</v>
      </c>
      <c r="DS363" s="236"/>
      <c r="DT363" s="236">
        <f t="shared" ref="DT363:DT394" si="2276">SUM(DS363*AF363)</f>
        <v>0</v>
      </c>
      <c r="DU363" s="235">
        <f>DS363+BA363</f>
        <v>0</v>
      </c>
      <c r="DV363" s="235">
        <f>DU363*D363</f>
        <v>0</v>
      </c>
      <c r="DW363" s="236"/>
      <c r="DX363" s="236">
        <f t="shared" ref="DX363:DX394" si="2277">SUM(DW363*AJ363)</f>
        <v>0</v>
      </c>
      <c r="DY363" s="235">
        <f t="shared" ref="DY363:DY394" si="2278">SUM(DW363+BI363)</f>
        <v>0</v>
      </c>
      <c r="DZ363" s="235">
        <f t="shared" ref="DZ363:DZ394" si="2279">SUM(DY363*AJ363)</f>
        <v>0</v>
      </c>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row>
    <row r="364" spans="1:212" s="5" customFormat="1" x14ac:dyDescent="0.2">
      <c r="A364" s="57" t="s">
        <v>160</v>
      </c>
      <c r="B364" s="57" t="s">
        <v>161</v>
      </c>
      <c r="C364" s="57" t="s">
        <v>2</v>
      </c>
      <c r="D364" s="57">
        <v>140</v>
      </c>
      <c r="E364" s="6"/>
      <c r="F364" s="64">
        <f t="shared" ref="F364:F394" si="2280">SUM(E364*$D364)</f>
        <v>0</v>
      </c>
      <c r="G364" s="6"/>
      <c r="H364" s="64">
        <f t="shared" ref="H364:H393" si="2281">SUM(G364*$D364)</f>
        <v>0</v>
      </c>
      <c r="I364" s="6"/>
      <c r="J364" s="64">
        <f t="shared" ref="J364:J394" si="2282">SUM(I364*$D364)</f>
        <v>0</v>
      </c>
      <c r="K364" s="6"/>
      <c r="L364" s="64">
        <f t="shared" ref="L364:L380" si="2283">SUM(K364*$D364)</f>
        <v>0</v>
      </c>
      <c r="M364" s="6"/>
      <c r="N364" s="64">
        <f t="shared" ref="N364:N376" si="2284">SUM(M364*$D364)</f>
        <v>0</v>
      </c>
      <c r="O364" s="6"/>
      <c r="P364" s="54">
        <f t="shared" ref="P364:P394" si="2285">SUM(O364*D364)</f>
        <v>0</v>
      </c>
      <c r="Q364" s="6"/>
      <c r="R364" s="64">
        <f t="shared" ref="R364:R376" si="2286">SUM(Q364*$D364)</f>
        <v>0</v>
      </c>
      <c r="S364" s="6"/>
      <c r="T364" s="64">
        <f t="shared" ref="T364:T376" si="2287">SUM(S364*$D364)</f>
        <v>0</v>
      </c>
      <c r="U364" s="6"/>
      <c r="V364" s="64">
        <f t="shared" ref="V364:V376" si="2288">SUM(U364*$D364)</f>
        <v>0</v>
      </c>
      <c r="W364" s="6"/>
      <c r="X364" s="64">
        <f t="shared" ref="X364:X376" si="2289">SUM(W364*$D364)</f>
        <v>0</v>
      </c>
      <c r="Y364" s="6"/>
      <c r="Z364" s="64">
        <f t="shared" ref="Z364:Z376" si="2290">SUM(Y364*$D364)</f>
        <v>0</v>
      </c>
      <c r="AA364" s="6"/>
      <c r="AB364" s="64">
        <f t="shared" ref="AB364:AB376" si="2291">SUM(AA364*$D364)</f>
        <v>0</v>
      </c>
      <c r="AC364" s="59"/>
      <c r="AD364" s="64">
        <f t="shared" ref="AD364:AD376" si="2292">SUM(AC364*$D364)</f>
        <v>0</v>
      </c>
      <c r="AE364" s="59"/>
      <c r="AF364" s="64">
        <f t="shared" ref="AF364:AF376" si="2293">SUM(AE364*$D364)</f>
        <v>0</v>
      </c>
      <c r="AG364" s="59"/>
      <c r="AH364" s="64">
        <f t="shared" ref="AH364:AH376" si="2294">SUM(AG364*$D364)</f>
        <v>0</v>
      </c>
      <c r="AI364" s="59"/>
      <c r="AJ364" s="64">
        <f t="shared" ref="AJ364:AJ376" si="2295">SUM(AI364*$D364)</f>
        <v>0</v>
      </c>
      <c r="AK364" s="59"/>
      <c r="AL364" s="64">
        <f t="shared" ref="AL364:AL376" si="2296">SUM(AK364*$D364)</f>
        <v>0</v>
      </c>
      <c r="AM364" s="59"/>
      <c r="AN364" s="64">
        <f t="shared" ref="AN364:AN376" si="2297">SUM(AM364*$D364)</f>
        <v>0</v>
      </c>
      <c r="AO364" s="59"/>
      <c r="AP364" s="64">
        <f t="shared" ref="AP364:AP376" si="2298">SUM(AO364*$D364)</f>
        <v>0</v>
      </c>
      <c r="AQ364" s="59"/>
      <c r="AR364" s="64">
        <f t="shared" ref="AR364:AR376" si="2299">SUM(AQ364*$D364)</f>
        <v>0</v>
      </c>
      <c r="AS364" s="59"/>
      <c r="AT364" s="64">
        <f t="shared" ref="AT364:AT376" si="2300">SUM(AS364*$D364)</f>
        <v>0</v>
      </c>
      <c r="AU364" s="59"/>
      <c r="AV364" s="64">
        <f t="shared" ref="AV364:AV376" si="2301">SUM(AU364*$D364)</f>
        <v>0</v>
      </c>
      <c r="AW364" s="59"/>
      <c r="AX364" s="64">
        <f t="shared" ref="AX364:AX376" si="2302">SUM(AW364*$D364)</f>
        <v>0</v>
      </c>
      <c r="AY364" s="59"/>
      <c r="AZ364" s="64">
        <f t="shared" ref="AZ364:AZ376" si="2303">SUM(AY364*$D364)</f>
        <v>0</v>
      </c>
      <c r="BA364" s="59">
        <v>0.25</v>
      </c>
      <c r="BB364" s="64">
        <f t="shared" ref="BB364:BB376" si="2304">SUM(BA364*$D364)</f>
        <v>35</v>
      </c>
      <c r="BC364" s="59"/>
      <c r="BD364" s="64">
        <f t="shared" ref="BD364:BD376" si="2305">SUM(BC364*$D364)</f>
        <v>0</v>
      </c>
      <c r="BE364" s="59"/>
      <c r="BF364" s="64">
        <f t="shared" ref="BF364:BF376" si="2306">SUM(BE364*$D364)</f>
        <v>0</v>
      </c>
      <c r="BG364" s="59"/>
      <c r="BH364" s="64">
        <f t="shared" ref="BH364:BH376" si="2307">SUM(BG364*$D364)</f>
        <v>0</v>
      </c>
      <c r="BI364" s="59"/>
      <c r="BJ364" s="64">
        <f t="shared" ref="BJ364:BJ376" si="2308">SUM(BI364*$D364)</f>
        <v>0</v>
      </c>
      <c r="BK364" s="59"/>
      <c r="BL364" s="64">
        <f t="shared" ref="BL364:BL376" si="2309">SUM(BK364*$D364)</f>
        <v>0</v>
      </c>
      <c r="BM364" s="59"/>
      <c r="BN364" s="64">
        <f t="shared" ref="BN364:BN376" si="2310">SUM(BM364*$D364)</f>
        <v>0</v>
      </c>
      <c r="BO364" s="59"/>
      <c r="BP364" s="64">
        <f t="shared" ref="BP364:BP376" si="2311">SUM(BO364*$D364)</f>
        <v>0</v>
      </c>
      <c r="BQ364" s="59"/>
      <c r="BR364" s="64">
        <f t="shared" ref="BR364:BR376" si="2312">SUM(BQ364*$D364)</f>
        <v>0</v>
      </c>
      <c r="BS364" s="59"/>
      <c r="BT364" s="64">
        <f t="shared" ref="BT364:BT376" si="2313">SUM(BS364*$D364)</f>
        <v>0</v>
      </c>
      <c r="BU364" s="59"/>
      <c r="BV364" s="64">
        <f t="shared" ref="BV364:BV376" si="2314">SUM(BU364*$D364)</f>
        <v>0</v>
      </c>
      <c r="BW364" s="59"/>
      <c r="BX364" s="64">
        <f t="shared" ref="BX364:BX376" si="2315">SUM(BW364*$D364)</f>
        <v>0</v>
      </c>
      <c r="BY364" s="59"/>
      <c r="BZ364" s="64">
        <f t="shared" si="2253"/>
        <v>0</v>
      </c>
      <c r="CA364" s="54"/>
      <c r="CB364" s="61">
        <f t="shared" si="2254"/>
        <v>0.25</v>
      </c>
      <c r="CC364" s="61">
        <f t="shared" si="2255"/>
        <v>35</v>
      </c>
      <c r="CD364" s="4"/>
      <c r="CE364" s="236"/>
      <c r="CF364" s="236">
        <f t="shared" ref="CF364:CF394" si="2316">SUM(CE364*D364)</f>
        <v>0</v>
      </c>
      <c r="CG364" s="235">
        <f t="shared" ref="CG364:CG394" si="2317">SUM(CE364+AG364)</f>
        <v>0</v>
      </c>
      <c r="CH364" s="235">
        <f t="shared" ref="CH364:CH394" si="2318">SUM(CG364*D364)</f>
        <v>0</v>
      </c>
      <c r="CI364" s="236"/>
      <c r="CJ364" s="236">
        <f t="shared" ref="CJ364:CJ394" si="2319">SUM(CI364*D364)</f>
        <v>0</v>
      </c>
      <c r="CK364" s="235">
        <f t="shared" ref="CK364:CK394" si="2320">SUM(CI364+AI364)</f>
        <v>0</v>
      </c>
      <c r="CL364" s="235">
        <f t="shared" ref="CL364:CL394" si="2321">SUM(CK364*D364)</f>
        <v>0</v>
      </c>
      <c r="CM364" s="236"/>
      <c r="CN364" s="236">
        <f t="shared" si="2256"/>
        <v>0</v>
      </c>
      <c r="CO364" s="235">
        <f t="shared" si="2257"/>
        <v>0</v>
      </c>
      <c r="CP364" s="235">
        <f t="shared" si="2258"/>
        <v>0</v>
      </c>
      <c r="CQ364" s="236"/>
      <c r="CR364" s="236">
        <f t="shared" si="2259"/>
        <v>0</v>
      </c>
      <c r="CS364" s="235">
        <f t="shared" si="2260"/>
        <v>0</v>
      </c>
      <c r="CT364" s="235">
        <f t="shared" si="2261"/>
        <v>0</v>
      </c>
      <c r="CU364" s="236"/>
      <c r="CV364" s="236">
        <f t="shared" si="2262"/>
        <v>0</v>
      </c>
      <c r="CW364" s="235">
        <f t="shared" si="2263"/>
        <v>0</v>
      </c>
      <c r="CX364" s="235">
        <f t="shared" si="2264"/>
        <v>0</v>
      </c>
      <c r="CY364" s="236"/>
      <c r="CZ364" s="236">
        <f t="shared" si="2265"/>
        <v>0</v>
      </c>
      <c r="DA364" s="235">
        <f t="shared" ref="DA364:DA394" si="2322">SUM(CY364+AQ364)</f>
        <v>0</v>
      </c>
      <c r="DB364" s="235">
        <f t="shared" ref="DB364:DB395" si="2323">SUM(DA364*D364)</f>
        <v>0</v>
      </c>
      <c r="DC364" s="236"/>
      <c r="DD364" s="236">
        <f t="shared" si="2266"/>
        <v>0</v>
      </c>
      <c r="DE364" s="235">
        <f t="shared" si="2267"/>
        <v>0</v>
      </c>
      <c r="DF364" s="235">
        <f t="shared" si="2268"/>
        <v>0</v>
      </c>
      <c r="DG364" s="236"/>
      <c r="DH364" s="236">
        <f t="shared" si="2269"/>
        <v>0</v>
      </c>
      <c r="DI364" s="235">
        <f t="shared" si="2270"/>
        <v>0</v>
      </c>
      <c r="DJ364" s="235">
        <f t="shared" si="2271"/>
        <v>0</v>
      </c>
      <c r="DK364" s="236"/>
      <c r="DL364" s="236">
        <f t="shared" si="2272"/>
        <v>0</v>
      </c>
      <c r="DM364" s="235">
        <f t="shared" ref="DM364:DM394" si="2324">DK364+AW364</f>
        <v>0</v>
      </c>
      <c r="DN364" s="235">
        <f t="shared" ref="DN364:DN394" si="2325">DM364*D364</f>
        <v>0</v>
      </c>
      <c r="DO364" s="236"/>
      <c r="DP364" s="236">
        <f t="shared" si="2273"/>
        <v>0</v>
      </c>
      <c r="DQ364" s="235">
        <f t="shared" si="2274"/>
        <v>0.25</v>
      </c>
      <c r="DR364" s="235">
        <f t="shared" si="2275"/>
        <v>0</v>
      </c>
      <c r="DS364" s="236"/>
      <c r="DT364" s="236">
        <f t="shared" si="2276"/>
        <v>0</v>
      </c>
      <c r="DU364" s="235">
        <f t="shared" ref="DU364:DU394" si="2326">DS364+BA364</f>
        <v>0.25</v>
      </c>
      <c r="DV364" s="235">
        <f t="shared" ref="DV364:DV394" si="2327">DU364*D364</f>
        <v>35</v>
      </c>
      <c r="DW364" s="236"/>
      <c r="DX364" s="236">
        <f t="shared" si="2277"/>
        <v>0</v>
      </c>
      <c r="DY364" s="235">
        <f t="shared" si="2278"/>
        <v>0</v>
      </c>
      <c r="DZ364" s="235">
        <f t="shared" si="2279"/>
        <v>0</v>
      </c>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row>
    <row r="365" spans="1:212" s="5" customFormat="1" x14ac:dyDescent="0.2">
      <c r="A365" s="57"/>
      <c r="B365" s="57"/>
      <c r="C365" s="57" t="s">
        <v>2</v>
      </c>
      <c r="D365" s="57">
        <v>140</v>
      </c>
      <c r="E365" s="6"/>
      <c r="F365" s="64">
        <f t="shared" si="2280"/>
        <v>0</v>
      </c>
      <c r="G365" s="6"/>
      <c r="H365" s="64">
        <f t="shared" si="2281"/>
        <v>0</v>
      </c>
      <c r="I365" s="6"/>
      <c r="J365" s="64">
        <f t="shared" si="2282"/>
        <v>0</v>
      </c>
      <c r="K365" s="6"/>
      <c r="L365" s="64">
        <f t="shared" si="2283"/>
        <v>0</v>
      </c>
      <c r="M365" s="6"/>
      <c r="N365" s="64">
        <f t="shared" si="2284"/>
        <v>0</v>
      </c>
      <c r="O365" s="6"/>
      <c r="P365" s="54">
        <f t="shared" si="2285"/>
        <v>0</v>
      </c>
      <c r="Q365" s="6"/>
      <c r="R365" s="64">
        <f t="shared" si="2286"/>
        <v>0</v>
      </c>
      <c r="S365" s="6"/>
      <c r="T365" s="64">
        <f t="shared" si="2287"/>
        <v>0</v>
      </c>
      <c r="U365" s="6"/>
      <c r="V365" s="64">
        <f t="shared" si="2288"/>
        <v>0</v>
      </c>
      <c r="W365" s="6"/>
      <c r="X365" s="64">
        <f t="shared" si="2289"/>
        <v>0</v>
      </c>
      <c r="Y365" s="6"/>
      <c r="Z365" s="64">
        <f t="shared" si="2290"/>
        <v>0</v>
      </c>
      <c r="AA365" s="6"/>
      <c r="AB365" s="64">
        <f t="shared" si="2291"/>
        <v>0</v>
      </c>
      <c r="AC365" s="59"/>
      <c r="AD365" s="64">
        <f t="shared" si="2292"/>
        <v>0</v>
      </c>
      <c r="AE365" s="59"/>
      <c r="AF365" s="64">
        <f t="shared" si="2293"/>
        <v>0</v>
      </c>
      <c r="AG365" s="59"/>
      <c r="AH365" s="64">
        <f t="shared" si="2294"/>
        <v>0</v>
      </c>
      <c r="AI365" s="59"/>
      <c r="AJ365" s="64">
        <f t="shared" si="2295"/>
        <v>0</v>
      </c>
      <c r="AK365" s="59"/>
      <c r="AL365" s="64">
        <f t="shared" si="2296"/>
        <v>0</v>
      </c>
      <c r="AM365" s="59"/>
      <c r="AN365" s="64">
        <f t="shared" si="2297"/>
        <v>0</v>
      </c>
      <c r="AO365" s="59"/>
      <c r="AP365" s="64">
        <f t="shared" si="2298"/>
        <v>0</v>
      </c>
      <c r="AQ365" s="59"/>
      <c r="AR365" s="64">
        <f t="shared" si="2299"/>
        <v>0</v>
      </c>
      <c r="AS365" s="59"/>
      <c r="AT365" s="64">
        <f t="shared" si="2300"/>
        <v>0</v>
      </c>
      <c r="AU365" s="59"/>
      <c r="AV365" s="64">
        <f t="shared" si="2301"/>
        <v>0</v>
      </c>
      <c r="AW365" s="59"/>
      <c r="AX365" s="64">
        <f t="shared" si="2302"/>
        <v>0</v>
      </c>
      <c r="AY365" s="59"/>
      <c r="AZ365" s="64">
        <f t="shared" si="2303"/>
        <v>0</v>
      </c>
      <c r="BA365" s="59"/>
      <c r="BB365" s="64">
        <f t="shared" si="2304"/>
        <v>0</v>
      </c>
      <c r="BC365" s="59"/>
      <c r="BD365" s="64">
        <f t="shared" si="2305"/>
        <v>0</v>
      </c>
      <c r="BE365" s="59"/>
      <c r="BF365" s="64">
        <f t="shared" si="2306"/>
        <v>0</v>
      </c>
      <c r="BG365" s="59"/>
      <c r="BH365" s="64">
        <f t="shared" si="2307"/>
        <v>0</v>
      </c>
      <c r="BI365" s="59"/>
      <c r="BJ365" s="64">
        <f t="shared" si="2308"/>
        <v>0</v>
      </c>
      <c r="BK365" s="59"/>
      <c r="BL365" s="64">
        <f t="shared" si="2309"/>
        <v>0</v>
      </c>
      <c r="BM365" s="59"/>
      <c r="BN365" s="64">
        <f t="shared" si="2310"/>
        <v>0</v>
      </c>
      <c r="BO365" s="59"/>
      <c r="BP365" s="64">
        <f t="shared" si="2311"/>
        <v>0</v>
      </c>
      <c r="BQ365" s="59"/>
      <c r="BR365" s="64">
        <f t="shared" si="2312"/>
        <v>0</v>
      </c>
      <c r="BS365" s="59"/>
      <c r="BT365" s="64">
        <f t="shared" si="2313"/>
        <v>0</v>
      </c>
      <c r="BU365" s="59"/>
      <c r="BV365" s="64">
        <f t="shared" si="2314"/>
        <v>0</v>
      </c>
      <c r="BW365" s="59"/>
      <c r="BX365" s="64">
        <f t="shared" si="2315"/>
        <v>0</v>
      </c>
      <c r="BY365" s="59"/>
      <c r="BZ365" s="64">
        <f t="shared" si="2253"/>
        <v>0</v>
      </c>
      <c r="CA365" s="54"/>
      <c r="CB365" s="61">
        <f t="shared" si="2254"/>
        <v>0</v>
      </c>
      <c r="CC365" s="61">
        <f t="shared" si="2255"/>
        <v>0</v>
      </c>
      <c r="CD365" s="4"/>
      <c r="CE365" s="236"/>
      <c r="CF365" s="236">
        <f t="shared" si="2316"/>
        <v>0</v>
      </c>
      <c r="CG365" s="235">
        <f t="shared" si="2317"/>
        <v>0</v>
      </c>
      <c r="CH365" s="235">
        <f t="shared" si="2318"/>
        <v>0</v>
      </c>
      <c r="CI365" s="236"/>
      <c r="CJ365" s="236">
        <f t="shared" si="2319"/>
        <v>0</v>
      </c>
      <c r="CK365" s="235">
        <f t="shared" si="2320"/>
        <v>0</v>
      </c>
      <c r="CL365" s="235">
        <f t="shared" si="2321"/>
        <v>0</v>
      </c>
      <c r="CM365" s="236"/>
      <c r="CN365" s="236">
        <f t="shared" si="2256"/>
        <v>0</v>
      </c>
      <c r="CO365" s="235">
        <f t="shared" si="2257"/>
        <v>0</v>
      </c>
      <c r="CP365" s="235">
        <f t="shared" si="2258"/>
        <v>0</v>
      </c>
      <c r="CQ365" s="236"/>
      <c r="CR365" s="236">
        <f t="shared" si="2259"/>
        <v>0</v>
      </c>
      <c r="CS365" s="235">
        <f t="shared" si="2260"/>
        <v>0</v>
      </c>
      <c r="CT365" s="235">
        <f t="shared" si="2261"/>
        <v>0</v>
      </c>
      <c r="CU365" s="236"/>
      <c r="CV365" s="236">
        <f t="shared" si="2262"/>
        <v>0</v>
      </c>
      <c r="CW365" s="235">
        <f t="shared" si="2263"/>
        <v>0</v>
      </c>
      <c r="CX365" s="235">
        <f t="shared" si="2264"/>
        <v>0</v>
      </c>
      <c r="CY365" s="236"/>
      <c r="CZ365" s="236">
        <f t="shared" si="2265"/>
        <v>0</v>
      </c>
      <c r="DA365" s="235">
        <f t="shared" si="2322"/>
        <v>0</v>
      </c>
      <c r="DB365" s="235">
        <f t="shared" si="2323"/>
        <v>0</v>
      </c>
      <c r="DC365" s="236"/>
      <c r="DD365" s="236">
        <f t="shared" si="2266"/>
        <v>0</v>
      </c>
      <c r="DE365" s="235">
        <f t="shared" si="2267"/>
        <v>0</v>
      </c>
      <c r="DF365" s="235">
        <f t="shared" si="2268"/>
        <v>0</v>
      </c>
      <c r="DG365" s="236"/>
      <c r="DH365" s="236">
        <f t="shared" si="2269"/>
        <v>0</v>
      </c>
      <c r="DI365" s="235">
        <f t="shared" si="2270"/>
        <v>0</v>
      </c>
      <c r="DJ365" s="235">
        <f t="shared" si="2271"/>
        <v>0</v>
      </c>
      <c r="DK365" s="236"/>
      <c r="DL365" s="236">
        <f t="shared" si="2272"/>
        <v>0</v>
      </c>
      <c r="DM365" s="235">
        <f t="shared" si="2324"/>
        <v>0</v>
      </c>
      <c r="DN365" s="235">
        <f t="shared" si="2325"/>
        <v>0</v>
      </c>
      <c r="DO365" s="236"/>
      <c r="DP365" s="236">
        <f t="shared" si="2273"/>
        <v>0</v>
      </c>
      <c r="DQ365" s="235">
        <f t="shared" si="2274"/>
        <v>0</v>
      </c>
      <c r="DR365" s="235">
        <f t="shared" si="2275"/>
        <v>0</v>
      </c>
      <c r="DS365" s="236"/>
      <c r="DT365" s="236">
        <f t="shared" si="2276"/>
        <v>0</v>
      </c>
      <c r="DU365" s="235">
        <f t="shared" si="2326"/>
        <v>0</v>
      </c>
      <c r="DV365" s="235">
        <f t="shared" si="2327"/>
        <v>0</v>
      </c>
      <c r="DW365" s="236"/>
      <c r="DX365" s="236">
        <f t="shared" si="2277"/>
        <v>0</v>
      </c>
      <c r="DY365" s="235">
        <f t="shared" si="2278"/>
        <v>0</v>
      </c>
      <c r="DZ365" s="235">
        <f t="shared" si="2279"/>
        <v>0</v>
      </c>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row>
    <row r="366" spans="1:212" s="5" customFormat="1" x14ac:dyDescent="0.2">
      <c r="A366" s="57"/>
      <c r="B366" s="57"/>
      <c r="C366" s="57" t="s">
        <v>2</v>
      </c>
      <c r="D366" s="57">
        <v>140</v>
      </c>
      <c r="E366" s="6"/>
      <c r="F366" s="64">
        <f t="shared" si="2280"/>
        <v>0</v>
      </c>
      <c r="G366" s="6"/>
      <c r="H366" s="64">
        <f t="shared" si="2281"/>
        <v>0</v>
      </c>
      <c r="I366" s="6"/>
      <c r="J366" s="64">
        <f t="shared" si="2282"/>
        <v>0</v>
      </c>
      <c r="K366" s="6"/>
      <c r="L366" s="64">
        <f t="shared" si="2283"/>
        <v>0</v>
      </c>
      <c r="M366" s="6"/>
      <c r="N366" s="64">
        <f t="shared" si="2284"/>
        <v>0</v>
      </c>
      <c r="O366" s="6"/>
      <c r="P366" s="54">
        <f t="shared" si="2285"/>
        <v>0</v>
      </c>
      <c r="Q366" s="6"/>
      <c r="R366" s="64">
        <f t="shared" si="2286"/>
        <v>0</v>
      </c>
      <c r="S366" s="6"/>
      <c r="T366" s="64">
        <f t="shared" si="2287"/>
        <v>0</v>
      </c>
      <c r="U366" s="6"/>
      <c r="V366" s="64">
        <f t="shared" si="2288"/>
        <v>0</v>
      </c>
      <c r="W366" s="6"/>
      <c r="X366" s="64">
        <f t="shared" si="2289"/>
        <v>0</v>
      </c>
      <c r="Y366" s="6"/>
      <c r="Z366" s="64">
        <f t="shared" si="2290"/>
        <v>0</v>
      </c>
      <c r="AA366" s="6"/>
      <c r="AB366" s="64">
        <f t="shared" si="2291"/>
        <v>0</v>
      </c>
      <c r="AC366" s="59"/>
      <c r="AD366" s="64">
        <f t="shared" si="2292"/>
        <v>0</v>
      </c>
      <c r="AE366" s="59"/>
      <c r="AF366" s="64">
        <f t="shared" si="2293"/>
        <v>0</v>
      </c>
      <c r="AG366" s="59"/>
      <c r="AH366" s="64">
        <f t="shared" si="2294"/>
        <v>0</v>
      </c>
      <c r="AI366" s="59"/>
      <c r="AJ366" s="64">
        <f t="shared" si="2295"/>
        <v>0</v>
      </c>
      <c r="AK366" s="59"/>
      <c r="AL366" s="64">
        <f t="shared" si="2296"/>
        <v>0</v>
      </c>
      <c r="AM366" s="59"/>
      <c r="AN366" s="64">
        <f t="shared" si="2297"/>
        <v>0</v>
      </c>
      <c r="AO366" s="59"/>
      <c r="AP366" s="64">
        <f t="shared" si="2298"/>
        <v>0</v>
      </c>
      <c r="AQ366" s="59"/>
      <c r="AR366" s="64">
        <f t="shared" si="2299"/>
        <v>0</v>
      </c>
      <c r="AS366" s="59"/>
      <c r="AT366" s="64">
        <f t="shared" si="2300"/>
        <v>0</v>
      </c>
      <c r="AU366" s="59"/>
      <c r="AV366" s="64">
        <f t="shared" si="2301"/>
        <v>0</v>
      </c>
      <c r="AW366" s="59"/>
      <c r="AX366" s="64">
        <f t="shared" si="2302"/>
        <v>0</v>
      </c>
      <c r="AY366" s="59"/>
      <c r="AZ366" s="64">
        <f t="shared" si="2303"/>
        <v>0</v>
      </c>
      <c r="BA366" s="59"/>
      <c r="BB366" s="64">
        <f t="shared" si="2304"/>
        <v>0</v>
      </c>
      <c r="BC366" s="59"/>
      <c r="BD366" s="64">
        <f t="shared" si="2305"/>
        <v>0</v>
      </c>
      <c r="BE366" s="59"/>
      <c r="BF366" s="64">
        <f t="shared" si="2306"/>
        <v>0</v>
      </c>
      <c r="BG366" s="59"/>
      <c r="BH366" s="64">
        <f t="shared" si="2307"/>
        <v>0</v>
      </c>
      <c r="BI366" s="59"/>
      <c r="BJ366" s="64">
        <f t="shared" si="2308"/>
        <v>0</v>
      </c>
      <c r="BK366" s="59"/>
      <c r="BL366" s="64">
        <f t="shared" si="2309"/>
        <v>0</v>
      </c>
      <c r="BM366" s="59"/>
      <c r="BN366" s="64">
        <f t="shared" si="2310"/>
        <v>0</v>
      </c>
      <c r="BO366" s="59"/>
      <c r="BP366" s="64">
        <f t="shared" si="2311"/>
        <v>0</v>
      </c>
      <c r="BQ366" s="59"/>
      <c r="BR366" s="64">
        <f t="shared" si="2312"/>
        <v>0</v>
      </c>
      <c r="BS366" s="59"/>
      <c r="BT366" s="64">
        <f t="shared" si="2313"/>
        <v>0</v>
      </c>
      <c r="BU366" s="59"/>
      <c r="BV366" s="64">
        <f t="shared" si="2314"/>
        <v>0</v>
      </c>
      <c r="BW366" s="59"/>
      <c r="BX366" s="64">
        <f t="shared" si="2315"/>
        <v>0</v>
      </c>
      <c r="BY366" s="59"/>
      <c r="BZ366" s="64">
        <f t="shared" si="2253"/>
        <v>0</v>
      </c>
      <c r="CA366" s="54"/>
      <c r="CB366" s="61">
        <f t="shared" si="2254"/>
        <v>0</v>
      </c>
      <c r="CC366" s="61">
        <f t="shared" si="2255"/>
        <v>0</v>
      </c>
      <c r="CD366" s="4"/>
      <c r="CE366" s="236"/>
      <c r="CF366" s="236">
        <f t="shared" si="2316"/>
        <v>0</v>
      </c>
      <c r="CG366" s="235">
        <f t="shared" si="2317"/>
        <v>0</v>
      </c>
      <c r="CH366" s="235">
        <f t="shared" si="2318"/>
        <v>0</v>
      </c>
      <c r="CI366" s="236"/>
      <c r="CJ366" s="236">
        <f t="shared" si="2319"/>
        <v>0</v>
      </c>
      <c r="CK366" s="235">
        <f t="shared" si="2320"/>
        <v>0</v>
      </c>
      <c r="CL366" s="235">
        <f t="shared" si="2321"/>
        <v>0</v>
      </c>
      <c r="CM366" s="236"/>
      <c r="CN366" s="236">
        <f t="shared" si="2256"/>
        <v>0</v>
      </c>
      <c r="CO366" s="235">
        <f t="shared" si="2257"/>
        <v>0</v>
      </c>
      <c r="CP366" s="235">
        <f t="shared" si="2258"/>
        <v>0</v>
      </c>
      <c r="CQ366" s="236"/>
      <c r="CR366" s="236">
        <f t="shared" si="2259"/>
        <v>0</v>
      </c>
      <c r="CS366" s="235">
        <f t="shared" si="2260"/>
        <v>0</v>
      </c>
      <c r="CT366" s="235">
        <f t="shared" si="2261"/>
        <v>0</v>
      </c>
      <c r="CU366" s="236"/>
      <c r="CV366" s="236">
        <f t="shared" si="2262"/>
        <v>0</v>
      </c>
      <c r="CW366" s="235">
        <f t="shared" si="2263"/>
        <v>0</v>
      </c>
      <c r="CX366" s="235">
        <f t="shared" si="2264"/>
        <v>0</v>
      </c>
      <c r="CY366" s="236"/>
      <c r="CZ366" s="236">
        <f t="shared" si="2265"/>
        <v>0</v>
      </c>
      <c r="DA366" s="235">
        <f t="shared" si="2322"/>
        <v>0</v>
      </c>
      <c r="DB366" s="235">
        <f t="shared" si="2323"/>
        <v>0</v>
      </c>
      <c r="DC366" s="236"/>
      <c r="DD366" s="236">
        <f t="shared" si="2266"/>
        <v>0</v>
      </c>
      <c r="DE366" s="235">
        <f t="shared" si="2267"/>
        <v>0</v>
      </c>
      <c r="DF366" s="235">
        <f t="shared" si="2268"/>
        <v>0</v>
      </c>
      <c r="DG366" s="236"/>
      <c r="DH366" s="236">
        <f t="shared" si="2269"/>
        <v>0</v>
      </c>
      <c r="DI366" s="235">
        <f t="shared" si="2270"/>
        <v>0</v>
      </c>
      <c r="DJ366" s="235">
        <f t="shared" si="2271"/>
        <v>0</v>
      </c>
      <c r="DK366" s="236"/>
      <c r="DL366" s="236">
        <f t="shared" si="2272"/>
        <v>0</v>
      </c>
      <c r="DM366" s="235">
        <f t="shared" si="2324"/>
        <v>0</v>
      </c>
      <c r="DN366" s="235">
        <f t="shared" si="2325"/>
        <v>0</v>
      </c>
      <c r="DO366" s="236"/>
      <c r="DP366" s="236">
        <f t="shared" si="2273"/>
        <v>0</v>
      </c>
      <c r="DQ366" s="235">
        <f t="shared" si="2274"/>
        <v>0</v>
      </c>
      <c r="DR366" s="235">
        <f t="shared" si="2275"/>
        <v>0</v>
      </c>
      <c r="DS366" s="236"/>
      <c r="DT366" s="236">
        <f t="shared" si="2276"/>
        <v>0</v>
      </c>
      <c r="DU366" s="235">
        <f t="shared" si="2326"/>
        <v>0</v>
      </c>
      <c r="DV366" s="235">
        <f t="shared" si="2327"/>
        <v>0</v>
      </c>
      <c r="DW366" s="236"/>
      <c r="DX366" s="236">
        <f t="shared" si="2277"/>
        <v>0</v>
      </c>
      <c r="DY366" s="235">
        <f t="shared" si="2278"/>
        <v>0</v>
      </c>
      <c r="DZ366" s="235">
        <f t="shared" si="2279"/>
        <v>0</v>
      </c>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row>
    <row r="367" spans="1:212" s="5" customFormat="1" x14ac:dyDescent="0.2">
      <c r="A367" s="57"/>
      <c r="B367" s="57"/>
      <c r="C367" s="57" t="s">
        <v>2</v>
      </c>
      <c r="D367" s="57">
        <v>140</v>
      </c>
      <c r="E367" s="6"/>
      <c r="F367" s="64">
        <f t="shared" si="2280"/>
        <v>0</v>
      </c>
      <c r="G367" s="6"/>
      <c r="H367" s="64">
        <f t="shared" si="2281"/>
        <v>0</v>
      </c>
      <c r="I367" s="6"/>
      <c r="J367" s="64">
        <f t="shared" si="2282"/>
        <v>0</v>
      </c>
      <c r="K367" s="6"/>
      <c r="L367" s="64">
        <f t="shared" si="2283"/>
        <v>0</v>
      </c>
      <c r="M367" s="6"/>
      <c r="N367" s="64">
        <f t="shared" si="2284"/>
        <v>0</v>
      </c>
      <c r="O367" s="6"/>
      <c r="P367" s="54">
        <f t="shared" si="2285"/>
        <v>0</v>
      </c>
      <c r="Q367" s="6"/>
      <c r="R367" s="64">
        <f t="shared" si="2286"/>
        <v>0</v>
      </c>
      <c r="S367" s="6"/>
      <c r="T367" s="64">
        <f t="shared" si="2287"/>
        <v>0</v>
      </c>
      <c r="U367" s="6"/>
      <c r="V367" s="64">
        <f t="shared" si="2288"/>
        <v>0</v>
      </c>
      <c r="W367" s="6"/>
      <c r="X367" s="64">
        <f t="shared" si="2289"/>
        <v>0</v>
      </c>
      <c r="Y367" s="6"/>
      <c r="Z367" s="64">
        <f t="shared" si="2290"/>
        <v>0</v>
      </c>
      <c r="AA367" s="6"/>
      <c r="AB367" s="64">
        <f t="shared" si="2291"/>
        <v>0</v>
      </c>
      <c r="AC367" s="59"/>
      <c r="AD367" s="64">
        <f t="shared" si="2292"/>
        <v>0</v>
      </c>
      <c r="AE367" s="59"/>
      <c r="AF367" s="64">
        <f t="shared" si="2293"/>
        <v>0</v>
      </c>
      <c r="AG367" s="59"/>
      <c r="AH367" s="64">
        <f t="shared" si="2294"/>
        <v>0</v>
      </c>
      <c r="AI367" s="59"/>
      <c r="AJ367" s="64">
        <f t="shared" si="2295"/>
        <v>0</v>
      </c>
      <c r="AK367" s="59"/>
      <c r="AL367" s="64">
        <f t="shared" si="2296"/>
        <v>0</v>
      </c>
      <c r="AM367" s="59"/>
      <c r="AN367" s="64">
        <f t="shared" si="2297"/>
        <v>0</v>
      </c>
      <c r="AO367" s="59"/>
      <c r="AP367" s="64">
        <f t="shared" si="2298"/>
        <v>0</v>
      </c>
      <c r="AQ367" s="59"/>
      <c r="AR367" s="64">
        <f t="shared" si="2299"/>
        <v>0</v>
      </c>
      <c r="AS367" s="59"/>
      <c r="AT367" s="64">
        <f t="shared" si="2300"/>
        <v>0</v>
      </c>
      <c r="AU367" s="59"/>
      <c r="AV367" s="64">
        <f t="shared" si="2301"/>
        <v>0</v>
      </c>
      <c r="AW367" s="59"/>
      <c r="AX367" s="64">
        <f t="shared" si="2302"/>
        <v>0</v>
      </c>
      <c r="AY367" s="59"/>
      <c r="AZ367" s="64">
        <f t="shared" si="2303"/>
        <v>0</v>
      </c>
      <c r="BA367" s="59"/>
      <c r="BB367" s="64">
        <f t="shared" si="2304"/>
        <v>0</v>
      </c>
      <c r="BC367" s="59"/>
      <c r="BD367" s="64">
        <f t="shared" si="2305"/>
        <v>0</v>
      </c>
      <c r="BE367" s="59"/>
      <c r="BF367" s="64">
        <f t="shared" si="2306"/>
        <v>0</v>
      </c>
      <c r="BG367" s="59"/>
      <c r="BH367" s="64">
        <f t="shared" si="2307"/>
        <v>0</v>
      </c>
      <c r="BI367" s="59"/>
      <c r="BJ367" s="64">
        <f t="shared" si="2308"/>
        <v>0</v>
      </c>
      <c r="BK367" s="59"/>
      <c r="BL367" s="64">
        <f t="shared" si="2309"/>
        <v>0</v>
      </c>
      <c r="BM367" s="59"/>
      <c r="BN367" s="64">
        <f t="shared" si="2310"/>
        <v>0</v>
      </c>
      <c r="BO367" s="59"/>
      <c r="BP367" s="64">
        <f t="shared" si="2311"/>
        <v>0</v>
      </c>
      <c r="BQ367" s="59"/>
      <c r="BR367" s="64">
        <f t="shared" si="2312"/>
        <v>0</v>
      </c>
      <c r="BS367" s="59"/>
      <c r="BT367" s="64">
        <f t="shared" si="2313"/>
        <v>0</v>
      </c>
      <c r="BU367" s="59"/>
      <c r="BV367" s="64">
        <f t="shared" si="2314"/>
        <v>0</v>
      </c>
      <c r="BW367" s="59"/>
      <c r="BX367" s="64">
        <f t="shared" si="2315"/>
        <v>0</v>
      </c>
      <c r="BY367" s="59"/>
      <c r="BZ367" s="64">
        <f t="shared" si="2253"/>
        <v>0</v>
      </c>
      <c r="CA367" s="54"/>
      <c r="CB367" s="61">
        <f t="shared" si="2254"/>
        <v>0</v>
      </c>
      <c r="CC367" s="61">
        <f t="shared" si="2255"/>
        <v>0</v>
      </c>
      <c r="CD367" s="4"/>
      <c r="CE367" s="236"/>
      <c r="CF367" s="236">
        <f t="shared" si="2316"/>
        <v>0</v>
      </c>
      <c r="CG367" s="235">
        <f t="shared" si="2317"/>
        <v>0</v>
      </c>
      <c r="CH367" s="235">
        <f t="shared" si="2318"/>
        <v>0</v>
      </c>
      <c r="CI367" s="236"/>
      <c r="CJ367" s="236">
        <f t="shared" si="2319"/>
        <v>0</v>
      </c>
      <c r="CK367" s="235">
        <f t="shared" si="2320"/>
        <v>0</v>
      </c>
      <c r="CL367" s="235">
        <f t="shared" si="2321"/>
        <v>0</v>
      </c>
      <c r="CM367" s="236"/>
      <c r="CN367" s="236">
        <f t="shared" si="2256"/>
        <v>0</v>
      </c>
      <c r="CO367" s="235">
        <f t="shared" si="2257"/>
        <v>0</v>
      </c>
      <c r="CP367" s="235">
        <f t="shared" si="2258"/>
        <v>0</v>
      </c>
      <c r="CQ367" s="236"/>
      <c r="CR367" s="236">
        <f t="shared" si="2259"/>
        <v>0</v>
      </c>
      <c r="CS367" s="235">
        <f t="shared" si="2260"/>
        <v>0</v>
      </c>
      <c r="CT367" s="235">
        <f t="shared" si="2261"/>
        <v>0</v>
      </c>
      <c r="CU367" s="236"/>
      <c r="CV367" s="236">
        <f t="shared" si="2262"/>
        <v>0</v>
      </c>
      <c r="CW367" s="235">
        <f t="shared" si="2263"/>
        <v>0</v>
      </c>
      <c r="CX367" s="235">
        <f t="shared" si="2264"/>
        <v>0</v>
      </c>
      <c r="CY367" s="236"/>
      <c r="CZ367" s="236">
        <f t="shared" si="2265"/>
        <v>0</v>
      </c>
      <c r="DA367" s="235">
        <f t="shared" si="2322"/>
        <v>0</v>
      </c>
      <c r="DB367" s="235">
        <f t="shared" si="2323"/>
        <v>0</v>
      </c>
      <c r="DC367" s="236"/>
      <c r="DD367" s="236">
        <f t="shared" si="2266"/>
        <v>0</v>
      </c>
      <c r="DE367" s="235">
        <f t="shared" si="2267"/>
        <v>0</v>
      </c>
      <c r="DF367" s="235">
        <f t="shared" si="2268"/>
        <v>0</v>
      </c>
      <c r="DG367" s="236"/>
      <c r="DH367" s="236">
        <f t="shared" si="2269"/>
        <v>0</v>
      </c>
      <c r="DI367" s="235">
        <f t="shared" si="2270"/>
        <v>0</v>
      </c>
      <c r="DJ367" s="235">
        <f t="shared" si="2271"/>
        <v>0</v>
      </c>
      <c r="DK367" s="236"/>
      <c r="DL367" s="236">
        <f t="shared" si="2272"/>
        <v>0</v>
      </c>
      <c r="DM367" s="235">
        <f t="shared" si="2324"/>
        <v>0</v>
      </c>
      <c r="DN367" s="235">
        <f t="shared" si="2325"/>
        <v>0</v>
      </c>
      <c r="DO367" s="236"/>
      <c r="DP367" s="236">
        <f t="shared" si="2273"/>
        <v>0</v>
      </c>
      <c r="DQ367" s="235">
        <f t="shared" si="2274"/>
        <v>0</v>
      </c>
      <c r="DR367" s="235">
        <f t="shared" si="2275"/>
        <v>0</v>
      </c>
      <c r="DS367" s="236"/>
      <c r="DT367" s="236">
        <f t="shared" si="2276"/>
        <v>0</v>
      </c>
      <c r="DU367" s="235">
        <f t="shared" si="2326"/>
        <v>0</v>
      </c>
      <c r="DV367" s="235">
        <f t="shared" si="2327"/>
        <v>0</v>
      </c>
      <c r="DW367" s="236"/>
      <c r="DX367" s="236">
        <f t="shared" si="2277"/>
        <v>0</v>
      </c>
      <c r="DY367" s="235">
        <f t="shared" si="2278"/>
        <v>0</v>
      </c>
      <c r="DZ367" s="235">
        <f t="shared" si="2279"/>
        <v>0</v>
      </c>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row>
    <row r="368" spans="1:212" s="5" customFormat="1" x14ac:dyDescent="0.2">
      <c r="A368" s="57" t="s">
        <v>95</v>
      </c>
      <c r="B368" s="57" t="s">
        <v>96</v>
      </c>
      <c r="C368" s="57" t="s">
        <v>7</v>
      </c>
      <c r="D368" s="57">
        <v>118</v>
      </c>
      <c r="E368" s="6"/>
      <c r="F368" s="64">
        <f t="shared" si="2280"/>
        <v>0</v>
      </c>
      <c r="G368" s="6"/>
      <c r="H368" s="64">
        <f t="shared" si="2281"/>
        <v>0</v>
      </c>
      <c r="I368" s="6"/>
      <c r="J368" s="64">
        <f t="shared" si="2282"/>
        <v>0</v>
      </c>
      <c r="K368" s="6"/>
      <c r="L368" s="64">
        <f t="shared" si="2283"/>
        <v>0</v>
      </c>
      <c r="M368" s="6"/>
      <c r="N368" s="64">
        <f t="shared" si="2284"/>
        <v>0</v>
      </c>
      <c r="O368" s="6"/>
      <c r="P368" s="54">
        <f t="shared" si="2285"/>
        <v>0</v>
      </c>
      <c r="Q368" s="6"/>
      <c r="R368" s="64">
        <f t="shared" si="2286"/>
        <v>0</v>
      </c>
      <c r="S368" s="6"/>
      <c r="T368" s="64">
        <f t="shared" si="2287"/>
        <v>0</v>
      </c>
      <c r="U368" s="6"/>
      <c r="V368" s="64">
        <f t="shared" si="2288"/>
        <v>0</v>
      </c>
      <c r="W368" s="208"/>
      <c r="X368" s="64">
        <f t="shared" si="2289"/>
        <v>0</v>
      </c>
      <c r="Y368" s="6"/>
      <c r="Z368" s="64">
        <f t="shared" si="2290"/>
        <v>0</v>
      </c>
      <c r="AA368" s="6"/>
      <c r="AB368" s="64">
        <f t="shared" si="2291"/>
        <v>0</v>
      </c>
      <c r="AC368" s="59"/>
      <c r="AD368" s="64">
        <f t="shared" si="2292"/>
        <v>0</v>
      </c>
      <c r="AE368" s="59"/>
      <c r="AF368" s="64">
        <f t="shared" si="2293"/>
        <v>0</v>
      </c>
      <c r="AG368" s="59"/>
      <c r="AH368" s="64">
        <f t="shared" si="2294"/>
        <v>0</v>
      </c>
      <c r="AI368" s="59"/>
      <c r="AJ368" s="64">
        <f t="shared" si="2295"/>
        <v>0</v>
      </c>
      <c r="AK368" s="59"/>
      <c r="AL368" s="64">
        <f t="shared" si="2296"/>
        <v>0</v>
      </c>
      <c r="AM368" s="59"/>
      <c r="AN368" s="64">
        <f t="shared" si="2297"/>
        <v>0</v>
      </c>
      <c r="AO368" s="59"/>
      <c r="AP368" s="64">
        <f t="shared" si="2298"/>
        <v>0</v>
      </c>
      <c r="AQ368" s="59">
        <v>0.25</v>
      </c>
      <c r="AR368" s="64">
        <f t="shared" si="2299"/>
        <v>29.5</v>
      </c>
      <c r="AS368" s="59"/>
      <c r="AT368" s="64">
        <f t="shared" si="2300"/>
        <v>0</v>
      </c>
      <c r="AU368" s="59"/>
      <c r="AV368" s="64">
        <f t="shared" si="2301"/>
        <v>0</v>
      </c>
      <c r="AW368" s="59"/>
      <c r="AX368" s="64">
        <f t="shared" si="2302"/>
        <v>0</v>
      </c>
      <c r="AY368" s="59">
        <v>0.5</v>
      </c>
      <c r="AZ368" s="64">
        <f t="shared" si="2303"/>
        <v>59</v>
      </c>
      <c r="BA368" s="59">
        <v>1.5</v>
      </c>
      <c r="BB368" s="64">
        <f t="shared" si="2304"/>
        <v>177</v>
      </c>
      <c r="BC368" s="59"/>
      <c r="BD368" s="64">
        <f t="shared" si="2305"/>
        <v>0</v>
      </c>
      <c r="BE368" s="59"/>
      <c r="BF368" s="64">
        <f t="shared" si="2306"/>
        <v>0</v>
      </c>
      <c r="BG368" s="59"/>
      <c r="BH368" s="64">
        <f t="shared" si="2307"/>
        <v>0</v>
      </c>
      <c r="BI368" s="59"/>
      <c r="BJ368" s="64">
        <f t="shared" si="2308"/>
        <v>0</v>
      </c>
      <c r="BK368" s="59"/>
      <c r="BL368" s="64">
        <f t="shared" si="2309"/>
        <v>0</v>
      </c>
      <c r="BM368" s="59"/>
      <c r="BN368" s="64">
        <f t="shared" si="2310"/>
        <v>0</v>
      </c>
      <c r="BO368" s="59"/>
      <c r="BP368" s="64">
        <f t="shared" si="2311"/>
        <v>0</v>
      </c>
      <c r="BQ368" s="59"/>
      <c r="BR368" s="64">
        <f t="shared" si="2312"/>
        <v>0</v>
      </c>
      <c r="BS368" s="59"/>
      <c r="BT368" s="64">
        <f t="shared" si="2313"/>
        <v>0</v>
      </c>
      <c r="BU368" s="59"/>
      <c r="BV368" s="64">
        <f t="shared" si="2314"/>
        <v>0</v>
      </c>
      <c r="BW368" s="59"/>
      <c r="BX368" s="64">
        <f t="shared" si="2315"/>
        <v>0</v>
      </c>
      <c r="BY368" s="59"/>
      <c r="BZ368" s="64">
        <f t="shared" si="2253"/>
        <v>0</v>
      </c>
      <c r="CA368" s="54"/>
      <c r="CB368" s="61">
        <f t="shared" si="2254"/>
        <v>2.25</v>
      </c>
      <c r="CC368" s="61">
        <f t="shared" si="2255"/>
        <v>265.5</v>
      </c>
      <c r="CD368" s="4"/>
      <c r="CE368" s="236"/>
      <c r="CF368" s="236">
        <f t="shared" si="2316"/>
        <v>0</v>
      </c>
      <c r="CG368" s="235">
        <f t="shared" si="2317"/>
        <v>0</v>
      </c>
      <c r="CH368" s="235">
        <f t="shared" si="2318"/>
        <v>0</v>
      </c>
      <c r="CI368" s="236"/>
      <c r="CJ368" s="236">
        <f t="shared" si="2319"/>
        <v>0</v>
      </c>
      <c r="CK368" s="235">
        <f t="shared" si="2320"/>
        <v>0</v>
      </c>
      <c r="CL368" s="235">
        <f t="shared" si="2321"/>
        <v>0</v>
      </c>
      <c r="CM368" s="236"/>
      <c r="CN368" s="236">
        <f t="shared" si="2256"/>
        <v>0</v>
      </c>
      <c r="CO368" s="235">
        <f t="shared" si="2257"/>
        <v>0</v>
      </c>
      <c r="CP368" s="235">
        <f t="shared" si="2258"/>
        <v>0</v>
      </c>
      <c r="CQ368" s="236"/>
      <c r="CR368" s="236">
        <f t="shared" si="2259"/>
        <v>0</v>
      </c>
      <c r="CS368" s="235">
        <f t="shared" si="2260"/>
        <v>0</v>
      </c>
      <c r="CT368" s="235">
        <f t="shared" si="2261"/>
        <v>0</v>
      </c>
      <c r="CU368" s="236"/>
      <c r="CV368" s="236">
        <f t="shared" si="2262"/>
        <v>0</v>
      </c>
      <c r="CW368" s="235">
        <f t="shared" si="2263"/>
        <v>0</v>
      </c>
      <c r="CX368" s="235">
        <f t="shared" si="2264"/>
        <v>0</v>
      </c>
      <c r="CY368" s="236"/>
      <c r="CZ368" s="236">
        <f t="shared" si="2265"/>
        <v>0</v>
      </c>
      <c r="DA368" s="235">
        <f>SUM(CY368+AQ368)</f>
        <v>0.25</v>
      </c>
      <c r="DB368" s="235">
        <f t="shared" si="2323"/>
        <v>29.5</v>
      </c>
      <c r="DC368" s="236"/>
      <c r="DD368" s="236">
        <f t="shared" si="2266"/>
        <v>0</v>
      </c>
      <c r="DE368" s="235">
        <f t="shared" si="2267"/>
        <v>0</v>
      </c>
      <c r="DF368" s="235">
        <f t="shared" si="2268"/>
        <v>0</v>
      </c>
      <c r="DG368" s="236"/>
      <c r="DH368" s="236">
        <f t="shared" si="2269"/>
        <v>0</v>
      </c>
      <c r="DI368" s="235">
        <f t="shared" si="2270"/>
        <v>0</v>
      </c>
      <c r="DJ368" s="235">
        <f t="shared" si="2271"/>
        <v>0</v>
      </c>
      <c r="DK368" s="236"/>
      <c r="DL368" s="236">
        <f t="shared" si="2272"/>
        <v>0</v>
      </c>
      <c r="DM368" s="235">
        <f t="shared" si="2324"/>
        <v>0</v>
      </c>
      <c r="DN368" s="235">
        <f t="shared" si="2325"/>
        <v>0</v>
      </c>
      <c r="DO368" s="236"/>
      <c r="DP368" s="236">
        <f t="shared" si="2273"/>
        <v>0</v>
      </c>
      <c r="DQ368" s="235">
        <f t="shared" si="2274"/>
        <v>1.5</v>
      </c>
      <c r="DR368" s="235">
        <f t="shared" si="2275"/>
        <v>0</v>
      </c>
      <c r="DS368" s="236"/>
      <c r="DT368" s="236">
        <f t="shared" si="2276"/>
        <v>0</v>
      </c>
      <c r="DU368" s="235">
        <f t="shared" si="2326"/>
        <v>1.5</v>
      </c>
      <c r="DV368" s="235">
        <f t="shared" si="2327"/>
        <v>177</v>
      </c>
      <c r="DW368" s="236"/>
      <c r="DX368" s="236">
        <f t="shared" si="2277"/>
        <v>0</v>
      </c>
      <c r="DY368" s="235">
        <f t="shared" si="2278"/>
        <v>0</v>
      </c>
      <c r="DZ368" s="235">
        <f t="shared" si="2279"/>
        <v>0</v>
      </c>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row>
    <row r="369" spans="1:212" s="5" customFormat="1" x14ac:dyDescent="0.2">
      <c r="A369" s="57" t="s">
        <v>214</v>
      </c>
      <c r="B369" s="57" t="s">
        <v>215</v>
      </c>
      <c r="C369" s="57" t="s">
        <v>7</v>
      </c>
      <c r="D369" s="57">
        <v>118</v>
      </c>
      <c r="E369" s="6"/>
      <c r="F369" s="64">
        <f t="shared" si="2280"/>
        <v>0</v>
      </c>
      <c r="G369" s="6"/>
      <c r="H369" s="64">
        <f t="shared" si="2281"/>
        <v>0</v>
      </c>
      <c r="I369" s="6"/>
      <c r="J369" s="64">
        <f t="shared" si="2282"/>
        <v>0</v>
      </c>
      <c r="K369" s="6"/>
      <c r="L369" s="64">
        <f t="shared" si="2283"/>
        <v>0</v>
      </c>
      <c r="M369" s="6"/>
      <c r="N369" s="64">
        <f t="shared" si="2284"/>
        <v>0</v>
      </c>
      <c r="O369" s="6"/>
      <c r="P369" s="54">
        <f t="shared" si="2285"/>
        <v>0</v>
      </c>
      <c r="Q369" s="6"/>
      <c r="R369" s="64">
        <f t="shared" si="2286"/>
        <v>0</v>
      </c>
      <c r="S369" s="6"/>
      <c r="T369" s="64">
        <f t="shared" si="2287"/>
        <v>0</v>
      </c>
      <c r="U369" s="6"/>
      <c r="V369" s="64">
        <f t="shared" si="2288"/>
        <v>0</v>
      </c>
      <c r="W369" s="208"/>
      <c r="X369" s="64">
        <f t="shared" si="2289"/>
        <v>0</v>
      </c>
      <c r="Y369" s="6"/>
      <c r="Z369" s="64">
        <f t="shared" si="2290"/>
        <v>0</v>
      </c>
      <c r="AA369" s="6"/>
      <c r="AB369" s="64">
        <f t="shared" si="2291"/>
        <v>0</v>
      </c>
      <c r="AC369" s="59"/>
      <c r="AD369" s="64">
        <f t="shared" si="2292"/>
        <v>0</v>
      </c>
      <c r="AE369" s="59"/>
      <c r="AF369" s="64">
        <f t="shared" si="2293"/>
        <v>0</v>
      </c>
      <c r="AG369" s="59"/>
      <c r="AH369" s="64">
        <f t="shared" si="2294"/>
        <v>0</v>
      </c>
      <c r="AI369" s="59"/>
      <c r="AJ369" s="64">
        <f t="shared" si="2295"/>
        <v>0</v>
      </c>
      <c r="AK369" s="59"/>
      <c r="AL369" s="64">
        <f t="shared" si="2296"/>
        <v>0</v>
      </c>
      <c r="AM369" s="59"/>
      <c r="AN369" s="64">
        <f t="shared" si="2297"/>
        <v>0</v>
      </c>
      <c r="AO369" s="59"/>
      <c r="AP369" s="64">
        <f t="shared" si="2298"/>
        <v>0</v>
      </c>
      <c r="AQ369" s="59"/>
      <c r="AR369" s="64">
        <f t="shared" si="2299"/>
        <v>0</v>
      </c>
      <c r="AS369" s="59"/>
      <c r="AT369" s="64">
        <f t="shared" si="2300"/>
        <v>0</v>
      </c>
      <c r="AU369" s="59"/>
      <c r="AV369" s="64">
        <f t="shared" si="2301"/>
        <v>0</v>
      </c>
      <c r="AW369" s="59"/>
      <c r="AX369" s="64">
        <f t="shared" si="2302"/>
        <v>0</v>
      </c>
      <c r="AY369" s="59"/>
      <c r="AZ369" s="64">
        <f t="shared" si="2303"/>
        <v>0</v>
      </c>
      <c r="BA369" s="59"/>
      <c r="BB369" s="64">
        <f t="shared" si="2304"/>
        <v>0</v>
      </c>
      <c r="BC369" s="59"/>
      <c r="BD369" s="64">
        <f t="shared" si="2305"/>
        <v>0</v>
      </c>
      <c r="BE369" s="59"/>
      <c r="BF369" s="64">
        <f t="shared" si="2306"/>
        <v>0</v>
      </c>
      <c r="BG369" s="59"/>
      <c r="BH369" s="64">
        <f t="shared" si="2307"/>
        <v>0</v>
      </c>
      <c r="BI369" s="59"/>
      <c r="BJ369" s="64">
        <f t="shared" si="2308"/>
        <v>0</v>
      </c>
      <c r="BK369" s="59"/>
      <c r="BL369" s="64">
        <f t="shared" si="2309"/>
        <v>0</v>
      </c>
      <c r="BM369" s="59"/>
      <c r="BN369" s="64">
        <f t="shared" si="2310"/>
        <v>0</v>
      </c>
      <c r="BO369" s="59"/>
      <c r="BP369" s="64">
        <f t="shared" si="2311"/>
        <v>0</v>
      </c>
      <c r="BQ369" s="59"/>
      <c r="BR369" s="64">
        <f t="shared" si="2312"/>
        <v>0</v>
      </c>
      <c r="BS369" s="59"/>
      <c r="BT369" s="64">
        <f t="shared" si="2313"/>
        <v>0</v>
      </c>
      <c r="BU369" s="59"/>
      <c r="BV369" s="64">
        <f t="shared" si="2314"/>
        <v>0</v>
      </c>
      <c r="BW369" s="59"/>
      <c r="BX369" s="64">
        <f t="shared" si="2315"/>
        <v>0</v>
      </c>
      <c r="BY369" s="59"/>
      <c r="BZ369" s="64">
        <f t="shared" si="2253"/>
        <v>0</v>
      </c>
      <c r="CA369" s="54"/>
      <c r="CB369" s="61">
        <f t="shared" si="2254"/>
        <v>0</v>
      </c>
      <c r="CC369" s="61">
        <f t="shared" si="2255"/>
        <v>0</v>
      </c>
      <c r="CD369" s="4"/>
      <c r="CE369" s="236"/>
      <c r="CF369" s="236">
        <f t="shared" si="2316"/>
        <v>0</v>
      </c>
      <c r="CG369" s="235">
        <f t="shared" si="2317"/>
        <v>0</v>
      </c>
      <c r="CH369" s="235">
        <f t="shared" si="2318"/>
        <v>0</v>
      </c>
      <c r="CI369" s="236"/>
      <c r="CJ369" s="236">
        <f t="shared" si="2319"/>
        <v>0</v>
      </c>
      <c r="CK369" s="235">
        <f t="shared" si="2320"/>
        <v>0</v>
      </c>
      <c r="CL369" s="235">
        <f t="shared" si="2321"/>
        <v>0</v>
      </c>
      <c r="CM369" s="236"/>
      <c r="CN369" s="236">
        <f t="shared" si="2256"/>
        <v>0</v>
      </c>
      <c r="CO369" s="235">
        <f t="shared" si="2257"/>
        <v>0</v>
      </c>
      <c r="CP369" s="235">
        <f t="shared" si="2258"/>
        <v>0</v>
      </c>
      <c r="CQ369" s="236"/>
      <c r="CR369" s="236">
        <f t="shared" si="2259"/>
        <v>0</v>
      </c>
      <c r="CS369" s="235">
        <f t="shared" si="2260"/>
        <v>0</v>
      </c>
      <c r="CT369" s="235">
        <f t="shared" si="2261"/>
        <v>0</v>
      </c>
      <c r="CU369" s="236"/>
      <c r="CV369" s="236">
        <f t="shared" si="2262"/>
        <v>0</v>
      </c>
      <c r="CW369" s="235">
        <f t="shared" si="2263"/>
        <v>0</v>
      </c>
      <c r="CX369" s="235">
        <f t="shared" si="2264"/>
        <v>0</v>
      </c>
      <c r="CY369" s="236"/>
      <c r="CZ369" s="236">
        <f t="shared" si="2265"/>
        <v>0</v>
      </c>
      <c r="DA369" s="235">
        <f t="shared" si="2322"/>
        <v>0</v>
      </c>
      <c r="DB369" s="235">
        <f t="shared" si="2323"/>
        <v>0</v>
      </c>
      <c r="DC369" s="236"/>
      <c r="DD369" s="236">
        <f t="shared" si="2266"/>
        <v>0</v>
      </c>
      <c r="DE369" s="235">
        <f t="shared" si="2267"/>
        <v>0</v>
      </c>
      <c r="DF369" s="235">
        <f t="shared" si="2268"/>
        <v>0</v>
      </c>
      <c r="DG369" s="236"/>
      <c r="DH369" s="236">
        <f t="shared" si="2269"/>
        <v>0</v>
      </c>
      <c r="DI369" s="235">
        <f t="shared" si="2270"/>
        <v>0</v>
      </c>
      <c r="DJ369" s="235">
        <f t="shared" si="2271"/>
        <v>0</v>
      </c>
      <c r="DK369" s="236"/>
      <c r="DL369" s="236">
        <f t="shared" si="2272"/>
        <v>0</v>
      </c>
      <c r="DM369" s="235">
        <f t="shared" si="2324"/>
        <v>0</v>
      </c>
      <c r="DN369" s="235">
        <f t="shared" si="2325"/>
        <v>0</v>
      </c>
      <c r="DO369" s="236"/>
      <c r="DP369" s="236">
        <f t="shared" si="2273"/>
        <v>0</v>
      </c>
      <c r="DQ369" s="235">
        <f t="shared" si="2274"/>
        <v>0</v>
      </c>
      <c r="DR369" s="235">
        <f t="shared" si="2275"/>
        <v>0</v>
      </c>
      <c r="DS369" s="236"/>
      <c r="DT369" s="236">
        <f t="shared" si="2276"/>
        <v>0</v>
      </c>
      <c r="DU369" s="235">
        <f t="shared" si="2326"/>
        <v>0</v>
      </c>
      <c r="DV369" s="235">
        <f t="shared" si="2327"/>
        <v>0</v>
      </c>
      <c r="DW369" s="236"/>
      <c r="DX369" s="236">
        <f t="shared" si="2277"/>
        <v>0</v>
      </c>
      <c r="DY369" s="235">
        <f t="shared" si="2278"/>
        <v>0</v>
      </c>
      <c r="DZ369" s="235">
        <f t="shared" si="2279"/>
        <v>0</v>
      </c>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row>
    <row r="370" spans="1:212" s="5" customFormat="1" x14ac:dyDescent="0.2">
      <c r="A370" s="57"/>
      <c r="B370" s="57"/>
      <c r="C370" s="57" t="s">
        <v>7</v>
      </c>
      <c r="D370" s="57">
        <v>118</v>
      </c>
      <c r="E370" s="6"/>
      <c r="F370" s="64">
        <f t="shared" si="2280"/>
        <v>0</v>
      </c>
      <c r="G370" s="6"/>
      <c r="H370" s="64">
        <f t="shared" si="2281"/>
        <v>0</v>
      </c>
      <c r="I370" s="6"/>
      <c r="J370" s="64">
        <f t="shared" si="2282"/>
        <v>0</v>
      </c>
      <c r="K370" s="6"/>
      <c r="L370" s="64">
        <f t="shared" si="2283"/>
        <v>0</v>
      </c>
      <c r="M370" s="6"/>
      <c r="N370" s="64">
        <f t="shared" si="2284"/>
        <v>0</v>
      </c>
      <c r="O370" s="6"/>
      <c r="P370" s="54">
        <f t="shared" si="2285"/>
        <v>0</v>
      </c>
      <c r="Q370" s="6"/>
      <c r="R370" s="64">
        <f t="shared" si="2286"/>
        <v>0</v>
      </c>
      <c r="S370" s="6"/>
      <c r="T370" s="64">
        <f t="shared" si="2287"/>
        <v>0</v>
      </c>
      <c r="U370" s="6"/>
      <c r="V370" s="64">
        <f t="shared" si="2288"/>
        <v>0</v>
      </c>
      <c r="W370" s="6"/>
      <c r="X370" s="64">
        <f t="shared" si="2289"/>
        <v>0</v>
      </c>
      <c r="Y370" s="6"/>
      <c r="Z370" s="64">
        <f t="shared" si="2290"/>
        <v>0</v>
      </c>
      <c r="AA370" s="6"/>
      <c r="AB370" s="64">
        <f t="shared" si="2291"/>
        <v>0</v>
      </c>
      <c r="AC370" s="59"/>
      <c r="AD370" s="64">
        <f t="shared" si="2292"/>
        <v>0</v>
      </c>
      <c r="AE370" s="59"/>
      <c r="AF370" s="64">
        <f t="shared" si="2293"/>
        <v>0</v>
      </c>
      <c r="AG370" s="59"/>
      <c r="AH370" s="64">
        <f t="shared" si="2294"/>
        <v>0</v>
      </c>
      <c r="AI370" s="59"/>
      <c r="AJ370" s="64">
        <f t="shared" si="2295"/>
        <v>0</v>
      </c>
      <c r="AK370" s="59"/>
      <c r="AL370" s="64">
        <f t="shared" si="2296"/>
        <v>0</v>
      </c>
      <c r="AM370" s="59"/>
      <c r="AN370" s="64">
        <f t="shared" si="2297"/>
        <v>0</v>
      </c>
      <c r="AO370" s="59"/>
      <c r="AP370" s="64">
        <f t="shared" si="2298"/>
        <v>0</v>
      </c>
      <c r="AQ370" s="59"/>
      <c r="AR370" s="64">
        <f t="shared" si="2299"/>
        <v>0</v>
      </c>
      <c r="AS370" s="59"/>
      <c r="AT370" s="64">
        <f t="shared" si="2300"/>
        <v>0</v>
      </c>
      <c r="AU370" s="59"/>
      <c r="AV370" s="64">
        <f t="shared" si="2301"/>
        <v>0</v>
      </c>
      <c r="AW370" s="59"/>
      <c r="AX370" s="64">
        <f t="shared" si="2302"/>
        <v>0</v>
      </c>
      <c r="AY370" s="59"/>
      <c r="AZ370" s="64">
        <f t="shared" si="2303"/>
        <v>0</v>
      </c>
      <c r="BA370" s="59"/>
      <c r="BB370" s="64">
        <f t="shared" si="2304"/>
        <v>0</v>
      </c>
      <c r="BC370" s="59"/>
      <c r="BD370" s="64">
        <f t="shared" si="2305"/>
        <v>0</v>
      </c>
      <c r="BE370" s="59"/>
      <c r="BF370" s="64">
        <f t="shared" si="2306"/>
        <v>0</v>
      </c>
      <c r="BG370" s="59"/>
      <c r="BH370" s="64">
        <f t="shared" si="2307"/>
        <v>0</v>
      </c>
      <c r="BI370" s="59"/>
      <c r="BJ370" s="64">
        <f t="shared" si="2308"/>
        <v>0</v>
      </c>
      <c r="BK370" s="59"/>
      <c r="BL370" s="64">
        <f t="shared" si="2309"/>
        <v>0</v>
      </c>
      <c r="BM370" s="59"/>
      <c r="BN370" s="64">
        <f t="shared" si="2310"/>
        <v>0</v>
      </c>
      <c r="BO370" s="59"/>
      <c r="BP370" s="64">
        <f t="shared" si="2311"/>
        <v>0</v>
      </c>
      <c r="BQ370" s="59"/>
      <c r="BR370" s="64">
        <f t="shared" si="2312"/>
        <v>0</v>
      </c>
      <c r="BS370" s="59"/>
      <c r="BT370" s="64">
        <f t="shared" si="2313"/>
        <v>0</v>
      </c>
      <c r="BU370" s="59"/>
      <c r="BV370" s="64">
        <f t="shared" si="2314"/>
        <v>0</v>
      </c>
      <c r="BW370" s="59"/>
      <c r="BX370" s="64">
        <f t="shared" si="2315"/>
        <v>0</v>
      </c>
      <c r="BY370" s="59"/>
      <c r="BZ370" s="64">
        <f t="shared" si="2253"/>
        <v>0</v>
      </c>
      <c r="CA370" s="54"/>
      <c r="CB370" s="61">
        <f t="shared" si="2254"/>
        <v>0</v>
      </c>
      <c r="CC370" s="61">
        <f t="shared" si="2255"/>
        <v>0</v>
      </c>
      <c r="CD370" s="4"/>
      <c r="CE370" s="236"/>
      <c r="CF370" s="236">
        <f t="shared" si="2316"/>
        <v>0</v>
      </c>
      <c r="CG370" s="235">
        <f t="shared" si="2317"/>
        <v>0</v>
      </c>
      <c r="CH370" s="235">
        <f t="shared" si="2318"/>
        <v>0</v>
      </c>
      <c r="CI370" s="236"/>
      <c r="CJ370" s="236">
        <f t="shared" si="2319"/>
        <v>0</v>
      </c>
      <c r="CK370" s="235">
        <f t="shared" si="2320"/>
        <v>0</v>
      </c>
      <c r="CL370" s="235">
        <f t="shared" si="2321"/>
        <v>0</v>
      </c>
      <c r="CM370" s="236"/>
      <c r="CN370" s="236">
        <f t="shared" si="2256"/>
        <v>0</v>
      </c>
      <c r="CO370" s="235">
        <f t="shared" si="2257"/>
        <v>0</v>
      </c>
      <c r="CP370" s="235">
        <f t="shared" si="2258"/>
        <v>0</v>
      </c>
      <c r="CQ370" s="236"/>
      <c r="CR370" s="236">
        <f t="shared" si="2259"/>
        <v>0</v>
      </c>
      <c r="CS370" s="235">
        <f t="shared" si="2260"/>
        <v>0</v>
      </c>
      <c r="CT370" s="235">
        <f t="shared" si="2261"/>
        <v>0</v>
      </c>
      <c r="CU370" s="236"/>
      <c r="CV370" s="236">
        <f t="shared" si="2262"/>
        <v>0</v>
      </c>
      <c r="CW370" s="235">
        <f t="shared" si="2263"/>
        <v>0</v>
      </c>
      <c r="CX370" s="235">
        <f t="shared" si="2264"/>
        <v>0</v>
      </c>
      <c r="CY370" s="236"/>
      <c r="CZ370" s="236">
        <f t="shared" si="2265"/>
        <v>0</v>
      </c>
      <c r="DA370" s="235">
        <f t="shared" si="2322"/>
        <v>0</v>
      </c>
      <c r="DB370" s="235">
        <f t="shared" si="2323"/>
        <v>0</v>
      </c>
      <c r="DC370" s="236"/>
      <c r="DD370" s="236">
        <f t="shared" si="2266"/>
        <v>0</v>
      </c>
      <c r="DE370" s="235">
        <f t="shared" si="2267"/>
        <v>0</v>
      </c>
      <c r="DF370" s="235">
        <f t="shared" si="2268"/>
        <v>0</v>
      </c>
      <c r="DG370" s="236"/>
      <c r="DH370" s="236">
        <f t="shared" si="2269"/>
        <v>0</v>
      </c>
      <c r="DI370" s="235">
        <f t="shared" si="2270"/>
        <v>0</v>
      </c>
      <c r="DJ370" s="235">
        <f t="shared" si="2271"/>
        <v>0</v>
      </c>
      <c r="DK370" s="236"/>
      <c r="DL370" s="236">
        <f t="shared" si="2272"/>
        <v>0</v>
      </c>
      <c r="DM370" s="235">
        <f t="shared" si="2324"/>
        <v>0</v>
      </c>
      <c r="DN370" s="235">
        <f t="shared" si="2325"/>
        <v>0</v>
      </c>
      <c r="DO370" s="236"/>
      <c r="DP370" s="236">
        <f t="shared" si="2273"/>
        <v>0</v>
      </c>
      <c r="DQ370" s="235">
        <f t="shared" si="2274"/>
        <v>0</v>
      </c>
      <c r="DR370" s="235">
        <f t="shared" si="2275"/>
        <v>0</v>
      </c>
      <c r="DS370" s="236"/>
      <c r="DT370" s="236">
        <f t="shared" si="2276"/>
        <v>0</v>
      </c>
      <c r="DU370" s="235">
        <f t="shared" si="2326"/>
        <v>0</v>
      </c>
      <c r="DV370" s="235">
        <f t="shared" si="2327"/>
        <v>0</v>
      </c>
      <c r="DW370" s="236"/>
      <c r="DX370" s="236">
        <f t="shared" si="2277"/>
        <v>0</v>
      </c>
      <c r="DY370" s="235">
        <f t="shared" si="2278"/>
        <v>0</v>
      </c>
      <c r="DZ370" s="235">
        <f t="shared" si="2279"/>
        <v>0</v>
      </c>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row>
    <row r="371" spans="1:212" s="5" customFormat="1" x14ac:dyDescent="0.2">
      <c r="A371" s="57"/>
      <c r="B371" s="57"/>
      <c r="C371" s="57" t="s">
        <v>7</v>
      </c>
      <c r="D371" s="57">
        <v>118</v>
      </c>
      <c r="E371" s="6"/>
      <c r="F371" s="64">
        <f t="shared" si="2280"/>
        <v>0</v>
      </c>
      <c r="G371" s="6"/>
      <c r="H371" s="64">
        <f t="shared" si="2281"/>
        <v>0</v>
      </c>
      <c r="I371" s="6"/>
      <c r="J371" s="64">
        <f t="shared" si="2282"/>
        <v>0</v>
      </c>
      <c r="K371" s="6"/>
      <c r="L371" s="64">
        <f t="shared" si="2283"/>
        <v>0</v>
      </c>
      <c r="M371" s="6"/>
      <c r="N371" s="64">
        <f t="shared" si="2284"/>
        <v>0</v>
      </c>
      <c r="O371" s="6"/>
      <c r="P371" s="54">
        <f t="shared" si="2285"/>
        <v>0</v>
      </c>
      <c r="Q371" s="6"/>
      <c r="R371" s="64">
        <f t="shared" si="2286"/>
        <v>0</v>
      </c>
      <c r="S371" s="6"/>
      <c r="T371" s="64">
        <f t="shared" si="2287"/>
        <v>0</v>
      </c>
      <c r="U371" s="6"/>
      <c r="V371" s="64">
        <f t="shared" si="2288"/>
        <v>0</v>
      </c>
      <c r="W371" s="6"/>
      <c r="X371" s="64">
        <f t="shared" si="2289"/>
        <v>0</v>
      </c>
      <c r="Y371" s="6"/>
      <c r="Z371" s="64">
        <f t="shared" si="2290"/>
        <v>0</v>
      </c>
      <c r="AA371" s="6"/>
      <c r="AB371" s="64">
        <f t="shared" si="2291"/>
        <v>0</v>
      </c>
      <c r="AC371" s="59"/>
      <c r="AD371" s="64">
        <f t="shared" si="2292"/>
        <v>0</v>
      </c>
      <c r="AE371" s="59"/>
      <c r="AF371" s="64">
        <f t="shared" si="2293"/>
        <v>0</v>
      </c>
      <c r="AG371" s="59"/>
      <c r="AH371" s="64">
        <f t="shared" si="2294"/>
        <v>0</v>
      </c>
      <c r="AI371" s="59"/>
      <c r="AJ371" s="64">
        <f t="shared" si="2295"/>
        <v>0</v>
      </c>
      <c r="AK371" s="59"/>
      <c r="AL371" s="64">
        <f t="shared" si="2296"/>
        <v>0</v>
      </c>
      <c r="AM371" s="59"/>
      <c r="AN371" s="64">
        <f t="shared" si="2297"/>
        <v>0</v>
      </c>
      <c r="AO371" s="59"/>
      <c r="AP371" s="64">
        <f t="shared" si="2298"/>
        <v>0</v>
      </c>
      <c r="AQ371" s="59"/>
      <c r="AR371" s="64">
        <f t="shared" si="2299"/>
        <v>0</v>
      </c>
      <c r="AS371" s="59"/>
      <c r="AT371" s="64">
        <f t="shared" si="2300"/>
        <v>0</v>
      </c>
      <c r="AU371" s="59"/>
      <c r="AV371" s="64">
        <f t="shared" si="2301"/>
        <v>0</v>
      </c>
      <c r="AW371" s="59"/>
      <c r="AX371" s="64">
        <f t="shared" si="2302"/>
        <v>0</v>
      </c>
      <c r="AY371" s="59"/>
      <c r="AZ371" s="64">
        <f t="shared" si="2303"/>
        <v>0</v>
      </c>
      <c r="BA371" s="59"/>
      <c r="BB371" s="64">
        <f t="shared" si="2304"/>
        <v>0</v>
      </c>
      <c r="BC371" s="59"/>
      <c r="BD371" s="64">
        <f t="shared" si="2305"/>
        <v>0</v>
      </c>
      <c r="BE371" s="59"/>
      <c r="BF371" s="64">
        <f t="shared" si="2306"/>
        <v>0</v>
      </c>
      <c r="BG371" s="59"/>
      <c r="BH371" s="64">
        <f t="shared" si="2307"/>
        <v>0</v>
      </c>
      <c r="BI371" s="59"/>
      <c r="BJ371" s="64">
        <f t="shared" si="2308"/>
        <v>0</v>
      </c>
      <c r="BK371" s="59"/>
      <c r="BL371" s="64">
        <f t="shared" si="2309"/>
        <v>0</v>
      </c>
      <c r="BM371" s="59"/>
      <c r="BN371" s="64">
        <f t="shared" si="2310"/>
        <v>0</v>
      </c>
      <c r="BO371" s="59"/>
      <c r="BP371" s="64">
        <f t="shared" si="2311"/>
        <v>0</v>
      </c>
      <c r="BQ371" s="59"/>
      <c r="BR371" s="64">
        <f t="shared" si="2312"/>
        <v>0</v>
      </c>
      <c r="BS371" s="59"/>
      <c r="BT371" s="64">
        <f t="shared" si="2313"/>
        <v>0</v>
      </c>
      <c r="BU371" s="59"/>
      <c r="BV371" s="64">
        <f t="shared" si="2314"/>
        <v>0</v>
      </c>
      <c r="BW371" s="59"/>
      <c r="BX371" s="64">
        <f t="shared" si="2315"/>
        <v>0</v>
      </c>
      <c r="BY371" s="59"/>
      <c r="BZ371" s="64">
        <f t="shared" si="2253"/>
        <v>0</v>
      </c>
      <c r="CA371" s="54"/>
      <c r="CB371" s="61">
        <f t="shared" si="2254"/>
        <v>0</v>
      </c>
      <c r="CC371" s="61">
        <f t="shared" si="2255"/>
        <v>0</v>
      </c>
      <c r="CD371" s="4"/>
      <c r="CE371" s="236"/>
      <c r="CF371" s="236">
        <f t="shared" si="2316"/>
        <v>0</v>
      </c>
      <c r="CG371" s="235">
        <f t="shared" si="2317"/>
        <v>0</v>
      </c>
      <c r="CH371" s="235">
        <f t="shared" si="2318"/>
        <v>0</v>
      </c>
      <c r="CI371" s="236"/>
      <c r="CJ371" s="236">
        <f t="shared" si="2319"/>
        <v>0</v>
      </c>
      <c r="CK371" s="235">
        <f t="shared" si="2320"/>
        <v>0</v>
      </c>
      <c r="CL371" s="235">
        <f t="shared" si="2321"/>
        <v>0</v>
      </c>
      <c r="CM371" s="236"/>
      <c r="CN371" s="236">
        <f t="shared" si="2256"/>
        <v>0</v>
      </c>
      <c r="CO371" s="235">
        <f t="shared" si="2257"/>
        <v>0</v>
      </c>
      <c r="CP371" s="235">
        <f t="shared" si="2258"/>
        <v>0</v>
      </c>
      <c r="CQ371" s="236"/>
      <c r="CR371" s="236">
        <f t="shared" si="2259"/>
        <v>0</v>
      </c>
      <c r="CS371" s="235">
        <f t="shared" si="2260"/>
        <v>0</v>
      </c>
      <c r="CT371" s="235">
        <f t="shared" si="2261"/>
        <v>0</v>
      </c>
      <c r="CU371" s="236"/>
      <c r="CV371" s="236">
        <f t="shared" si="2262"/>
        <v>0</v>
      </c>
      <c r="CW371" s="235">
        <f t="shared" si="2263"/>
        <v>0</v>
      </c>
      <c r="CX371" s="235">
        <f t="shared" si="2264"/>
        <v>0</v>
      </c>
      <c r="CY371" s="236"/>
      <c r="CZ371" s="236">
        <f t="shared" si="2265"/>
        <v>0</v>
      </c>
      <c r="DA371" s="235">
        <f t="shared" si="2322"/>
        <v>0</v>
      </c>
      <c r="DB371" s="235">
        <f t="shared" si="2323"/>
        <v>0</v>
      </c>
      <c r="DC371" s="236"/>
      <c r="DD371" s="236">
        <f t="shared" si="2266"/>
        <v>0</v>
      </c>
      <c r="DE371" s="235">
        <f t="shared" si="2267"/>
        <v>0</v>
      </c>
      <c r="DF371" s="235">
        <f t="shared" si="2268"/>
        <v>0</v>
      </c>
      <c r="DG371" s="236"/>
      <c r="DH371" s="236">
        <f t="shared" si="2269"/>
        <v>0</v>
      </c>
      <c r="DI371" s="235">
        <f t="shared" si="2270"/>
        <v>0</v>
      </c>
      <c r="DJ371" s="235">
        <f t="shared" si="2271"/>
        <v>0</v>
      </c>
      <c r="DK371" s="236"/>
      <c r="DL371" s="236">
        <f t="shared" si="2272"/>
        <v>0</v>
      </c>
      <c r="DM371" s="235">
        <f t="shared" si="2324"/>
        <v>0</v>
      </c>
      <c r="DN371" s="235">
        <f t="shared" si="2325"/>
        <v>0</v>
      </c>
      <c r="DO371" s="236"/>
      <c r="DP371" s="236">
        <f t="shared" si="2273"/>
        <v>0</v>
      </c>
      <c r="DQ371" s="235">
        <f t="shared" si="2274"/>
        <v>0</v>
      </c>
      <c r="DR371" s="235">
        <f t="shared" si="2275"/>
        <v>0</v>
      </c>
      <c r="DS371" s="236"/>
      <c r="DT371" s="236">
        <f t="shared" si="2276"/>
        <v>0</v>
      </c>
      <c r="DU371" s="235">
        <f t="shared" si="2326"/>
        <v>0</v>
      </c>
      <c r="DV371" s="235">
        <f t="shared" si="2327"/>
        <v>0</v>
      </c>
      <c r="DW371" s="236"/>
      <c r="DX371" s="236">
        <f t="shared" si="2277"/>
        <v>0</v>
      </c>
      <c r="DY371" s="235">
        <f t="shared" si="2278"/>
        <v>0</v>
      </c>
      <c r="DZ371" s="235">
        <f t="shared" si="2279"/>
        <v>0</v>
      </c>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row>
    <row r="372" spans="1:212" s="5" customFormat="1" x14ac:dyDescent="0.2">
      <c r="A372" s="57" t="s">
        <v>135</v>
      </c>
      <c r="B372" s="57" t="s">
        <v>136</v>
      </c>
      <c r="C372" s="57" t="s">
        <v>3</v>
      </c>
      <c r="D372" s="57">
        <v>100</v>
      </c>
      <c r="E372" s="6"/>
      <c r="F372" s="64">
        <f t="shared" si="2280"/>
        <v>0</v>
      </c>
      <c r="G372" s="6"/>
      <c r="H372" s="64">
        <f t="shared" si="2281"/>
        <v>0</v>
      </c>
      <c r="I372" s="6"/>
      <c r="J372" s="64">
        <f t="shared" si="2282"/>
        <v>0</v>
      </c>
      <c r="K372" s="6"/>
      <c r="L372" s="64">
        <f t="shared" si="2283"/>
        <v>0</v>
      </c>
      <c r="M372" s="6"/>
      <c r="N372" s="64">
        <f t="shared" si="2284"/>
        <v>0</v>
      </c>
      <c r="O372" s="6"/>
      <c r="P372" s="54">
        <f t="shared" si="2285"/>
        <v>0</v>
      </c>
      <c r="Q372" s="6"/>
      <c r="R372" s="64">
        <f t="shared" si="2286"/>
        <v>0</v>
      </c>
      <c r="S372" s="6"/>
      <c r="T372" s="64">
        <f t="shared" si="2287"/>
        <v>0</v>
      </c>
      <c r="U372" s="6"/>
      <c r="V372" s="64">
        <f t="shared" si="2288"/>
        <v>0</v>
      </c>
      <c r="W372" s="208"/>
      <c r="X372" s="64">
        <f t="shared" si="2289"/>
        <v>0</v>
      </c>
      <c r="Y372" s="6"/>
      <c r="Z372" s="64">
        <f t="shared" si="2290"/>
        <v>0</v>
      </c>
      <c r="AA372" s="6"/>
      <c r="AB372" s="64">
        <f t="shared" si="2291"/>
        <v>0</v>
      </c>
      <c r="AC372" s="59"/>
      <c r="AD372" s="64">
        <f t="shared" si="2292"/>
        <v>0</v>
      </c>
      <c r="AE372" s="59"/>
      <c r="AF372" s="64">
        <f t="shared" si="2293"/>
        <v>0</v>
      </c>
      <c r="AG372" s="59"/>
      <c r="AH372" s="64">
        <f t="shared" si="2294"/>
        <v>0</v>
      </c>
      <c r="AI372" s="59"/>
      <c r="AJ372" s="64">
        <f t="shared" si="2295"/>
        <v>0</v>
      </c>
      <c r="AK372" s="59"/>
      <c r="AL372" s="64">
        <f t="shared" si="2296"/>
        <v>0</v>
      </c>
      <c r="AM372" s="59"/>
      <c r="AN372" s="64">
        <f t="shared" si="2297"/>
        <v>0</v>
      </c>
      <c r="AO372" s="59"/>
      <c r="AP372" s="64">
        <f t="shared" si="2298"/>
        <v>0</v>
      </c>
      <c r="AQ372" s="59"/>
      <c r="AR372" s="64">
        <f t="shared" si="2299"/>
        <v>0</v>
      </c>
      <c r="AS372" s="59"/>
      <c r="AT372" s="64">
        <f t="shared" si="2300"/>
        <v>0</v>
      </c>
      <c r="AU372" s="59"/>
      <c r="AV372" s="64">
        <f t="shared" si="2301"/>
        <v>0</v>
      </c>
      <c r="AW372" s="59"/>
      <c r="AX372" s="64">
        <f t="shared" si="2302"/>
        <v>0</v>
      </c>
      <c r="AY372" s="59"/>
      <c r="AZ372" s="64">
        <f t="shared" si="2303"/>
        <v>0</v>
      </c>
      <c r="BA372" s="59"/>
      <c r="BB372" s="64">
        <f t="shared" si="2304"/>
        <v>0</v>
      </c>
      <c r="BC372" s="59"/>
      <c r="BD372" s="64">
        <f t="shared" si="2305"/>
        <v>0</v>
      </c>
      <c r="BE372" s="59"/>
      <c r="BF372" s="64">
        <f t="shared" si="2306"/>
        <v>0</v>
      </c>
      <c r="BG372" s="59"/>
      <c r="BH372" s="64">
        <f t="shared" si="2307"/>
        <v>0</v>
      </c>
      <c r="BI372" s="59"/>
      <c r="BJ372" s="64">
        <f t="shared" si="2308"/>
        <v>0</v>
      </c>
      <c r="BK372" s="59"/>
      <c r="BL372" s="64">
        <f t="shared" si="2309"/>
        <v>0</v>
      </c>
      <c r="BM372" s="59"/>
      <c r="BN372" s="64">
        <f t="shared" si="2310"/>
        <v>0</v>
      </c>
      <c r="BO372" s="59"/>
      <c r="BP372" s="64">
        <f t="shared" si="2311"/>
        <v>0</v>
      </c>
      <c r="BQ372" s="59"/>
      <c r="BR372" s="64">
        <f t="shared" si="2312"/>
        <v>0</v>
      </c>
      <c r="BS372" s="59"/>
      <c r="BT372" s="64">
        <f t="shared" si="2313"/>
        <v>0</v>
      </c>
      <c r="BU372" s="59"/>
      <c r="BV372" s="64">
        <f t="shared" si="2314"/>
        <v>0</v>
      </c>
      <c r="BW372" s="59"/>
      <c r="BX372" s="64">
        <f t="shared" si="2315"/>
        <v>0</v>
      </c>
      <c r="BY372" s="59"/>
      <c r="BZ372" s="64">
        <f t="shared" si="2253"/>
        <v>0</v>
      </c>
      <c r="CA372" s="54"/>
      <c r="CB372" s="61">
        <f t="shared" si="2254"/>
        <v>0</v>
      </c>
      <c r="CC372" s="61">
        <f t="shared" si="2255"/>
        <v>0</v>
      </c>
      <c r="CD372" s="4"/>
      <c r="CE372" s="236"/>
      <c r="CF372" s="236">
        <f t="shared" si="2316"/>
        <v>0</v>
      </c>
      <c r="CG372" s="235">
        <f t="shared" si="2317"/>
        <v>0</v>
      </c>
      <c r="CH372" s="235">
        <f t="shared" si="2318"/>
        <v>0</v>
      </c>
      <c r="CI372" s="236"/>
      <c r="CJ372" s="236">
        <f t="shared" si="2319"/>
        <v>0</v>
      </c>
      <c r="CK372" s="235">
        <f t="shared" si="2320"/>
        <v>0</v>
      </c>
      <c r="CL372" s="235">
        <f t="shared" si="2321"/>
        <v>0</v>
      </c>
      <c r="CM372" s="236"/>
      <c r="CN372" s="236">
        <f t="shared" si="2256"/>
        <v>0</v>
      </c>
      <c r="CO372" s="235">
        <f t="shared" si="2257"/>
        <v>0</v>
      </c>
      <c r="CP372" s="235">
        <f t="shared" si="2258"/>
        <v>0</v>
      </c>
      <c r="CQ372" s="236"/>
      <c r="CR372" s="236">
        <f t="shared" si="2259"/>
        <v>0</v>
      </c>
      <c r="CS372" s="235">
        <f t="shared" si="2260"/>
        <v>0</v>
      </c>
      <c r="CT372" s="235">
        <f t="shared" si="2261"/>
        <v>0</v>
      </c>
      <c r="CU372" s="236"/>
      <c r="CV372" s="236">
        <f t="shared" si="2262"/>
        <v>0</v>
      </c>
      <c r="CW372" s="235">
        <f t="shared" si="2263"/>
        <v>0</v>
      </c>
      <c r="CX372" s="235">
        <f t="shared" si="2264"/>
        <v>0</v>
      </c>
      <c r="CY372" s="236"/>
      <c r="CZ372" s="236">
        <f t="shared" si="2265"/>
        <v>0</v>
      </c>
      <c r="DA372" s="235">
        <f t="shared" si="2322"/>
        <v>0</v>
      </c>
      <c r="DB372" s="235">
        <f t="shared" si="2323"/>
        <v>0</v>
      </c>
      <c r="DC372" s="236"/>
      <c r="DD372" s="236">
        <f t="shared" si="2266"/>
        <v>0</v>
      </c>
      <c r="DE372" s="235">
        <f t="shared" si="2267"/>
        <v>0</v>
      </c>
      <c r="DF372" s="235">
        <f t="shared" si="2268"/>
        <v>0</v>
      </c>
      <c r="DG372" s="236"/>
      <c r="DH372" s="236">
        <f t="shared" si="2269"/>
        <v>0</v>
      </c>
      <c r="DI372" s="235">
        <f t="shared" si="2270"/>
        <v>0</v>
      </c>
      <c r="DJ372" s="235">
        <f t="shared" si="2271"/>
        <v>0</v>
      </c>
      <c r="DK372" s="236"/>
      <c r="DL372" s="236">
        <f t="shared" si="2272"/>
        <v>0</v>
      </c>
      <c r="DM372" s="235">
        <f t="shared" si="2324"/>
        <v>0</v>
      </c>
      <c r="DN372" s="235">
        <f t="shared" si="2325"/>
        <v>0</v>
      </c>
      <c r="DO372" s="236"/>
      <c r="DP372" s="236">
        <f t="shared" si="2273"/>
        <v>0</v>
      </c>
      <c r="DQ372" s="235">
        <f t="shared" si="2274"/>
        <v>0</v>
      </c>
      <c r="DR372" s="235">
        <f t="shared" si="2275"/>
        <v>0</v>
      </c>
      <c r="DS372" s="236"/>
      <c r="DT372" s="236">
        <f t="shared" si="2276"/>
        <v>0</v>
      </c>
      <c r="DU372" s="235">
        <f t="shared" si="2326"/>
        <v>0</v>
      </c>
      <c r="DV372" s="235">
        <f t="shared" si="2327"/>
        <v>0</v>
      </c>
      <c r="DW372" s="236"/>
      <c r="DX372" s="236">
        <f t="shared" si="2277"/>
        <v>0</v>
      </c>
      <c r="DY372" s="235">
        <f t="shared" si="2278"/>
        <v>0</v>
      </c>
      <c r="DZ372" s="235">
        <f t="shared" si="2279"/>
        <v>0</v>
      </c>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row>
    <row r="373" spans="1:212" s="5" customFormat="1" x14ac:dyDescent="0.2">
      <c r="A373" s="57" t="s">
        <v>362</v>
      </c>
      <c r="B373" s="57" t="s">
        <v>200</v>
      </c>
      <c r="C373" s="57" t="s">
        <v>3</v>
      </c>
      <c r="D373" s="57">
        <v>100</v>
      </c>
      <c r="E373" s="6"/>
      <c r="F373" s="64">
        <f t="shared" si="2280"/>
        <v>0</v>
      </c>
      <c r="G373" s="6"/>
      <c r="H373" s="64">
        <f t="shared" si="2281"/>
        <v>0</v>
      </c>
      <c r="I373" s="6"/>
      <c r="J373" s="64">
        <f t="shared" si="2282"/>
        <v>0</v>
      </c>
      <c r="K373" s="6"/>
      <c r="L373" s="64">
        <f t="shared" si="2283"/>
        <v>0</v>
      </c>
      <c r="M373" s="6"/>
      <c r="N373" s="64">
        <f t="shared" si="2284"/>
        <v>0</v>
      </c>
      <c r="O373" s="6"/>
      <c r="P373" s="54">
        <f t="shared" si="2285"/>
        <v>0</v>
      </c>
      <c r="Q373" s="6"/>
      <c r="R373" s="64">
        <f t="shared" si="2286"/>
        <v>0</v>
      </c>
      <c r="S373" s="6"/>
      <c r="T373" s="64">
        <f t="shared" si="2287"/>
        <v>0</v>
      </c>
      <c r="U373" s="6"/>
      <c r="V373" s="64">
        <f t="shared" si="2288"/>
        <v>0</v>
      </c>
      <c r="W373" s="6"/>
      <c r="X373" s="64">
        <f t="shared" si="2289"/>
        <v>0</v>
      </c>
      <c r="Y373" s="6"/>
      <c r="Z373" s="64">
        <f t="shared" si="2290"/>
        <v>0</v>
      </c>
      <c r="AA373" s="6"/>
      <c r="AB373" s="64">
        <f t="shared" si="2291"/>
        <v>0</v>
      </c>
      <c r="AC373" s="59"/>
      <c r="AD373" s="64">
        <f t="shared" si="2292"/>
        <v>0</v>
      </c>
      <c r="AE373" s="59"/>
      <c r="AF373" s="64">
        <f t="shared" si="2293"/>
        <v>0</v>
      </c>
      <c r="AG373" s="59"/>
      <c r="AH373" s="64">
        <f t="shared" si="2294"/>
        <v>0</v>
      </c>
      <c r="AI373" s="59"/>
      <c r="AJ373" s="64">
        <f t="shared" si="2295"/>
        <v>0</v>
      </c>
      <c r="AK373" s="59"/>
      <c r="AL373" s="64">
        <f t="shared" si="2296"/>
        <v>0</v>
      </c>
      <c r="AM373" s="59"/>
      <c r="AN373" s="64">
        <f t="shared" si="2297"/>
        <v>0</v>
      </c>
      <c r="AO373" s="59"/>
      <c r="AP373" s="64">
        <f t="shared" si="2298"/>
        <v>0</v>
      </c>
      <c r="AQ373" s="59"/>
      <c r="AR373" s="64">
        <f t="shared" si="2299"/>
        <v>0</v>
      </c>
      <c r="AS373" s="59"/>
      <c r="AT373" s="64">
        <f t="shared" si="2300"/>
        <v>0</v>
      </c>
      <c r="AU373" s="59"/>
      <c r="AV373" s="64">
        <f t="shared" si="2301"/>
        <v>0</v>
      </c>
      <c r="AW373" s="59"/>
      <c r="AX373" s="64">
        <f t="shared" si="2302"/>
        <v>0</v>
      </c>
      <c r="AY373" s="59"/>
      <c r="AZ373" s="64">
        <f t="shared" si="2303"/>
        <v>0</v>
      </c>
      <c r="BA373" s="59">
        <v>0.5</v>
      </c>
      <c r="BB373" s="64">
        <f t="shared" si="2304"/>
        <v>50</v>
      </c>
      <c r="BC373" s="59"/>
      <c r="BD373" s="64">
        <f t="shared" si="2305"/>
        <v>0</v>
      </c>
      <c r="BE373" s="59"/>
      <c r="BF373" s="64">
        <f t="shared" si="2306"/>
        <v>0</v>
      </c>
      <c r="BG373" s="59"/>
      <c r="BH373" s="64">
        <f t="shared" si="2307"/>
        <v>0</v>
      </c>
      <c r="BI373" s="59"/>
      <c r="BJ373" s="64">
        <f t="shared" si="2308"/>
        <v>0</v>
      </c>
      <c r="BK373" s="59"/>
      <c r="BL373" s="64">
        <f t="shared" si="2309"/>
        <v>0</v>
      </c>
      <c r="BM373" s="59"/>
      <c r="BN373" s="64">
        <f t="shared" si="2310"/>
        <v>0</v>
      </c>
      <c r="BO373" s="59"/>
      <c r="BP373" s="64">
        <f t="shared" si="2311"/>
        <v>0</v>
      </c>
      <c r="BQ373" s="59"/>
      <c r="BR373" s="64">
        <f t="shared" si="2312"/>
        <v>0</v>
      </c>
      <c r="BS373" s="59"/>
      <c r="BT373" s="64">
        <f t="shared" si="2313"/>
        <v>0</v>
      </c>
      <c r="BU373" s="59"/>
      <c r="BV373" s="64">
        <f t="shared" si="2314"/>
        <v>0</v>
      </c>
      <c r="BW373" s="59"/>
      <c r="BX373" s="64">
        <f t="shared" si="2315"/>
        <v>0</v>
      </c>
      <c r="BY373" s="59"/>
      <c r="BZ373" s="64">
        <f t="shared" si="2253"/>
        <v>0</v>
      </c>
      <c r="CA373" s="54"/>
      <c r="CB373" s="61">
        <f t="shared" si="2254"/>
        <v>0.5</v>
      </c>
      <c r="CC373" s="61">
        <f t="shared" si="2255"/>
        <v>50</v>
      </c>
      <c r="CD373" s="4"/>
      <c r="CE373" s="236"/>
      <c r="CF373" s="236">
        <f t="shared" si="2316"/>
        <v>0</v>
      </c>
      <c r="CG373" s="235">
        <f t="shared" si="2317"/>
        <v>0</v>
      </c>
      <c r="CH373" s="235">
        <f t="shared" si="2318"/>
        <v>0</v>
      </c>
      <c r="CI373" s="236"/>
      <c r="CJ373" s="236">
        <f t="shared" si="2319"/>
        <v>0</v>
      </c>
      <c r="CK373" s="235">
        <f t="shared" si="2320"/>
        <v>0</v>
      </c>
      <c r="CL373" s="235">
        <f t="shared" si="2321"/>
        <v>0</v>
      </c>
      <c r="CM373" s="236"/>
      <c r="CN373" s="236">
        <f t="shared" si="2256"/>
        <v>0</v>
      </c>
      <c r="CO373" s="235">
        <f t="shared" si="2257"/>
        <v>0</v>
      </c>
      <c r="CP373" s="235">
        <f t="shared" si="2258"/>
        <v>0</v>
      </c>
      <c r="CQ373" s="236"/>
      <c r="CR373" s="236">
        <f t="shared" si="2259"/>
        <v>0</v>
      </c>
      <c r="CS373" s="235">
        <f t="shared" si="2260"/>
        <v>0</v>
      </c>
      <c r="CT373" s="235">
        <f t="shared" si="2261"/>
        <v>0</v>
      </c>
      <c r="CU373" s="236"/>
      <c r="CV373" s="236">
        <f t="shared" si="2262"/>
        <v>0</v>
      </c>
      <c r="CW373" s="235">
        <f t="shared" si="2263"/>
        <v>0</v>
      </c>
      <c r="CX373" s="235">
        <f t="shared" si="2264"/>
        <v>0</v>
      </c>
      <c r="CY373" s="236"/>
      <c r="CZ373" s="236">
        <f t="shared" si="2265"/>
        <v>0</v>
      </c>
      <c r="DA373" s="235">
        <f t="shared" si="2322"/>
        <v>0</v>
      </c>
      <c r="DB373" s="235">
        <f t="shared" si="2323"/>
        <v>0</v>
      </c>
      <c r="DC373" s="236"/>
      <c r="DD373" s="236">
        <f t="shared" si="2266"/>
        <v>0</v>
      </c>
      <c r="DE373" s="235">
        <f t="shared" si="2267"/>
        <v>0</v>
      </c>
      <c r="DF373" s="235">
        <f t="shared" si="2268"/>
        <v>0</v>
      </c>
      <c r="DG373" s="236"/>
      <c r="DH373" s="236">
        <f t="shared" si="2269"/>
        <v>0</v>
      </c>
      <c r="DI373" s="235">
        <f t="shared" si="2270"/>
        <v>0</v>
      </c>
      <c r="DJ373" s="235">
        <f t="shared" si="2271"/>
        <v>0</v>
      </c>
      <c r="DK373" s="236"/>
      <c r="DL373" s="236">
        <f t="shared" si="2272"/>
        <v>0</v>
      </c>
      <c r="DM373" s="235">
        <f t="shared" si="2324"/>
        <v>0</v>
      </c>
      <c r="DN373" s="235">
        <f t="shared" si="2325"/>
        <v>0</v>
      </c>
      <c r="DO373" s="236"/>
      <c r="DP373" s="236">
        <f t="shared" si="2273"/>
        <v>0</v>
      </c>
      <c r="DQ373" s="235">
        <f t="shared" si="2274"/>
        <v>0.5</v>
      </c>
      <c r="DR373" s="235">
        <f t="shared" si="2275"/>
        <v>0</v>
      </c>
      <c r="DS373" s="236"/>
      <c r="DT373" s="236">
        <f t="shared" si="2276"/>
        <v>0</v>
      </c>
      <c r="DU373" s="235">
        <f t="shared" si="2326"/>
        <v>0.5</v>
      </c>
      <c r="DV373" s="235">
        <f t="shared" si="2327"/>
        <v>50</v>
      </c>
      <c r="DW373" s="236"/>
      <c r="DX373" s="236">
        <f t="shared" si="2277"/>
        <v>0</v>
      </c>
      <c r="DY373" s="235">
        <f t="shared" si="2278"/>
        <v>0</v>
      </c>
      <c r="DZ373" s="235">
        <f t="shared" si="2279"/>
        <v>0</v>
      </c>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row>
    <row r="374" spans="1:212" s="5" customFormat="1" x14ac:dyDescent="0.2">
      <c r="A374" s="57"/>
      <c r="B374" s="57"/>
      <c r="C374" s="57" t="s">
        <v>3</v>
      </c>
      <c r="D374" s="57">
        <v>100</v>
      </c>
      <c r="E374" s="6"/>
      <c r="F374" s="64">
        <f t="shared" si="2280"/>
        <v>0</v>
      </c>
      <c r="G374" s="6"/>
      <c r="H374" s="64">
        <f t="shared" si="2281"/>
        <v>0</v>
      </c>
      <c r="I374" s="6"/>
      <c r="J374" s="64">
        <f t="shared" si="2282"/>
        <v>0</v>
      </c>
      <c r="K374" s="6"/>
      <c r="L374" s="64">
        <f t="shared" si="2283"/>
        <v>0</v>
      </c>
      <c r="M374" s="6"/>
      <c r="N374" s="64">
        <f t="shared" si="2284"/>
        <v>0</v>
      </c>
      <c r="O374" s="6"/>
      <c r="P374" s="54">
        <f t="shared" si="2285"/>
        <v>0</v>
      </c>
      <c r="Q374" s="6"/>
      <c r="R374" s="64">
        <f t="shared" si="2286"/>
        <v>0</v>
      </c>
      <c r="S374" s="6"/>
      <c r="T374" s="64">
        <f t="shared" si="2287"/>
        <v>0</v>
      </c>
      <c r="U374" s="6"/>
      <c r="V374" s="64">
        <f t="shared" si="2288"/>
        <v>0</v>
      </c>
      <c r="W374" s="6"/>
      <c r="X374" s="64">
        <f t="shared" si="2289"/>
        <v>0</v>
      </c>
      <c r="Y374" s="6"/>
      <c r="Z374" s="64">
        <f t="shared" si="2290"/>
        <v>0</v>
      </c>
      <c r="AA374" s="6"/>
      <c r="AB374" s="64">
        <f t="shared" si="2291"/>
        <v>0</v>
      </c>
      <c r="AC374" s="59"/>
      <c r="AD374" s="64">
        <f t="shared" si="2292"/>
        <v>0</v>
      </c>
      <c r="AE374" s="59"/>
      <c r="AF374" s="64">
        <f t="shared" si="2293"/>
        <v>0</v>
      </c>
      <c r="AG374" s="59"/>
      <c r="AH374" s="64">
        <f t="shared" si="2294"/>
        <v>0</v>
      </c>
      <c r="AI374" s="59"/>
      <c r="AJ374" s="64">
        <f t="shared" si="2295"/>
        <v>0</v>
      </c>
      <c r="AK374" s="59"/>
      <c r="AL374" s="64">
        <f t="shared" si="2296"/>
        <v>0</v>
      </c>
      <c r="AM374" s="59"/>
      <c r="AN374" s="64">
        <f t="shared" si="2297"/>
        <v>0</v>
      </c>
      <c r="AO374" s="59"/>
      <c r="AP374" s="64">
        <f t="shared" si="2298"/>
        <v>0</v>
      </c>
      <c r="AQ374" s="59"/>
      <c r="AR374" s="64">
        <f t="shared" si="2299"/>
        <v>0</v>
      </c>
      <c r="AS374" s="59"/>
      <c r="AT374" s="64">
        <f t="shared" si="2300"/>
        <v>0</v>
      </c>
      <c r="AU374" s="59"/>
      <c r="AV374" s="64">
        <f t="shared" si="2301"/>
        <v>0</v>
      </c>
      <c r="AW374" s="59"/>
      <c r="AX374" s="64">
        <f t="shared" si="2302"/>
        <v>0</v>
      </c>
      <c r="AY374" s="59"/>
      <c r="AZ374" s="64">
        <f t="shared" si="2303"/>
        <v>0</v>
      </c>
      <c r="BA374" s="59"/>
      <c r="BB374" s="64">
        <f t="shared" si="2304"/>
        <v>0</v>
      </c>
      <c r="BC374" s="59"/>
      <c r="BD374" s="64">
        <f t="shared" si="2305"/>
        <v>0</v>
      </c>
      <c r="BE374" s="59"/>
      <c r="BF374" s="64">
        <f t="shared" si="2306"/>
        <v>0</v>
      </c>
      <c r="BG374" s="59"/>
      <c r="BH374" s="64">
        <f t="shared" si="2307"/>
        <v>0</v>
      </c>
      <c r="BI374" s="59"/>
      <c r="BJ374" s="64">
        <f t="shared" si="2308"/>
        <v>0</v>
      </c>
      <c r="BK374" s="59"/>
      <c r="BL374" s="64">
        <f t="shared" si="2309"/>
        <v>0</v>
      </c>
      <c r="BM374" s="59"/>
      <c r="BN374" s="64">
        <f t="shared" si="2310"/>
        <v>0</v>
      </c>
      <c r="BO374" s="59"/>
      <c r="BP374" s="64">
        <f t="shared" si="2311"/>
        <v>0</v>
      </c>
      <c r="BQ374" s="59"/>
      <c r="BR374" s="64">
        <f t="shared" si="2312"/>
        <v>0</v>
      </c>
      <c r="BS374" s="59"/>
      <c r="BT374" s="64">
        <f t="shared" si="2313"/>
        <v>0</v>
      </c>
      <c r="BU374" s="59"/>
      <c r="BV374" s="64">
        <f t="shared" si="2314"/>
        <v>0</v>
      </c>
      <c r="BW374" s="59"/>
      <c r="BX374" s="64">
        <f t="shared" si="2315"/>
        <v>0</v>
      </c>
      <c r="BY374" s="59"/>
      <c r="BZ374" s="64">
        <f t="shared" si="2253"/>
        <v>0</v>
      </c>
      <c r="CA374" s="54"/>
      <c r="CB374" s="61">
        <f t="shared" si="2254"/>
        <v>0</v>
      </c>
      <c r="CC374" s="61">
        <f t="shared" si="2255"/>
        <v>0</v>
      </c>
      <c r="CD374" s="4"/>
      <c r="CE374" s="236"/>
      <c r="CF374" s="236">
        <f t="shared" si="2316"/>
        <v>0</v>
      </c>
      <c r="CG374" s="235">
        <f t="shared" si="2317"/>
        <v>0</v>
      </c>
      <c r="CH374" s="235">
        <f t="shared" si="2318"/>
        <v>0</v>
      </c>
      <c r="CI374" s="236"/>
      <c r="CJ374" s="236">
        <f t="shared" si="2319"/>
        <v>0</v>
      </c>
      <c r="CK374" s="235">
        <f t="shared" si="2320"/>
        <v>0</v>
      </c>
      <c r="CL374" s="235">
        <f t="shared" si="2321"/>
        <v>0</v>
      </c>
      <c r="CM374" s="236"/>
      <c r="CN374" s="236">
        <f t="shared" si="2256"/>
        <v>0</v>
      </c>
      <c r="CO374" s="235">
        <f t="shared" si="2257"/>
        <v>0</v>
      </c>
      <c r="CP374" s="235">
        <f t="shared" si="2258"/>
        <v>0</v>
      </c>
      <c r="CQ374" s="236"/>
      <c r="CR374" s="236">
        <f t="shared" si="2259"/>
        <v>0</v>
      </c>
      <c r="CS374" s="235">
        <f t="shared" si="2260"/>
        <v>0</v>
      </c>
      <c r="CT374" s="235">
        <f t="shared" si="2261"/>
        <v>0</v>
      </c>
      <c r="CU374" s="236"/>
      <c r="CV374" s="236">
        <f t="shared" si="2262"/>
        <v>0</v>
      </c>
      <c r="CW374" s="235">
        <f t="shared" si="2263"/>
        <v>0</v>
      </c>
      <c r="CX374" s="235">
        <f t="shared" si="2264"/>
        <v>0</v>
      </c>
      <c r="CY374" s="236"/>
      <c r="CZ374" s="236">
        <f t="shared" si="2265"/>
        <v>0</v>
      </c>
      <c r="DA374" s="235">
        <f t="shared" si="2322"/>
        <v>0</v>
      </c>
      <c r="DB374" s="235">
        <f t="shared" si="2323"/>
        <v>0</v>
      </c>
      <c r="DC374" s="236"/>
      <c r="DD374" s="236">
        <f t="shared" si="2266"/>
        <v>0</v>
      </c>
      <c r="DE374" s="235">
        <f t="shared" si="2267"/>
        <v>0</v>
      </c>
      <c r="DF374" s="235">
        <f t="shared" si="2268"/>
        <v>0</v>
      </c>
      <c r="DG374" s="236"/>
      <c r="DH374" s="236">
        <f t="shared" si="2269"/>
        <v>0</v>
      </c>
      <c r="DI374" s="235">
        <f t="shared" si="2270"/>
        <v>0</v>
      </c>
      <c r="DJ374" s="235">
        <f t="shared" si="2271"/>
        <v>0</v>
      </c>
      <c r="DK374" s="236"/>
      <c r="DL374" s="236">
        <f t="shared" si="2272"/>
        <v>0</v>
      </c>
      <c r="DM374" s="235">
        <f t="shared" si="2324"/>
        <v>0</v>
      </c>
      <c r="DN374" s="235">
        <f t="shared" si="2325"/>
        <v>0</v>
      </c>
      <c r="DO374" s="236"/>
      <c r="DP374" s="236">
        <f t="shared" si="2273"/>
        <v>0</v>
      </c>
      <c r="DQ374" s="235">
        <f t="shared" si="2274"/>
        <v>0</v>
      </c>
      <c r="DR374" s="235">
        <f t="shared" si="2275"/>
        <v>0</v>
      </c>
      <c r="DS374" s="236"/>
      <c r="DT374" s="236">
        <f t="shared" si="2276"/>
        <v>0</v>
      </c>
      <c r="DU374" s="235">
        <f t="shared" si="2326"/>
        <v>0</v>
      </c>
      <c r="DV374" s="235">
        <f t="shared" si="2327"/>
        <v>0</v>
      </c>
      <c r="DW374" s="236"/>
      <c r="DX374" s="236">
        <f t="shared" si="2277"/>
        <v>0</v>
      </c>
      <c r="DY374" s="235">
        <f t="shared" si="2278"/>
        <v>0</v>
      </c>
      <c r="DZ374" s="235">
        <f t="shared" si="2279"/>
        <v>0</v>
      </c>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row>
    <row r="375" spans="1:212" s="5" customFormat="1" x14ac:dyDescent="0.2">
      <c r="A375" s="57"/>
      <c r="B375" s="57"/>
      <c r="C375" s="57" t="s">
        <v>3</v>
      </c>
      <c r="D375" s="57">
        <v>100</v>
      </c>
      <c r="E375" s="6"/>
      <c r="F375" s="64">
        <f t="shared" si="2280"/>
        <v>0</v>
      </c>
      <c r="G375" s="6"/>
      <c r="H375" s="64">
        <f t="shared" si="2281"/>
        <v>0</v>
      </c>
      <c r="I375" s="6"/>
      <c r="J375" s="64">
        <f t="shared" si="2282"/>
        <v>0</v>
      </c>
      <c r="K375" s="6"/>
      <c r="L375" s="64">
        <f t="shared" si="2283"/>
        <v>0</v>
      </c>
      <c r="M375" s="6"/>
      <c r="N375" s="64">
        <f t="shared" si="2284"/>
        <v>0</v>
      </c>
      <c r="O375" s="6"/>
      <c r="P375" s="54">
        <f t="shared" si="2285"/>
        <v>0</v>
      </c>
      <c r="Q375" s="6"/>
      <c r="R375" s="64">
        <f t="shared" si="2286"/>
        <v>0</v>
      </c>
      <c r="S375" s="6"/>
      <c r="T375" s="64">
        <f t="shared" si="2287"/>
        <v>0</v>
      </c>
      <c r="U375" s="6"/>
      <c r="V375" s="64">
        <f t="shared" si="2288"/>
        <v>0</v>
      </c>
      <c r="W375" s="6"/>
      <c r="X375" s="64">
        <f t="shared" si="2289"/>
        <v>0</v>
      </c>
      <c r="Y375" s="6"/>
      <c r="Z375" s="64">
        <f t="shared" si="2290"/>
        <v>0</v>
      </c>
      <c r="AA375" s="6"/>
      <c r="AB375" s="64">
        <f t="shared" si="2291"/>
        <v>0</v>
      </c>
      <c r="AC375" s="59"/>
      <c r="AD375" s="64">
        <f t="shared" si="2292"/>
        <v>0</v>
      </c>
      <c r="AE375" s="59"/>
      <c r="AF375" s="64">
        <f t="shared" si="2293"/>
        <v>0</v>
      </c>
      <c r="AG375" s="59"/>
      <c r="AH375" s="64">
        <f t="shared" si="2294"/>
        <v>0</v>
      </c>
      <c r="AI375" s="59"/>
      <c r="AJ375" s="64">
        <f t="shared" si="2295"/>
        <v>0</v>
      </c>
      <c r="AK375" s="59"/>
      <c r="AL375" s="64">
        <f t="shared" si="2296"/>
        <v>0</v>
      </c>
      <c r="AM375" s="59"/>
      <c r="AN375" s="64">
        <f t="shared" si="2297"/>
        <v>0</v>
      </c>
      <c r="AO375" s="59"/>
      <c r="AP375" s="64">
        <f t="shared" si="2298"/>
        <v>0</v>
      </c>
      <c r="AQ375" s="59"/>
      <c r="AR375" s="64">
        <f t="shared" si="2299"/>
        <v>0</v>
      </c>
      <c r="AS375" s="59"/>
      <c r="AT375" s="64">
        <f t="shared" si="2300"/>
        <v>0</v>
      </c>
      <c r="AU375" s="59"/>
      <c r="AV375" s="64">
        <f t="shared" si="2301"/>
        <v>0</v>
      </c>
      <c r="AW375" s="59"/>
      <c r="AX375" s="64">
        <f t="shared" si="2302"/>
        <v>0</v>
      </c>
      <c r="AY375" s="59"/>
      <c r="AZ375" s="64">
        <f t="shared" si="2303"/>
        <v>0</v>
      </c>
      <c r="BA375" s="59"/>
      <c r="BB375" s="64">
        <f t="shared" si="2304"/>
        <v>0</v>
      </c>
      <c r="BC375" s="59"/>
      <c r="BD375" s="64">
        <f t="shared" si="2305"/>
        <v>0</v>
      </c>
      <c r="BE375" s="59"/>
      <c r="BF375" s="64">
        <f t="shared" si="2306"/>
        <v>0</v>
      </c>
      <c r="BG375" s="59"/>
      <c r="BH375" s="64">
        <f t="shared" si="2307"/>
        <v>0</v>
      </c>
      <c r="BI375" s="59"/>
      <c r="BJ375" s="64">
        <f t="shared" si="2308"/>
        <v>0</v>
      </c>
      <c r="BK375" s="59"/>
      <c r="BL375" s="64">
        <f t="shared" si="2309"/>
        <v>0</v>
      </c>
      <c r="BM375" s="59"/>
      <c r="BN375" s="64">
        <f t="shared" si="2310"/>
        <v>0</v>
      </c>
      <c r="BO375" s="59"/>
      <c r="BP375" s="64">
        <f t="shared" si="2311"/>
        <v>0</v>
      </c>
      <c r="BQ375" s="59"/>
      <c r="BR375" s="64">
        <f t="shared" si="2312"/>
        <v>0</v>
      </c>
      <c r="BS375" s="59"/>
      <c r="BT375" s="64">
        <f t="shared" si="2313"/>
        <v>0</v>
      </c>
      <c r="BU375" s="59"/>
      <c r="BV375" s="64">
        <f t="shared" si="2314"/>
        <v>0</v>
      </c>
      <c r="BW375" s="59"/>
      <c r="BX375" s="64">
        <f t="shared" si="2315"/>
        <v>0</v>
      </c>
      <c r="BY375" s="59"/>
      <c r="BZ375" s="64">
        <f t="shared" si="2253"/>
        <v>0</v>
      </c>
      <c r="CA375" s="54"/>
      <c r="CB375" s="61">
        <f t="shared" si="2254"/>
        <v>0</v>
      </c>
      <c r="CC375" s="61">
        <f t="shared" si="2255"/>
        <v>0</v>
      </c>
      <c r="CD375" s="4"/>
      <c r="CE375" s="236"/>
      <c r="CF375" s="236">
        <f t="shared" si="2316"/>
        <v>0</v>
      </c>
      <c r="CG375" s="235">
        <f t="shared" si="2317"/>
        <v>0</v>
      </c>
      <c r="CH375" s="235">
        <f t="shared" si="2318"/>
        <v>0</v>
      </c>
      <c r="CI375" s="236"/>
      <c r="CJ375" s="236">
        <f t="shared" si="2319"/>
        <v>0</v>
      </c>
      <c r="CK375" s="235">
        <f t="shared" si="2320"/>
        <v>0</v>
      </c>
      <c r="CL375" s="235">
        <f t="shared" si="2321"/>
        <v>0</v>
      </c>
      <c r="CM375" s="236"/>
      <c r="CN375" s="236">
        <f t="shared" si="2256"/>
        <v>0</v>
      </c>
      <c r="CO375" s="235">
        <f t="shared" si="2257"/>
        <v>0</v>
      </c>
      <c r="CP375" s="235">
        <f t="shared" si="2258"/>
        <v>0</v>
      </c>
      <c r="CQ375" s="236"/>
      <c r="CR375" s="236">
        <f t="shared" si="2259"/>
        <v>0</v>
      </c>
      <c r="CS375" s="235">
        <f t="shared" si="2260"/>
        <v>0</v>
      </c>
      <c r="CT375" s="235">
        <f t="shared" si="2261"/>
        <v>0</v>
      </c>
      <c r="CU375" s="236"/>
      <c r="CV375" s="236">
        <f t="shared" si="2262"/>
        <v>0</v>
      </c>
      <c r="CW375" s="235">
        <f t="shared" si="2263"/>
        <v>0</v>
      </c>
      <c r="CX375" s="235">
        <f t="shared" si="2264"/>
        <v>0</v>
      </c>
      <c r="CY375" s="236"/>
      <c r="CZ375" s="236">
        <f t="shared" si="2265"/>
        <v>0</v>
      </c>
      <c r="DA375" s="235">
        <f t="shared" si="2322"/>
        <v>0</v>
      </c>
      <c r="DB375" s="235">
        <f t="shared" si="2323"/>
        <v>0</v>
      </c>
      <c r="DC375" s="236"/>
      <c r="DD375" s="236">
        <f t="shared" si="2266"/>
        <v>0</v>
      </c>
      <c r="DE375" s="235">
        <f t="shared" si="2267"/>
        <v>0</v>
      </c>
      <c r="DF375" s="235">
        <f t="shared" si="2268"/>
        <v>0</v>
      </c>
      <c r="DG375" s="236"/>
      <c r="DH375" s="236">
        <f t="shared" si="2269"/>
        <v>0</v>
      </c>
      <c r="DI375" s="235">
        <f t="shared" si="2270"/>
        <v>0</v>
      </c>
      <c r="DJ375" s="235">
        <f t="shared" si="2271"/>
        <v>0</v>
      </c>
      <c r="DK375" s="236"/>
      <c r="DL375" s="236">
        <f t="shared" si="2272"/>
        <v>0</v>
      </c>
      <c r="DM375" s="235">
        <f t="shared" si="2324"/>
        <v>0</v>
      </c>
      <c r="DN375" s="235">
        <f t="shared" si="2325"/>
        <v>0</v>
      </c>
      <c r="DO375" s="236"/>
      <c r="DP375" s="236">
        <f t="shared" si="2273"/>
        <v>0</v>
      </c>
      <c r="DQ375" s="235">
        <f t="shared" si="2274"/>
        <v>0</v>
      </c>
      <c r="DR375" s="235">
        <f t="shared" si="2275"/>
        <v>0</v>
      </c>
      <c r="DS375" s="236"/>
      <c r="DT375" s="236">
        <f t="shared" si="2276"/>
        <v>0</v>
      </c>
      <c r="DU375" s="235">
        <f t="shared" si="2326"/>
        <v>0</v>
      </c>
      <c r="DV375" s="235">
        <f t="shared" si="2327"/>
        <v>0</v>
      </c>
      <c r="DW375" s="236"/>
      <c r="DX375" s="236">
        <f t="shared" si="2277"/>
        <v>0</v>
      </c>
      <c r="DY375" s="235">
        <f t="shared" si="2278"/>
        <v>0</v>
      </c>
      <c r="DZ375" s="235">
        <f t="shared" si="2279"/>
        <v>0</v>
      </c>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row>
    <row r="376" spans="1:212" s="5" customFormat="1" x14ac:dyDescent="0.2">
      <c r="A376" s="57"/>
      <c r="B376" s="57"/>
      <c r="C376" s="57" t="s">
        <v>3</v>
      </c>
      <c r="D376" s="57">
        <v>100</v>
      </c>
      <c r="E376" s="6"/>
      <c r="F376" s="64">
        <f t="shared" si="2280"/>
        <v>0</v>
      </c>
      <c r="G376" s="6"/>
      <c r="H376" s="64">
        <f t="shared" si="2281"/>
        <v>0</v>
      </c>
      <c r="I376" s="6"/>
      <c r="J376" s="64">
        <f t="shared" si="2282"/>
        <v>0</v>
      </c>
      <c r="K376" s="6"/>
      <c r="L376" s="64">
        <f t="shared" si="2283"/>
        <v>0</v>
      </c>
      <c r="M376" s="6"/>
      <c r="N376" s="64">
        <f t="shared" si="2284"/>
        <v>0</v>
      </c>
      <c r="O376" s="6"/>
      <c r="P376" s="54">
        <f t="shared" si="2285"/>
        <v>0</v>
      </c>
      <c r="Q376" s="6"/>
      <c r="R376" s="64">
        <f t="shared" si="2286"/>
        <v>0</v>
      </c>
      <c r="S376" s="6"/>
      <c r="T376" s="64">
        <f t="shared" si="2287"/>
        <v>0</v>
      </c>
      <c r="U376" s="6"/>
      <c r="V376" s="64">
        <f t="shared" si="2288"/>
        <v>0</v>
      </c>
      <c r="W376" s="6"/>
      <c r="X376" s="64">
        <f t="shared" si="2289"/>
        <v>0</v>
      </c>
      <c r="Y376" s="6"/>
      <c r="Z376" s="64">
        <f t="shared" si="2290"/>
        <v>0</v>
      </c>
      <c r="AA376" s="6"/>
      <c r="AB376" s="64">
        <f t="shared" si="2291"/>
        <v>0</v>
      </c>
      <c r="AC376" s="59"/>
      <c r="AD376" s="64">
        <f t="shared" si="2292"/>
        <v>0</v>
      </c>
      <c r="AE376" s="59"/>
      <c r="AF376" s="64">
        <f t="shared" si="2293"/>
        <v>0</v>
      </c>
      <c r="AG376" s="59"/>
      <c r="AH376" s="64">
        <f t="shared" si="2294"/>
        <v>0</v>
      </c>
      <c r="AI376" s="59"/>
      <c r="AJ376" s="64">
        <f t="shared" si="2295"/>
        <v>0</v>
      </c>
      <c r="AK376" s="59"/>
      <c r="AL376" s="64">
        <f t="shared" si="2296"/>
        <v>0</v>
      </c>
      <c r="AM376" s="59"/>
      <c r="AN376" s="64">
        <f t="shared" si="2297"/>
        <v>0</v>
      </c>
      <c r="AO376" s="59"/>
      <c r="AP376" s="64">
        <f t="shared" si="2298"/>
        <v>0</v>
      </c>
      <c r="AQ376" s="59"/>
      <c r="AR376" s="64">
        <f t="shared" si="2299"/>
        <v>0</v>
      </c>
      <c r="AS376" s="59"/>
      <c r="AT376" s="64">
        <f t="shared" si="2300"/>
        <v>0</v>
      </c>
      <c r="AU376" s="59"/>
      <c r="AV376" s="64">
        <f t="shared" si="2301"/>
        <v>0</v>
      </c>
      <c r="AW376" s="59"/>
      <c r="AX376" s="64">
        <f t="shared" si="2302"/>
        <v>0</v>
      </c>
      <c r="AY376" s="59"/>
      <c r="AZ376" s="64">
        <f t="shared" si="2303"/>
        <v>0</v>
      </c>
      <c r="BA376" s="59"/>
      <c r="BB376" s="64">
        <f t="shared" si="2304"/>
        <v>0</v>
      </c>
      <c r="BC376" s="59"/>
      <c r="BD376" s="64">
        <f t="shared" si="2305"/>
        <v>0</v>
      </c>
      <c r="BE376" s="59"/>
      <c r="BF376" s="64">
        <f t="shared" si="2306"/>
        <v>0</v>
      </c>
      <c r="BG376" s="59"/>
      <c r="BH376" s="64">
        <f t="shared" si="2307"/>
        <v>0</v>
      </c>
      <c r="BI376" s="59"/>
      <c r="BJ376" s="64">
        <f t="shared" si="2308"/>
        <v>0</v>
      </c>
      <c r="BK376" s="59"/>
      <c r="BL376" s="64">
        <f t="shared" si="2309"/>
        <v>0</v>
      </c>
      <c r="BM376" s="59"/>
      <c r="BN376" s="64">
        <f t="shared" si="2310"/>
        <v>0</v>
      </c>
      <c r="BO376" s="59"/>
      <c r="BP376" s="64">
        <f t="shared" si="2311"/>
        <v>0</v>
      </c>
      <c r="BQ376" s="59"/>
      <c r="BR376" s="64">
        <f t="shared" si="2312"/>
        <v>0</v>
      </c>
      <c r="BS376" s="59"/>
      <c r="BT376" s="64">
        <f t="shared" si="2313"/>
        <v>0</v>
      </c>
      <c r="BU376" s="59"/>
      <c r="BV376" s="64">
        <f t="shared" si="2314"/>
        <v>0</v>
      </c>
      <c r="BW376" s="59"/>
      <c r="BX376" s="64">
        <f t="shared" si="2315"/>
        <v>0</v>
      </c>
      <c r="BY376" s="59"/>
      <c r="BZ376" s="64">
        <f t="shared" si="2253"/>
        <v>0</v>
      </c>
      <c r="CA376" s="54"/>
      <c r="CB376" s="61">
        <f t="shared" si="2254"/>
        <v>0</v>
      </c>
      <c r="CC376" s="61">
        <f t="shared" si="2255"/>
        <v>0</v>
      </c>
      <c r="CD376" s="4"/>
      <c r="CE376" s="236"/>
      <c r="CF376" s="236">
        <f t="shared" si="2316"/>
        <v>0</v>
      </c>
      <c r="CG376" s="235">
        <f t="shared" si="2317"/>
        <v>0</v>
      </c>
      <c r="CH376" s="235">
        <f t="shared" si="2318"/>
        <v>0</v>
      </c>
      <c r="CI376" s="236"/>
      <c r="CJ376" s="236">
        <f t="shared" si="2319"/>
        <v>0</v>
      </c>
      <c r="CK376" s="235">
        <f t="shared" si="2320"/>
        <v>0</v>
      </c>
      <c r="CL376" s="235">
        <f t="shared" si="2321"/>
        <v>0</v>
      </c>
      <c r="CM376" s="236"/>
      <c r="CN376" s="236">
        <f t="shared" si="2256"/>
        <v>0</v>
      </c>
      <c r="CO376" s="235">
        <f t="shared" si="2257"/>
        <v>0</v>
      </c>
      <c r="CP376" s="235">
        <f t="shared" si="2258"/>
        <v>0</v>
      </c>
      <c r="CQ376" s="236"/>
      <c r="CR376" s="236">
        <f t="shared" si="2259"/>
        <v>0</v>
      </c>
      <c r="CS376" s="235">
        <f t="shared" si="2260"/>
        <v>0</v>
      </c>
      <c r="CT376" s="235">
        <f t="shared" si="2261"/>
        <v>0</v>
      </c>
      <c r="CU376" s="236"/>
      <c r="CV376" s="236">
        <f t="shared" si="2262"/>
        <v>0</v>
      </c>
      <c r="CW376" s="235">
        <f t="shared" si="2263"/>
        <v>0</v>
      </c>
      <c r="CX376" s="235">
        <f t="shared" si="2264"/>
        <v>0</v>
      </c>
      <c r="CY376" s="236"/>
      <c r="CZ376" s="236">
        <f t="shared" si="2265"/>
        <v>0</v>
      </c>
      <c r="DA376" s="235">
        <f t="shared" si="2322"/>
        <v>0</v>
      </c>
      <c r="DB376" s="235">
        <f t="shared" si="2323"/>
        <v>0</v>
      </c>
      <c r="DC376" s="236"/>
      <c r="DD376" s="236">
        <f t="shared" si="2266"/>
        <v>0</v>
      </c>
      <c r="DE376" s="235">
        <f t="shared" si="2267"/>
        <v>0</v>
      </c>
      <c r="DF376" s="235">
        <f t="shared" si="2268"/>
        <v>0</v>
      </c>
      <c r="DG376" s="236"/>
      <c r="DH376" s="236">
        <f t="shared" si="2269"/>
        <v>0</v>
      </c>
      <c r="DI376" s="235">
        <f t="shared" si="2270"/>
        <v>0</v>
      </c>
      <c r="DJ376" s="235">
        <f t="shared" si="2271"/>
        <v>0</v>
      </c>
      <c r="DK376" s="236"/>
      <c r="DL376" s="236">
        <f t="shared" si="2272"/>
        <v>0</v>
      </c>
      <c r="DM376" s="235">
        <f t="shared" si="2324"/>
        <v>0</v>
      </c>
      <c r="DN376" s="235">
        <f t="shared" si="2325"/>
        <v>0</v>
      </c>
      <c r="DO376" s="236"/>
      <c r="DP376" s="236">
        <f t="shared" si="2273"/>
        <v>0</v>
      </c>
      <c r="DQ376" s="235">
        <f t="shared" si="2274"/>
        <v>0</v>
      </c>
      <c r="DR376" s="235">
        <f t="shared" si="2275"/>
        <v>0</v>
      </c>
      <c r="DS376" s="236"/>
      <c r="DT376" s="236">
        <f t="shared" si="2276"/>
        <v>0</v>
      </c>
      <c r="DU376" s="235">
        <f t="shared" si="2326"/>
        <v>0</v>
      </c>
      <c r="DV376" s="235">
        <f t="shared" si="2327"/>
        <v>0</v>
      </c>
      <c r="DW376" s="236"/>
      <c r="DX376" s="236">
        <f t="shared" si="2277"/>
        <v>0</v>
      </c>
      <c r="DY376" s="235">
        <f t="shared" si="2278"/>
        <v>0</v>
      </c>
      <c r="DZ376" s="235">
        <f t="shared" si="2279"/>
        <v>0</v>
      </c>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row>
    <row r="377" spans="1:212" s="5" customFormat="1" x14ac:dyDescent="0.2">
      <c r="A377" s="57"/>
      <c r="B377" s="57"/>
      <c r="C377" s="57" t="s">
        <v>3</v>
      </c>
      <c r="D377" s="57">
        <v>100</v>
      </c>
      <c r="E377" s="6"/>
      <c r="F377" s="64">
        <f t="shared" si="2280"/>
        <v>0</v>
      </c>
      <c r="G377" s="6"/>
      <c r="H377" s="64">
        <f t="shared" si="2281"/>
        <v>0</v>
      </c>
      <c r="I377" s="6"/>
      <c r="J377" s="64">
        <f t="shared" si="2282"/>
        <v>0</v>
      </c>
      <c r="K377" s="6"/>
      <c r="L377" s="64">
        <f t="shared" si="2283"/>
        <v>0</v>
      </c>
      <c r="M377" s="6"/>
      <c r="N377" s="64">
        <f>SUM(M377*$D377)</f>
        <v>0</v>
      </c>
      <c r="O377" s="6"/>
      <c r="P377" s="54">
        <f t="shared" si="2285"/>
        <v>0</v>
      </c>
      <c r="Q377" s="6"/>
      <c r="R377" s="64">
        <f>SUM(Q377*$D377)</f>
        <v>0</v>
      </c>
      <c r="S377" s="6"/>
      <c r="T377" s="64">
        <f>SUM(S377*$D377)</f>
        <v>0</v>
      </c>
      <c r="U377" s="6"/>
      <c r="V377" s="64">
        <f>SUM(U377*$D377)</f>
        <v>0</v>
      </c>
      <c r="W377" s="6"/>
      <c r="X377" s="64">
        <f>SUM(W377*$D377)</f>
        <v>0</v>
      </c>
      <c r="Y377" s="6"/>
      <c r="Z377" s="64">
        <f>SUM(Y377*$D377)</f>
        <v>0</v>
      </c>
      <c r="AA377" s="6"/>
      <c r="AB377" s="64">
        <f>SUM(AA377*$D377)</f>
        <v>0</v>
      </c>
      <c r="AC377" s="59"/>
      <c r="AD377" s="64">
        <f>SUM(AC377*$D377)</f>
        <v>0</v>
      </c>
      <c r="AE377" s="59"/>
      <c r="AF377" s="64">
        <f>SUM(AE377*$D377)</f>
        <v>0</v>
      </c>
      <c r="AG377" s="59"/>
      <c r="AH377" s="64">
        <f>SUM(AG377*$D377)</f>
        <v>0</v>
      </c>
      <c r="AI377" s="59"/>
      <c r="AJ377" s="64">
        <f>SUM(AI377*$D377)</f>
        <v>0</v>
      </c>
      <c r="AK377" s="59"/>
      <c r="AL377" s="64">
        <f>SUM(AK377*$D377)</f>
        <v>0</v>
      </c>
      <c r="AM377" s="59"/>
      <c r="AN377" s="64">
        <f>SUM(AM377*$D377)</f>
        <v>0</v>
      </c>
      <c r="AO377" s="59"/>
      <c r="AP377" s="64">
        <f>SUM(AO377*$D377)</f>
        <v>0</v>
      </c>
      <c r="AQ377" s="59"/>
      <c r="AR377" s="64">
        <f>SUM(AQ377*$D377)</f>
        <v>0</v>
      </c>
      <c r="AS377" s="59"/>
      <c r="AT377" s="64">
        <f>SUM(AS377*$D377)</f>
        <v>0</v>
      </c>
      <c r="AU377" s="59"/>
      <c r="AV377" s="64">
        <f>SUM(AU377*$D377)</f>
        <v>0</v>
      </c>
      <c r="AW377" s="59"/>
      <c r="AX377" s="64">
        <f>SUM(AW377*$D377)</f>
        <v>0</v>
      </c>
      <c r="AY377" s="59"/>
      <c r="AZ377" s="64">
        <f>SUM(AY377*$D377)</f>
        <v>0</v>
      </c>
      <c r="BA377" s="59"/>
      <c r="BB377" s="64">
        <f>SUM(BA377*$D377)</f>
        <v>0</v>
      </c>
      <c r="BC377" s="59"/>
      <c r="BD377" s="64">
        <f>SUM(BC377*$D377)</f>
        <v>0</v>
      </c>
      <c r="BE377" s="59"/>
      <c r="BF377" s="64">
        <f>SUM(BE377*$D377)</f>
        <v>0</v>
      </c>
      <c r="BG377" s="59"/>
      <c r="BH377" s="64">
        <f>SUM(BG377*$D377)</f>
        <v>0</v>
      </c>
      <c r="BI377" s="59"/>
      <c r="BJ377" s="64">
        <f>SUM(BI377*$D377)</f>
        <v>0</v>
      </c>
      <c r="BK377" s="59"/>
      <c r="BL377" s="64">
        <f>SUM(BK377*$D377)</f>
        <v>0</v>
      </c>
      <c r="BM377" s="59"/>
      <c r="BN377" s="64">
        <f>SUM(BM377*$D377)</f>
        <v>0</v>
      </c>
      <c r="BO377" s="59"/>
      <c r="BP377" s="64">
        <f>SUM(BO377*$D377)</f>
        <v>0</v>
      </c>
      <c r="BQ377" s="59"/>
      <c r="BR377" s="64">
        <f>SUM(BQ377*$D377)</f>
        <v>0</v>
      </c>
      <c r="BS377" s="59"/>
      <c r="BT377" s="64">
        <f>SUM(BS377*$D377)</f>
        <v>0</v>
      </c>
      <c r="BU377" s="59"/>
      <c r="BV377" s="64">
        <f>SUM(BU377*$D377)</f>
        <v>0</v>
      </c>
      <c r="BW377" s="59"/>
      <c r="BX377" s="64">
        <f>SUM(BW377*$D377)</f>
        <v>0</v>
      </c>
      <c r="BY377" s="59"/>
      <c r="BZ377" s="64">
        <f t="shared" si="2253"/>
        <v>0</v>
      </c>
      <c r="CA377" s="54"/>
      <c r="CB377" s="61">
        <f t="shared" si="2254"/>
        <v>0</v>
      </c>
      <c r="CC377" s="61">
        <f t="shared" si="2255"/>
        <v>0</v>
      </c>
      <c r="CD377" s="4"/>
      <c r="CE377" s="236"/>
      <c r="CF377" s="236">
        <f t="shared" si="2316"/>
        <v>0</v>
      </c>
      <c r="CG377" s="235">
        <f t="shared" si="2317"/>
        <v>0</v>
      </c>
      <c r="CH377" s="235">
        <f t="shared" si="2318"/>
        <v>0</v>
      </c>
      <c r="CI377" s="236"/>
      <c r="CJ377" s="236">
        <f t="shared" si="2319"/>
        <v>0</v>
      </c>
      <c r="CK377" s="235">
        <f t="shared" si="2320"/>
        <v>0</v>
      </c>
      <c r="CL377" s="235">
        <f t="shared" si="2321"/>
        <v>0</v>
      </c>
      <c r="CM377" s="236"/>
      <c r="CN377" s="236">
        <f t="shared" si="2256"/>
        <v>0</v>
      </c>
      <c r="CO377" s="235">
        <f t="shared" si="2257"/>
        <v>0</v>
      </c>
      <c r="CP377" s="235">
        <f t="shared" si="2258"/>
        <v>0</v>
      </c>
      <c r="CQ377" s="236"/>
      <c r="CR377" s="236">
        <f t="shared" si="2259"/>
        <v>0</v>
      </c>
      <c r="CS377" s="235">
        <f t="shared" si="2260"/>
        <v>0</v>
      </c>
      <c r="CT377" s="235">
        <f t="shared" si="2261"/>
        <v>0</v>
      </c>
      <c r="CU377" s="236"/>
      <c r="CV377" s="236">
        <f t="shared" si="2262"/>
        <v>0</v>
      </c>
      <c r="CW377" s="235">
        <f t="shared" si="2263"/>
        <v>0</v>
      </c>
      <c r="CX377" s="235">
        <f t="shared" si="2264"/>
        <v>0</v>
      </c>
      <c r="CY377" s="236"/>
      <c r="CZ377" s="236">
        <f t="shared" si="2265"/>
        <v>0</v>
      </c>
      <c r="DA377" s="235">
        <f t="shared" si="2322"/>
        <v>0</v>
      </c>
      <c r="DB377" s="235">
        <f t="shared" si="2323"/>
        <v>0</v>
      </c>
      <c r="DC377" s="236"/>
      <c r="DD377" s="236">
        <f t="shared" si="2266"/>
        <v>0</v>
      </c>
      <c r="DE377" s="235">
        <f t="shared" si="2267"/>
        <v>0</v>
      </c>
      <c r="DF377" s="235">
        <f t="shared" si="2268"/>
        <v>0</v>
      </c>
      <c r="DG377" s="236"/>
      <c r="DH377" s="236">
        <f t="shared" si="2269"/>
        <v>0</v>
      </c>
      <c r="DI377" s="235">
        <f t="shared" si="2270"/>
        <v>0</v>
      </c>
      <c r="DJ377" s="235">
        <f t="shared" si="2271"/>
        <v>0</v>
      </c>
      <c r="DK377" s="236"/>
      <c r="DL377" s="236">
        <f t="shared" si="2272"/>
        <v>0</v>
      </c>
      <c r="DM377" s="235">
        <f t="shared" si="2324"/>
        <v>0</v>
      </c>
      <c r="DN377" s="235">
        <f t="shared" si="2325"/>
        <v>0</v>
      </c>
      <c r="DO377" s="236"/>
      <c r="DP377" s="236">
        <f t="shared" si="2273"/>
        <v>0</v>
      </c>
      <c r="DQ377" s="235">
        <f t="shared" si="2274"/>
        <v>0</v>
      </c>
      <c r="DR377" s="235">
        <f t="shared" si="2275"/>
        <v>0</v>
      </c>
      <c r="DS377" s="236"/>
      <c r="DT377" s="236">
        <f t="shared" si="2276"/>
        <v>0</v>
      </c>
      <c r="DU377" s="235">
        <f t="shared" si="2326"/>
        <v>0</v>
      </c>
      <c r="DV377" s="235">
        <f t="shared" si="2327"/>
        <v>0</v>
      </c>
      <c r="DW377" s="236"/>
      <c r="DX377" s="236">
        <f t="shared" si="2277"/>
        <v>0</v>
      </c>
      <c r="DY377" s="235">
        <f t="shared" si="2278"/>
        <v>0</v>
      </c>
      <c r="DZ377" s="235">
        <f t="shared" si="2279"/>
        <v>0</v>
      </c>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row>
    <row r="378" spans="1:212" s="5" customFormat="1" x14ac:dyDescent="0.2">
      <c r="A378" s="57"/>
      <c r="B378" s="57"/>
      <c r="C378" s="57" t="s">
        <v>3</v>
      </c>
      <c r="D378" s="57">
        <v>100</v>
      </c>
      <c r="E378" s="6"/>
      <c r="F378" s="64">
        <f t="shared" si="2280"/>
        <v>0</v>
      </c>
      <c r="G378" s="6"/>
      <c r="H378" s="64">
        <f t="shared" si="2281"/>
        <v>0</v>
      </c>
      <c r="I378" s="6"/>
      <c r="J378" s="64">
        <f t="shared" si="2282"/>
        <v>0</v>
      </c>
      <c r="K378" s="6"/>
      <c r="L378" s="64">
        <f t="shared" si="2283"/>
        <v>0</v>
      </c>
      <c r="M378" s="6"/>
      <c r="N378" s="64">
        <f t="shared" ref="N378:N394" si="2328">SUM(M378*$D378)</f>
        <v>0</v>
      </c>
      <c r="O378" s="6"/>
      <c r="P378" s="54">
        <f t="shared" si="2285"/>
        <v>0</v>
      </c>
      <c r="Q378" s="6"/>
      <c r="R378" s="64">
        <f t="shared" ref="R378:R394" si="2329">SUM(Q378*$D378)</f>
        <v>0</v>
      </c>
      <c r="S378" s="6"/>
      <c r="T378" s="64">
        <f t="shared" ref="T378:T394" si="2330">SUM(S378*$D378)</f>
        <v>0</v>
      </c>
      <c r="U378" s="6"/>
      <c r="V378" s="64">
        <f t="shared" ref="V378:V394" si="2331">SUM(U378*$D378)</f>
        <v>0</v>
      </c>
      <c r="W378" s="6"/>
      <c r="X378" s="64">
        <f t="shared" ref="X378:X394" si="2332">SUM(W378*$D378)</f>
        <v>0</v>
      </c>
      <c r="Y378" s="6"/>
      <c r="Z378" s="64">
        <f t="shared" ref="Z378:Z394" si="2333">SUM(Y378*$D378)</f>
        <v>0</v>
      </c>
      <c r="AA378" s="6"/>
      <c r="AB378" s="64">
        <f t="shared" ref="AB378:AB394" si="2334">SUM(AA378*$D378)</f>
        <v>0</v>
      </c>
      <c r="AC378" s="59"/>
      <c r="AD378" s="64">
        <f t="shared" ref="AD378:AD394" si="2335">SUM(AC378*$D378)</f>
        <v>0</v>
      </c>
      <c r="AE378" s="59"/>
      <c r="AF378" s="64">
        <f t="shared" ref="AF378:AF394" si="2336">SUM(AE378*$D378)</f>
        <v>0</v>
      </c>
      <c r="AG378" s="59"/>
      <c r="AH378" s="64">
        <f t="shared" ref="AH378:AH394" si="2337">SUM(AG378*$D378)</f>
        <v>0</v>
      </c>
      <c r="AI378" s="59"/>
      <c r="AJ378" s="64">
        <f t="shared" ref="AJ378:AJ394" si="2338">SUM(AI378*$D378)</f>
        <v>0</v>
      </c>
      <c r="AK378" s="59"/>
      <c r="AL378" s="64">
        <f t="shared" ref="AL378:AL394" si="2339">SUM(AK378*$D378)</f>
        <v>0</v>
      </c>
      <c r="AM378" s="59"/>
      <c r="AN378" s="64">
        <f t="shared" ref="AN378:AN394" si="2340">SUM(AM378*$D378)</f>
        <v>0</v>
      </c>
      <c r="AO378" s="59"/>
      <c r="AP378" s="64">
        <f t="shared" ref="AP378:AP394" si="2341">SUM(AO378*$D378)</f>
        <v>0</v>
      </c>
      <c r="AQ378" s="59"/>
      <c r="AR378" s="64">
        <f t="shared" ref="AR378:AR394" si="2342">SUM(AQ378*$D378)</f>
        <v>0</v>
      </c>
      <c r="AS378" s="59"/>
      <c r="AT378" s="64">
        <f t="shared" ref="AT378:AT394" si="2343">SUM(AS378*$D378)</f>
        <v>0</v>
      </c>
      <c r="AU378" s="59"/>
      <c r="AV378" s="64">
        <f t="shared" ref="AV378:AV394" si="2344">SUM(AU378*$D378)</f>
        <v>0</v>
      </c>
      <c r="AW378" s="59"/>
      <c r="AX378" s="64">
        <f t="shared" ref="AX378:AX394" si="2345">SUM(AW378*$D378)</f>
        <v>0</v>
      </c>
      <c r="AY378" s="59"/>
      <c r="AZ378" s="64">
        <f t="shared" ref="AZ378:AZ394" si="2346">SUM(AY378*$D378)</f>
        <v>0</v>
      </c>
      <c r="BA378" s="59"/>
      <c r="BB378" s="64">
        <f t="shared" ref="BB378:BB394" si="2347">SUM(BA378*$D378)</f>
        <v>0</v>
      </c>
      <c r="BC378" s="59"/>
      <c r="BD378" s="64">
        <f t="shared" ref="BD378:BD394" si="2348">SUM(BC378*$D378)</f>
        <v>0</v>
      </c>
      <c r="BE378" s="59"/>
      <c r="BF378" s="64">
        <f t="shared" ref="BF378:BF394" si="2349">SUM(BE378*$D378)</f>
        <v>0</v>
      </c>
      <c r="BG378" s="59"/>
      <c r="BH378" s="64">
        <f t="shared" ref="BH378:BH394" si="2350">SUM(BG378*$D378)</f>
        <v>0</v>
      </c>
      <c r="BI378" s="59"/>
      <c r="BJ378" s="64">
        <f t="shared" ref="BJ378:BJ394" si="2351">SUM(BI378*$D378)</f>
        <v>0</v>
      </c>
      <c r="BK378" s="59"/>
      <c r="BL378" s="64">
        <f t="shared" ref="BL378:BL394" si="2352">SUM(BK378*$D378)</f>
        <v>0</v>
      </c>
      <c r="BM378" s="59"/>
      <c r="BN378" s="64">
        <f t="shared" ref="BN378:BN394" si="2353">SUM(BM378*$D378)</f>
        <v>0</v>
      </c>
      <c r="BO378" s="59"/>
      <c r="BP378" s="64">
        <f t="shared" ref="BP378:BP394" si="2354">SUM(BO378*$D378)</f>
        <v>0</v>
      </c>
      <c r="BQ378" s="59"/>
      <c r="BR378" s="64">
        <f t="shared" ref="BR378:BR394" si="2355">SUM(BQ378*$D378)</f>
        <v>0</v>
      </c>
      <c r="BS378" s="59"/>
      <c r="BT378" s="64">
        <f t="shared" ref="BT378:BT394" si="2356">SUM(BS378*$D378)</f>
        <v>0</v>
      </c>
      <c r="BU378" s="59"/>
      <c r="BV378" s="64">
        <f t="shared" ref="BV378:BV394" si="2357">SUM(BU378*$D378)</f>
        <v>0</v>
      </c>
      <c r="BW378" s="59"/>
      <c r="BX378" s="64">
        <f t="shared" ref="BX378:BX394" si="2358">SUM(BW378*$D378)</f>
        <v>0</v>
      </c>
      <c r="BY378" s="59"/>
      <c r="BZ378" s="64">
        <f t="shared" si="2253"/>
        <v>0</v>
      </c>
      <c r="CA378" s="54"/>
      <c r="CB378" s="61">
        <f t="shared" si="2254"/>
        <v>0</v>
      </c>
      <c r="CC378" s="61">
        <f t="shared" si="2255"/>
        <v>0</v>
      </c>
      <c r="CD378" s="4"/>
      <c r="CE378" s="236"/>
      <c r="CF378" s="236">
        <f t="shared" si="2316"/>
        <v>0</v>
      </c>
      <c r="CG378" s="235">
        <f t="shared" si="2317"/>
        <v>0</v>
      </c>
      <c r="CH378" s="235">
        <f t="shared" si="2318"/>
        <v>0</v>
      </c>
      <c r="CI378" s="236"/>
      <c r="CJ378" s="236">
        <f t="shared" si="2319"/>
        <v>0</v>
      </c>
      <c r="CK378" s="235">
        <f t="shared" si="2320"/>
        <v>0</v>
      </c>
      <c r="CL378" s="235">
        <f t="shared" si="2321"/>
        <v>0</v>
      </c>
      <c r="CM378" s="236"/>
      <c r="CN378" s="236">
        <f t="shared" si="2256"/>
        <v>0</v>
      </c>
      <c r="CO378" s="235">
        <f t="shared" si="2257"/>
        <v>0</v>
      </c>
      <c r="CP378" s="235">
        <f t="shared" si="2258"/>
        <v>0</v>
      </c>
      <c r="CQ378" s="236"/>
      <c r="CR378" s="236">
        <f t="shared" si="2259"/>
        <v>0</v>
      </c>
      <c r="CS378" s="235">
        <f t="shared" si="2260"/>
        <v>0</v>
      </c>
      <c r="CT378" s="235">
        <f t="shared" si="2261"/>
        <v>0</v>
      </c>
      <c r="CU378" s="236"/>
      <c r="CV378" s="236">
        <f t="shared" si="2262"/>
        <v>0</v>
      </c>
      <c r="CW378" s="235">
        <f t="shared" si="2263"/>
        <v>0</v>
      </c>
      <c r="CX378" s="235">
        <f t="shared" si="2264"/>
        <v>0</v>
      </c>
      <c r="CY378" s="236"/>
      <c r="CZ378" s="236">
        <f t="shared" si="2265"/>
        <v>0</v>
      </c>
      <c r="DA378" s="235">
        <f t="shared" si="2322"/>
        <v>0</v>
      </c>
      <c r="DB378" s="235">
        <f t="shared" si="2323"/>
        <v>0</v>
      </c>
      <c r="DC378" s="236"/>
      <c r="DD378" s="236">
        <f t="shared" si="2266"/>
        <v>0</v>
      </c>
      <c r="DE378" s="235">
        <f t="shared" si="2267"/>
        <v>0</v>
      </c>
      <c r="DF378" s="235">
        <f t="shared" si="2268"/>
        <v>0</v>
      </c>
      <c r="DG378" s="236"/>
      <c r="DH378" s="236">
        <f t="shared" si="2269"/>
        <v>0</v>
      </c>
      <c r="DI378" s="235">
        <f t="shared" si="2270"/>
        <v>0</v>
      </c>
      <c r="DJ378" s="235">
        <f t="shared" si="2271"/>
        <v>0</v>
      </c>
      <c r="DK378" s="236"/>
      <c r="DL378" s="236">
        <f t="shared" si="2272"/>
        <v>0</v>
      </c>
      <c r="DM378" s="235">
        <f t="shared" si="2324"/>
        <v>0</v>
      </c>
      <c r="DN378" s="235">
        <f t="shared" si="2325"/>
        <v>0</v>
      </c>
      <c r="DO378" s="236"/>
      <c r="DP378" s="236">
        <f t="shared" si="2273"/>
        <v>0</v>
      </c>
      <c r="DQ378" s="235">
        <f t="shared" si="2274"/>
        <v>0</v>
      </c>
      <c r="DR378" s="235">
        <f t="shared" si="2275"/>
        <v>0</v>
      </c>
      <c r="DS378" s="236"/>
      <c r="DT378" s="236">
        <f t="shared" si="2276"/>
        <v>0</v>
      </c>
      <c r="DU378" s="235">
        <f t="shared" si="2326"/>
        <v>0</v>
      </c>
      <c r="DV378" s="235">
        <f t="shared" si="2327"/>
        <v>0</v>
      </c>
      <c r="DW378" s="236"/>
      <c r="DX378" s="236">
        <f t="shared" si="2277"/>
        <v>0</v>
      </c>
      <c r="DY378" s="235">
        <f t="shared" si="2278"/>
        <v>0</v>
      </c>
      <c r="DZ378" s="235">
        <f t="shared" si="2279"/>
        <v>0</v>
      </c>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row>
    <row r="379" spans="1:212" s="5" customFormat="1" x14ac:dyDescent="0.2">
      <c r="A379" s="57"/>
      <c r="B379" s="57"/>
      <c r="C379" s="57" t="s">
        <v>3</v>
      </c>
      <c r="D379" s="57">
        <v>100</v>
      </c>
      <c r="E379" s="6"/>
      <c r="F379" s="64">
        <f t="shared" si="2280"/>
        <v>0</v>
      </c>
      <c r="G379" s="6"/>
      <c r="H379" s="64">
        <f t="shared" si="2281"/>
        <v>0</v>
      </c>
      <c r="I379" s="6"/>
      <c r="J379" s="64">
        <f t="shared" si="2282"/>
        <v>0</v>
      </c>
      <c r="K379" s="6"/>
      <c r="L379" s="64">
        <f t="shared" si="2283"/>
        <v>0</v>
      </c>
      <c r="M379" s="6"/>
      <c r="N379" s="64">
        <f t="shared" si="2328"/>
        <v>0</v>
      </c>
      <c r="O379" s="6"/>
      <c r="P379" s="54">
        <f t="shared" si="2285"/>
        <v>0</v>
      </c>
      <c r="Q379" s="6"/>
      <c r="R379" s="64">
        <f t="shared" si="2329"/>
        <v>0</v>
      </c>
      <c r="S379" s="6"/>
      <c r="T379" s="64">
        <f t="shared" si="2330"/>
        <v>0</v>
      </c>
      <c r="U379" s="6"/>
      <c r="V379" s="64">
        <f t="shared" si="2331"/>
        <v>0</v>
      </c>
      <c r="W379" s="6"/>
      <c r="X379" s="64">
        <f t="shared" si="2332"/>
        <v>0</v>
      </c>
      <c r="Y379" s="6"/>
      <c r="Z379" s="64">
        <f t="shared" si="2333"/>
        <v>0</v>
      </c>
      <c r="AA379" s="6"/>
      <c r="AB379" s="64">
        <f t="shared" si="2334"/>
        <v>0</v>
      </c>
      <c r="AC379" s="59"/>
      <c r="AD379" s="64">
        <f t="shared" si="2335"/>
        <v>0</v>
      </c>
      <c r="AE379" s="59"/>
      <c r="AF379" s="64">
        <f t="shared" si="2336"/>
        <v>0</v>
      </c>
      <c r="AG379" s="59"/>
      <c r="AH379" s="64">
        <f t="shared" si="2337"/>
        <v>0</v>
      </c>
      <c r="AI379" s="59"/>
      <c r="AJ379" s="64">
        <f t="shared" si="2338"/>
        <v>0</v>
      </c>
      <c r="AK379" s="59"/>
      <c r="AL379" s="64">
        <f t="shared" si="2339"/>
        <v>0</v>
      </c>
      <c r="AM379" s="59"/>
      <c r="AN379" s="64">
        <f t="shared" si="2340"/>
        <v>0</v>
      </c>
      <c r="AO379" s="59"/>
      <c r="AP379" s="64">
        <f t="shared" si="2341"/>
        <v>0</v>
      </c>
      <c r="AQ379" s="59"/>
      <c r="AR379" s="64">
        <f t="shared" si="2342"/>
        <v>0</v>
      </c>
      <c r="AS379" s="59"/>
      <c r="AT379" s="64">
        <f t="shared" si="2343"/>
        <v>0</v>
      </c>
      <c r="AU379" s="59"/>
      <c r="AV379" s="64">
        <f t="shared" si="2344"/>
        <v>0</v>
      </c>
      <c r="AW379" s="59"/>
      <c r="AX379" s="64">
        <f t="shared" si="2345"/>
        <v>0</v>
      </c>
      <c r="AY379" s="59"/>
      <c r="AZ379" s="64">
        <f t="shared" si="2346"/>
        <v>0</v>
      </c>
      <c r="BA379" s="59"/>
      <c r="BB379" s="64">
        <f t="shared" si="2347"/>
        <v>0</v>
      </c>
      <c r="BC379" s="59"/>
      <c r="BD379" s="64">
        <f t="shared" si="2348"/>
        <v>0</v>
      </c>
      <c r="BE379" s="59"/>
      <c r="BF379" s="64">
        <f t="shared" si="2349"/>
        <v>0</v>
      </c>
      <c r="BG379" s="59"/>
      <c r="BH379" s="64">
        <f t="shared" si="2350"/>
        <v>0</v>
      </c>
      <c r="BI379" s="59"/>
      <c r="BJ379" s="64">
        <f t="shared" si="2351"/>
        <v>0</v>
      </c>
      <c r="BK379" s="59"/>
      <c r="BL379" s="64">
        <f t="shared" si="2352"/>
        <v>0</v>
      </c>
      <c r="BM379" s="59"/>
      <c r="BN379" s="64">
        <f t="shared" si="2353"/>
        <v>0</v>
      </c>
      <c r="BO379" s="59"/>
      <c r="BP379" s="64">
        <f t="shared" si="2354"/>
        <v>0</v>
      </c>
      <c r="BQ379" s="59"/>
      <c r="BR379" s="64">
        <f t="shared" si="2355"/>
        <v>0</v>
      </c>
      <c r="BS379" s="59"/>
      <c r="BT379" s="64">
        <f t="shared" si="2356"/>
        <v>0</v>
      </c>
      <c r="BU379" s="59"/>
      <c r="BV379" s="64">
        <f t="shared" si="2357"/>
        <v>0</v>
      </c>
      <c r="BW379" s="59"/>
      <c r="BX379" s="64">
        <f t="shared" si="2358"/>
        <v>0</v>
      </c>
      <c r="BY379" s="59"/>
      <c r="BZ379" s="64">
        <f t="shared" si="2253"/>
        <v>0</v>
      </c>
      <c r="CA379" s="54"/>
      <c r="CB379" s="61">
        <f t="shared" si="2254"/>
        <v>0</v>
      </c>
      <c r="CC379" s="61">
        <f t="shared" si="2255"/>
        <v>0</v>
      </c>
      <c r="CD379" s="4"/>
      <c r="CE379" s="236"/>
      <c r="CF379" s="236">
        <f t="shared" si="2316"/>
        <v>0</v>
      </c>
      <c r="CG379" s="235">
        <f t="shared" si="2317"/>
        <v>0</v>
      </c>
      <c r="CH379" s="235">
        <f t="shared" si="2318"/>
        <v>0</v>
      </c>
      <c r="CI379" s="236"/>
      <c r="CJ379" s="236">
        <f t="shared" si="2319"/>
        <v>0</v>
      </c>
      <c r="CK379" s="235">
        <f t="shared" si="2320"/>
        <v>0</v>
      </c>
      <c r="CL379" s="235">
        <f t="shared" si="2321"/>
        <v>0</v>
      </c>
      <c r="CM379" s="236"/>
      <c r="CN379" s="236">
        <f t="shared" si="2256"/>
        <v>0</v>
      </c>
      <c r="CO379" s="235">
        <f t="shared" si="2257"/>
        <v>0</v>
      </c>
      <c r="CP379" s="235">
        <f t="shared" si="2258"/>
        <v>0</v>
      </c>
      <c r="CQ379" s="236"/>
      <c r="CR379" s="236">
        <f t="shared" si="2259"/>
        <v>0</v>
      </c>
      <c r="CS379" s="235">
        <f t="shared" si="2260"/>
        <v>0</v>
      </c>
      <c r="CT379" s="235">
        <f t="shared" si="2261"/>
        <v>0</v>
      </c>
      <c r="CU379" s="236"/>
      <c r="CV379" s="236">
        <f t="shared" si="2262"/>
        <v>0</v>
      </c>
      <c r="CW379" s="235">
        <f t="shared" si="2263"/>
        <v>0</v>
      </c>
      <c r="CX379" s="235">
        <f t="shared" si="2264"/>
        <v>0</v>
      </c>
      <c r="CY379" s="236"/>
      <c r="CZ379" s="236">
        <f t="shared" si="2265"/>
        <v>0</v>
      </c>
      <c r="DA379" s="235">
        <f t="shared" si="2322"/>
        <v>0</v>
      </c>
      <c r="DB379" s="235">
        <f t="shared" si="2323"/>
        <v>0</v>
      </c>
      <c r="DC379" s="236"/>
      <c r="DD379" s="236">
        <f t="shared" si="2266"/>
        <v>0</v>
      </c>
      <c r="DE379" s="235">
        <f t="shared" si="2267"/>
        <v>0</v>
      </c>
      <c r="DF379" s="235">
        <f t="shared" si="2268"/>
        <v>0</v>
      </c>
      <c r="DG379" s="236"/>
      <c r="DH379" s="236">
        <f t="shared" si="2269"/>
        <v>0</v>
      </c>
      <c r="DI379" s="235">
        <f t="shared" si="2270"/>
        <v>0</v>
      </c>
      <c r="DJ379" s="235">
        <f t="shared" si="2271"/>
        <v>0</v>
      </c>
      <c r="DK379" s="236"/>
      <c r="DL379" s="236">
        <f t="shared" si="2272"/>
        <v>0</v>
      </c>
      <c r="DM379" s="235">
        <f t="shared" si="2324"/>
        <v>0</v>
      </c>
      <c r="DN379" s="235">
        <f t="shared" si="2325"/>
        <v>0</v>
      </c>
      <c r="DO379" s="236"/>
      <c r="DP379" s="236">
        <f t="shared" si="2273"/>
        <v>0</v>
      </c>
      <c r="DQ379" s="235">
        <f t="shared" si="2274"/>
        <v>0</v>
      </c>
      <c r="DR379" s="235">
        <f t="shared" si="2275"/>
        <v>0</v>
      </c>
      <c r="DS379" s="236"/>
      <c r="DT379" s="236">
        <f t="shared" si="2276"/>
        <v>0</v>
      </c>
      <c r="DU379" s="235">
        <f t="shared" si="2326"/>
        <v>0</v>
      </c>
      <c r="DV379" s="235">
        <f t="shared" si="2327"/>
        <v>0</v>
      </c>
      <c r="DW379" s="236"/>
      <c r="DX379" s="236">
        <f t="shared" si="2277"/>
        <v>0</v>
      </c>
      <c r="DY379" s="235">
        <f t="shared" si="2278"/>
        <v>0</v>
      </c>
      <c r="DZ379" s="235">
        <f t="shared" si="2279"/>
        <v>0</v>
      </c>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row>
    <row r="380" spans="1:212" s="5" customFormat="1" x14ac:dyDescent="0.2">
      <c r="A380" s="57"/>
      <c r="B380" s="57"/>
      <c r="C380" s="57" t="s">
        <v>3</v>
      </c>
      <c r="D380" s="57">
        <v>100</v>
      </c>
      <c r="E380" s="6"/>
      <c r="F380" s="64">
        <f t="shared" si="2280"/>
        <v>0</v>
      </c>
      <c r="G380" s="6"/>
      <c r="H380" s="64">
        <f t="shared" si="2281"/>
        <v>0</v>
      </c>
      <c r="I380" s="6"/>
      <c r="J380" s="64">
        <f t="shared" si="2282"/>
        <v>0</v>
      </c>
      <c r="K380" s="6"/>
      <c r="L380" s="64">
        <f t="shared" si="2283"/>
        <v>0</v>
      </c>
      <c r="M380" s="6"/>
      <c r="N380" s="64">
        <f t="shared" si="2328"/>
        <v>0</v>
      </c>
      <c r="O380" s="6"/>
      <c r="P380" s="54">
        <f t="shared" si="2285"/>
        <v>0</v>
      </c>
      <c r="Q380" s="6"/>
      <c r="R380" s="64">
        <f t="shared" si="2329"/>
        <v>0</v>
      </c>
      <c r="S380" s="6"/>
      <c r="T380" s="64">
        <f t="shared" si="2330"/>
        <v>0</v>
      </c>
      <c r="U380" s="6"/>
      <c r="V380" s="64">
        <f t="shared" si="2331"/>
        <v>0</v>
      </c>
      <c r="W380" s="6"/>
      <c r="X380" s="64">
        <f t="shared" si="2332"/>
        <v>0</v>
      </c>
      <c r="Y380" s="6"/>
      <c r="Z380" s="64">
        <f t="shared" si="2333"/>
        <v>0</v>
      </c>
      <c r="AA380" s="6"/>
      <c r="AB380" s="64">
        <f t="shared" si="2334"/>
        <v>0</v>
      </c>
      <c r="AC380" s="59"/>
      <c r="AD380" s="64">
        <f t="shared" si="2335"/>
        <v>0</v>
      </c>
      <c r="AE380" s="59"/>
      <c r="AF380" s="64">
        <f t="shared" si="2336"/>
        <v>0</v>
      </c>
      <c r="AG380" s="59"/>
      <c r="AH380" s="64">
        <f t="shared" si="2337"/>
        <v>0</v>
      </c>
      <c r="AI380" s="59"/>
      <c r="AJ380" s="64">
        <f t="shared" si="2338"/>
        <v>0</v>
      </c>
      <c r="AK380" s="59"/>
      <c r="AL380" s="64">
        <f t="shared" si="2339"/>
        <v>0</v>
      </c>
      <c r="AM380" s="59"/>
      <c r="AN380" s="64">
        <f t="shared" si="2340"/>
        <v>0</v>
      </c>
      <c r="AO380" s="59"/>
      <c r="AP380" s="64">
        <f t="shared" si="2341"/>
        <v>0</v>
      </c>
      <c r="AQ380" s="59"/>
      <c r="AR380" s="64">
        <f t="shared" si="2342"/>
        <v>0</v>
      </c>
      <c r="AS380" s="59"/>
      <c r="AT380" s="64">
        <f t="shared" si="2343"/>
        <v>0</v>
      </c>
      <c r="AU380" s="59"/>
      <c r="AV380" s="64">
        <f t="shared" si="2344"/>
        <v>0</v>
      </c>
      <c r="AW380" s="59"/>
      <c r="AX380" s="64">
        <f t="shared" si="2345"/>
        <v>0</v>
      </c>
      <c r="AY380" s="59"/>
      <c r="AZ380" s="64">
        <f t="shared" si="2346"/>
        <v>0</v>
      </c>
      <c r="BA380" s="59"/>
      <c r="BB380" s="64">
        <f t="shared" si="2347"/>
        <v>0</v>
      </c>
      <c r="BC380" s="59"/>
      <c r="BD380" s="64">
        <f t="shared" si="2348"/>
        <v>0</v>
      </c>
      <c r="BE380" s="59"/>
      <c r="BF380" s="64">
        <f t="shared" si="2349"/>
        <v>0</v>
      </c>
      <c r="BG380" s="59"/>
      <c r="BH380" s="64">
        <f t="shared" si="2350"/>
        <v>0</v>
      </c>
      <c r="BI380" s="59"/>
      <c r="BJ380" s="64">
        <f t="shared" si="2351"/>
        <v>0</v>
      </c>
      <c r="BK380" s="59"/>
      <c r="BL380" s="64">
        <f t="shared" si="2352"/>
        <v>0</v>
      </c>
      <c r="BM380" s="59"/>
      <c r="BN380" s="64">
        <f t="shared" si="2353"/>
        <v>0</v>
      </c>
      <c r="BO380" s="59"/>
      <c r="BP380" s="64">
        <f t="shared" si="2354"/>
        <v>0</v>
      </c>
      <c r="BQ380" s="59"/>
      <c r="BR380" s="64">
        <f t="shared" si="2355"/>
        <v>0</v>
      </c>
      <c r="BS380" s="59"/>
      <c r="BT380" s="64">
        <f t="shared" si="2356"/>
        <v>0</v>
      </c>
      <c r="BU380" s="59"/>
      <c r="BV380" s="64">
        <f t="shared" si="2357"/>
        <v>0</v>
      </c>
      <c r="BW380" s="59"/>
      <c r="BX380" s="64">
        <f t="shared" si="2358"/>
        <v>0</v>
      </c>
      <c r="BY380" s="59"/>
      <c r="BZ380" s="64">
        <f t="shared" si="2253"/>
        <v>0</v>
      </c>
      <c r="CA380" s="54"/>
      <c r="CB380" s="61">
        <f t="shared" si="2254"/>
        <v>0</v>
      </c>
      <c r="CC380" s="61">
        <f t="shared" si="2255"/>
        <v>0</v>
      </c>
      <c r="CD380" s="4"/>
      <c r="CE380" s="236"/>
      <c r="CF380" s="236">
        <f t="shared" si="2316"/>
        <v>0</v>
      </c>
      <c r="CG380" s="235">
        <f t="shared" si="2317"/>
        <v>0</v>
      </c>
      <c r="CH380" s="235">
        <f t="shared" si="2318"/>
        <v>0</v>
      </c>
      <c r="CI380" s="236"/>
      <c r="CJ380" s="236">
        <f t="shared" si="2319"/>
        <v>0</v>
      </c>
      <c r="CK380" s="235">
        <f t="shared" si="2320"/>
        <v>0</v>
      </c>
      <c r="CL380" s="235">
        <f t="shared" si="2321"/>
        <v>0</v>
      </c>
      <c r="CM380" s="236"/>
      <c r="CN380" s="236">
        <f t="shared" si="2256"/>
        <v>0</v>
      </c>
      <c r="CO380" s="235">
        <f t="shared" si="2257"/>
        <v>0</v>
      </c>
      <c r="CP380" s="235">
        <f t="shared" si="2258"/>
        <v>0</v>
      </c>
      <c r="CQ380" s="236"/>
      <c r="CR380" s="236">
        <f t="shared" si="2259"/>
        <v>0</v>
      </c>
      <c r="CS380" s="235">
        <f t="shared" si="2260"/>
        <v>0</v>
      </c>
      <c r="CT380" s="235">
        <f t="shared" si="2261"/>
        <v>0</v>
      </c>
      <c r="CU380" s="236"/>
      <c r="CV380" s="236">
        <f t="shared" si="2262"/>
        <v>0</v>
      </c>
      <c r="CW380" s="235">
        <f t="shared" si="2263"/>
        <v>0</v>
      </c>
      <c r="CX380" s="235">
        <f t="shared" si="2264"/>
        <v>0</v>
      </c>
      <c r="CY380" s="236"/>
      <c r="CZ380" s="236">
        <f t="shared" si="2265"/>
        <v>0</v>
      </c>
      <c r="DA380" s="235">
        <f t="shared" si="2322"/>
        <v>0</v>
      </c>
      <c r="DB380" s="235">
        <f t="shared" si="2323"/>
        <v>0</v>
      </c>
      <c r="DC380" s="236"/>
      <c r="DD380" s="236">
        <f t="shared" si="2266"/>
        <v>0</v>
      </c>
      <c r="DE380" s="235">
        <f t="shared" si="2267"/>
        <v>0</v>
      </c>
      <c r="DF380" s="235">
        <f t="shared" si="2268"/>
        <v>0</v>
      </c>
      <c r="DG380" s="236"/>
      <c r="DH380" s="236">
        <f t="shared" si="2269"/>
        <v>0</v>
      </c>
      <c r="DI380" s="235">
        <f t="shared" si="2270"/>
        <v>0</v>
      </c>
      <c r="DJ380" s="235">
        <f t="shared" si="2271"/>
        <v>0</v>
      </c>
      <c r="DK380" s="236"/>
      <c r="DL380" s="236">
        <f t="shared" si="2272"/>
        <v>0</v>
      </c>
      <c r="DM380" s="235">
        <f t="shared" si="2324"/>
        <v>0</v>
      </c>
      <c r="DN380" s="235">
        <f t="shared" si="2325"/>
        <v>0</v>
      </c>
      <c r="DO380" s="236"/>
      <c r="DP380" s="236">
        <f t="shared" si="2273"/>
        <v>0</v>
      </c>
      <c r="DQ380" s="235">
        <f t="shared" si="2274"/>
        <v>0</v>
      </c>
      <c r="DR380" s="235">
        <f t="shared" si="2275"/>
        <v>0</v>
      </c>
      <c r="DS380" s="236"/>
      <c r="DT380" s="236">
        <f t="shared" si="2276"/>
        <v>0</v>
      </c>
      <c r="DU380" s="235">
        <f t="shared" si="2326"/>
        <v>0</v>
      </c>
      <c r="DV380" s="235">
        <f t="shared" si="2327"/>
        <v>0</v>
      </c>
      <c r="DW380" s="236"/>
      <c r="DX380" s="236">
        <f t="shared" si="2277"/>
        <v>0</v>
      </c>
      <c r="DY380" s="235">
        <f t="shared" si="2278"/>
        <v>0</v>
      </c>
      <c r="DZ380" s="235">
        <f t="shared" si="2279"/>
        <v>0</v>
      </c>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row>
    <row r="381" spans="1:212" s="5" customFormat="1" x14ac:dyDescent="0.2">
      <c r="A381" s="57"/>
      <c r="B381" s="57"/>
      <c r="C381" s="57" t="s">
        <v>3</v>
      </c>
      <c r="D381" s="57">
        <v>100</v>
      </c>
      <c r="E381" s="6"/>
      <c r="F381" s="64">
        <f t="shared" si="2280"/>
        <v>0</v>
      </c>
      <c r="G381" s="6"/>
      <c r="H381" s="64">
        <f t="shared" si="2281"/>
        <v>0</v>
      </c>
      <c r="I381" s="6"/>
      <c r="J381" s="64">
        <f t="shared" si="2282"/>
        <v>0</v>
      </c>
      <c r="K381" s="6"/>
      <c r="L381" s="64">
        <f t="shared" ref="L381:L394" si="2359">SUM(K381*$D381)</f>
        <v>0</v>
      </c>
      <c r="M381" s="6"/>
      <c r="N381" s="64">
        <f t="shared" si="2328"/>
        <v>0</v>
      </c>
      <c r="O381" s="6"/>
      <c r="P381" s="54">
        <f t="shared" si="2285"/>
        <v>0</v>
      </c>
      <c r="Q381" s="6"/>
      <c r="R381" s="64">
        <f t="shared" si="2329"/>
        <v>0</v>
      </c>
      <c r="S381" s="6"/>
      <c r="T381" s="64">
        <f t="shared" si="2330"/>
        <v>0</v>
      </c>
      <c r="U381" s="6"/>
      <c r="V381" s="64">
        <f t="shared" si="2331"/>
        <v>0</v>
      </c>
      <c r="W381" s="6"/>
      <c r="X381" s="64">
        <f t="shared" si="2332"/>
        <v>0</v>
      </c>
      <c r="Y381" s="6"/>
      <c r="Z381" s="64">
        <f t="shared" si="2333"/>
        <v>0</v>
      </c>
      <c r="AA381" s="6"/>
      <c r="AB381" s="64">
        <f t="shared" si="2334"/>
        <v>0</v>
      </c>
      <c r="AC381" s="59"/>
      <c r="AD381" s="64">
        <f t="shared" si="2335"/>
        <v>0</v>
      </c>
      <c r="AE381" s="59"/>
      <c r="AF381" s="64">
        <f t="shared" si="2336"/>
        <v>0</v>
      </c>
      <c r="AG381" s="59"/>
      <c r="AH381" s="64">
        <f t="shared" si="2337"/>
        <v>0</v>
      </c>
      <c r="AI381" s="59"/>
      <c r="AJ381" s="64">
        <f t="shared" si="2338"/>
        <v>0</v>
      </c>
      <c r="AK381" s="59"/>
      <c r="AL381" s="64">
        <f t="shared" si="2339"/>
        <v>0</v>
      </c>
      <c r="AM381" s="59"/>
      <c r="AN381" s="64">
        <f t="shared" si="2340"/>
        <v>0</v>
      </c>
      <c r="AO381" s="59"/>
      <c r="AP381" s="64">
        <f t="shared" si="2341"/>
        <v>0</v>
      </c>
      <c r="AQ381" s="59"/>
      <c r="AR381" s="64">
        <f t="shared" si="2342"/>
        <v>0</v>
      </c>
      <c r="AS381" s="59"/>
      <c r="AT381" s="64">
        <f t="shared" si="2343"/>
        <v>0</v>
      </c>
      <c r="AU381" s="59"/>
      <c r="AV381" s="64">
        <f t="shared" si="2344"/>
        <v>0</v>
      </c>
      <c r="AW381" s="59"/>
      <c r="AX381" s="64">
        <f t="shared" si="2345"/>
        <v>0</v>
      </c>
      <c r="AY381" s="59"/>
      <c r="AZ381" s="64">
        <f t="shared" si="2346"/>
        <v>0</v>
      </c>
      <c r="BA381" s="59"/>
      <c r="BB381" s="64">
        <f t="shared" si="2347"/>
        <v>0</v>
      </c>
      <c r="BC381" s="59"/>
      <c r="BD381" s="64">
        <f t="shared" si="2348"/>
        <v>0</v>
      </c>
      <c r="BE381" s="59"/>
      <c r="BF381" s="64">
        <f t="shared" si="2349"/>
        <v>0</v>
      </c>
      <c r="BG381" s="59"/>
      <c r="BH381" s="64">
        <f t="shared" si="2350"/>
        <v>0</v>
      </c>
      <c r="BI381" s="59"/>
      <c r="BJ381" s="64">
        <f t="shared" si="2351"/>
        <v>0</v>
      </c>
      <c r="BK381" s="59"/>
      <c r="BL381" s="64">
        <f t="shared" si="2352"/>
        <v>0</v>
      </c>
      <c r="BM381" s="59"/>
      <c r="BN381" s="64">
        <f t="shared" si="2353"/>
        <v>0</v>
      </c>
      <c r="BO381" s="59"/>
      <c r="BP381" s="64">
        <f t="shared" si="2354"/>
        <v>0</v>
      </c>
      <c r="BQ381" s="59"/>
      <c r="BR381" s="64">
        <f t="shared" si="2355"/>
        <v>0</v>
      </c>
      <c r="BS381" s="59"/>
      <c r="BT381" s="64">
        <f t="shared" si="2356"/>
        <v>0</v>
      </c>
      <c r="BU381" s="59"/>
      <c r="BV381" s="64">
        <f t="shared" si="2357"/>
        <v>0</v>
      </c>
      <c r="BW381" s="59"/>
      <c r="BX381" s="64">
        <f t="shared" si="2358"/>
        <v>0</v>
      </c>
      <c r="BY381" s="59"/>
      <c r="BZ381" s="64">
        <f t="shared" si="2253"/>
        <v>0</v>
      </c>
      <c r="CA381" s="54"/>
      <c r="CB381" s="61">
        <f t="shared" si="2254"/>
        <v>0</v>
      </c>
      <c r="CC381" s="61">
        <f t="shared" si="2255"/>
        <v>0</v>
      </c>
      <c r="CD381" s="4"/>
      <c r="CE381" s="236"/>
      <c r="CF381" s="236">
        <f t="shared" si="2316"/>
        <v>0</v>
      </c>
      <c r="CG381" s="235">
        <f t="shared" si="2317"/>
        <v>0</v>
      </c>
      <c r="CH381" s="235">
        <f t="shared" si="2318"/>
        <v>0</v>
      </c>
      <c r="CI381" s="236"/>
      <c r="CJ381" s="236">
        <f t="shared" si="2319"/>
        <v>0</v>
      </c>
      <c r="CK381" s="235">
        <f t="shared" si="2320"/>
        <v>0</v>
      </c>
      <c r="CL381" s="235">
        <f t="shared" si="2321"/>
        <v>0</v>
      </c>
      <c r="CM381" s="236"/>
      <c r="CN381" s="236">
        <f t="shared" si="2256"/>
        <v>0</v>
      </c>
      <c r="CO381" s="235">
        <f t="shared" si="2257"/>
        <v>0</v>
      </c>
      <c r="CP381" s="235">
        <f t="shared" si="2258"/>
        <v>0</v>
      </c>
      <c r="CQ381" s="236"/>
      <c r="CR381" s="236">
        <f t="shared" si="2259"/>
        <v>0</v>
      </c>
      <c r="CS381" s="235">
        <f t="shared" si="2260"/>
        <v>0</v>
      </c>
      <c r="CT381" s="235">
        <f t="shared" si="2261"/>
        <v>0</v>
      </c>
      <c r="CU381" s="236"/>
      <c r="CV381" s="236">
        <f t="shared" si="2262"/>
        <v>0</v>
      </c>
      <c r="CW381" s="235">
        <f t="shared" si="2263"/>
        <v>0</v>
      </c>
      <c r="CX381" s="235">
        <f t="shared" si="2264"/>
        <v>0</v>
      </c>
      <c r="CY381" s="236"/>
      <c r="CZ381" s="236">
        <f t="shared" si="2265"/>
        <v>0</v>
      </c>
      <c r="DA381" s="235">
        <f t="shared" si="2322"/>
        <v>0</v>
      </c>
      <c r="DB381" s="235">
        <f t="shared" si="2323"/>
        <v>0</v>
      </c>
      <c r="DC381" s="236"/>
      <c r="DD381" s="236">
        <f t="shared" si="2266"/>
        <v>0</v>
      </c>
      <c r="DE381" s="235">
        <f t="shared" si="2267"/>
        <v>0</v>
      </c>
      <c r="DF381" s="235">
        <f t="shared" si="2268"/>
        <v>0</v>
      </c>
      <c r="DG381" s="236"/>
      <c r="DH381" s="236">
        <f t="shared" si="2269"/>
        <v>0</v>
      </c>
      <c r="DI381" s="235">
        <f t="shared" si="2270"/>
        <v>0</v>
      </c>
      <c r="DJ381" s="235">
        <f t="shared" si="2271"/>
        <v>0</v>
      </c>
      <c r="DK381" s="236"/>
      <c r="DL381" s="236">
        <f t="shared" si="2272"/>
        <v>0</v>
      </c>
      <c r="DM381" s="235">
        <f t="shared" si="2324"/>
        <v>0</v>
      </c>
      <c r="DN381" s="235">
        <f t="shared" si="2325"/>
        <v>0</v>
      </c>
      <c r="DO381" s="236"/>
      <c r="DP381" s="236">
        <f t="shared" si="2273"/>
        <v>0</v>
      </c>
      <c r="DQ381" s="235">
        <f t="shared" si="2274"/>
        <v>0</v>
      </c>
      <c r="DR381" s="235">
        <f t="shared" si="2275"/>
        <v>0</v>
      </c>
      <c r="DS381" s="236"/>
      <c r="DT381" s="236">
        <f t="shared" si="2276"/>
        <v>0</v>
      </c>
      <c r="DU381" s="235">
        <f t="shared" si="2326"/>
        <v>0</v>
      </c>
      <c r="DV381" s="235">
        <f t="shared" si="2327"/>
        <v>0</v>
      </c>
      <c r="DW381" s="236"/>
      <c r="DX381" s="236">
        <f t="shared" si="2277"/>
        <v>0</v>
      </c>
      <c r="DY381" s="235">
        <f t="shared" si="2278"/>
        <v>0</v>
      </c>
      <c r="DZ381" s="235">
        <f t="shared" si="2279"/>
        <v>0</v>
      </c>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row>
    <row r="382" spans="1:212" s="5" customFormat="1" x14ac:dyDescent="0.2">
      <c r="A382" s="57" t="s">
        <v>137</v>
      </c>
      <c r="B382" s="57" t="s">
        <v>81</v>
      </c>
      <c r="C382" s="57" t="s">
        <v>8</v>
      </c>
      <c r="D382" s="57">
        <v>75</v>
      </c>
      <c r="E382" s="6"/>
      <c r="F382" s="64">
        <f t="shared" si="2280"/>
        <v>0</v>
      </c>
      <c r="G382" s="6"/>
      <c r="H382" s="64">
        <f t="shared" si="2281"/>
        <v>0</v>
      </c>
      <c r="I382" s="6"/>
      <c r="J382" s="64">
        <f t="shared" si="2282"/>
        <v>0</v>
      </c>
      <c r="K382" s="6"/>
      <c r="L382" s="64">
        <f t="shared" ref="L382" si="2360">SUM(K382*$D382)</f>
        <v>0</v>
      </c>
      <c r="M382" s="6"/>
      <c r="N382" s="64">
        <f t="shared" ref="N382" si="2361">SUM(M382*$D382)</f>
        <v>0</v>
      </c>
      <c r="O382" s="6"/>
      <c r="P382" s="54">
        <f t="shared" si="2285"/>
        <v>0</v>
      </c>
      <c r="Q382" s="6"/>
      <c r="R382" s="64">
        <f t="shared" ref="R382" si="2362">SUM(Q382*$D382)</f>
        <v>0</v>
      </c>
      <c r="S382" s="6"/>
      <c r="T382" s="64">
        <f t="shared" ref="T382" si="2363">SUM(S382*$D382)</f>
        <v>0</v>
      </c>
      <c r="U382" s="6"/>
      <c r="V382" s="64">
        <f t="shared" ref="V382" si="2364">SUM(U382*$D382)</f>
        <v>0</v>
      </c>
      <c r="W382" s="208"/>
      <c r="X382" s="64">
        <f t="shared" ref="X382" si="2365">SUM(W382*$D382)</f>
        <v>0</v>
      </c>
      <c r="Y382" s="6"/>
      <c r="Z382" s="64">
        <f t="shared" ref="Z382" si="2366">SUM(Y382*$D382)</f>
        <v>0</v>
      </c>
      <c r="AA382" s="6"/>
      <c r="AB382" s="64">
        <f t="shared" ref="AB382" si="2367">SUM(AA382*$D382)</f>
        <v>0</v>
      </c>
      <c r="AC382" s="59"/>
      <c r="AD382" s="64">
        <f t="shared" ref="AD382" si="2368">SUM(AC382*$D382)</f>
        <v>0</v>
      </c>
      <c r="AE382" s="59"/>
      <c r="AF382" s="64">
        <f t="shared" ref="AF382" si="2369">SUM(AE382*$D382)</f>
        <v>0</v>
      </c>
      <c r="AG382" s="59"/>
      <c r="AH382" s="64">
        <f t="shared" ref="AH382" si="2370">SUM(AG382*$D382)</f>
        <v>0</v>
      </c>
      <c r="AI382" s="59"/>
      <c r="AJ382" s="64">
        <f t="shared" ref="AJ382" si="2371">SUM(AI382*$D382)</f>
        <v>0</v>
      </c>
      <c r="AK382" s="59"/>
      <c r="AL382" s="64">
        <f t="shared" ref="AL382" si="2372">SUM(AK382*$D382)</f>
        <v>0</v>
      </c>
      <c r="AM382" s="59"/>
      <c r="AN382" s="64">
        <f t="shared" ref="AN382" si="2373">SUM(AM382*$D382)</f>
        <v>0</v>
      </c>
      <c r="AO382" s="59"/>
      <c r="AP382" s="64">
        <f t="shared" ref="AP382" si="2374">SUM(AO382*$D382)</f>
        <v>0</v>
      </c>
      <c r="AQ382" s="59"/>
      <c r="AR382" s="64">
        <f t="shared" ref="AR382" si="2375">SUM(AQ382*$D382)</f>
        <v>0</v>
      </c>
      <c r="AS382" s="59"/>
      <c r="AT382" s="64">
        <f t="shared" ref="AT382" si="2376">SUM(AS382*$D382)</f>
        <v>0</v>
      </c>
      <c r="AU382" s="59"/>
      <c r="AV382" s="64">
        <f t="shared" ref="AV382" si="2377">SUM(AU382*$D382)</f>
        <v>0</v>
      </c>
      <c r="AW382" s="59"/>
      <c r="AX382" s="64">
        <f t="shared" ref="AX382" si="2378">SUM(AW382*$D382)</f>
        <v>0</v>
      </c>
      <c r="AY382" s="59"/>
      <c r="AZ382" s="64">
        <f t="shared" ref="AZ382" si="2379">SUM(AY382*$D382)</f>
        <v>0</v>
      </c>
      <c r="BA382" s="59"/>
      <c r="BB382" s="64">
        <f t="shared" si="2347"/>
        <v>0</v>
      </c>
      <c r="BC382" s="59"/>
      <c r="BD382" s="64">
        <f t="shared" si="2348"/>
        <v>0</v>
      </c>
      <c r="BE382" s="59"/>
      <c r="BF382" s="64">
        <f t="shared" si="2349"/>
        <v>0</v>
      </c>
      <c r="BG382" s="59"/>
      <c r="BH382" s="64">
        <f t="shared" si="2350"/>
        <v>0</v>
      </c>
      <c r="BI382" s="59"/>
      <c r="BJ382" s="64">
        <f t="shared" si="2351"/>
        <v>0</v>
      </c>
      <c r="BK382" s="59"/>
      <c r="BL382" s="64">
        <f t="shared" si="2352"/>
        <v>0</v>
      </c>
      <c r="BM382" s="59"/>
      <c r="BN382" s="64">
        <f t="shared" si="2353"/>
        <v>0</v>
      </c>
      <c r="BO382" s="59"/>
      <c r="BP382" s="64">
        <f t="shared" si="2354"/>
        <v>0</v>
      </c>
      <c r="BQ382" s="59"/>
      <c r="BR382" s="64">
        <f t="shared" si="2355"/>
        <v>0</v>
      </c>
      <c r="BS382" s="59"/>
      <c r="BT382" s="64">
        <f t="shared" si="2356"/>
        <v>0</v>
      </c>
      <c r="BU382" s="59"/>
      <c r="BV382" s="64">
        <f t="shared" si="2357"/>
        <v>0</v>
      </c>
      <c r="BW382" s="59"/>
      <c r="BX382" s="64">
        <f t="shared" si="2358"/>
        <v>0</v>
      </c>
      <c r="BY382" s="59"/>
      <c r="BZ382" s="64">
        <f t="shared" si="2253"/>
        <v>0</v>
      </c>
      <c r="CA382" s="54"/>
      <c r="CB382" s="61">
        <f t="shared" si="2254"/>
        <v>0</v>
      </c>
      <c r="CC382" s="61">
        <f t="shared" si="2255"/>
        <v>0</v>
      </c>
      <c r="CD382" s="4"/>
      <c r="CE382" s="236"/>
      <c r="CF382" s="236">
        <f t="shared" si="2316"/>
        <v>0</v>
      </c>
      <c r="CG382" s="235">
        <f t="shared" si="2317"/>
        <v>0</v>
      </c>
      <c r="CH382" s="235">
        <f t="shared" si="2318"/>
        <v>0</v>
      </c>
      <c r="CI382" s="236"/>
      <c r="CJ382" s="236">
        <f t="shared" si="2319"/>
        <v>0</v>
      </c>
      <c r="CK382" s="235">
        <f t="shared" si="2320"/>
        <v>0</v>
      </c>
      <c r="CL382" s="235">
        <f t="shared" si="2321"/>
        <v>0</v>
      </c>
      <c r="CM382" s="236"/>
      <c r="CN382" s="236">
        <f t="shared" si="2256"/>
        <v>0</v>
      </c>
      <c r="CO382" s="235">
        <f t="shared" si="2257"/>
        <v>0</v>
      </c>
      <c r="CP382" s="235">
        <f t="shared" si="2258"/>
        <v>0</v>
      </c>
      <c r="CQ382" s="236"/>
      <c r="CR382" s="236">
        <f t="shared" si="2259"/>
        <v>0</v>
      </c>
      <c r="CS382" s="235">
        <f t="shared" si="2260"/>
        <v>0</v>
      </c>
      <c r="CT382" s="235">
        <f t="shared" si="2261"/>
        <v>0</v>
      </c>
      <c r="CU382" s="236"/>
      <c r="CV382" s="236">
        <f t="shared" si="2262"/>
        <v>0</v>
      </c>
      <c r="CW382" s="235">
        <f t="shared" si="2263"/>
        <v>0</v>
      </c>
      <c r="CX382" s="235">
        <f t="shared" si="2264"/>
        <v>0</v>
      </c>
      <c r="CY382" s="236"/>
      <c r="CZ382" s="236">
        <f t="shared" si="2265"/>
        <v>0</v>
      </c>
      <c r="DA382" s="235">
        <f t="shared" si="2322"/>
        <v>0</v>
      </c>
      <c r="DB382" s="235">
        <f t="shared" si="2323"/>
        <v>0</v>
      </c>
      <c r="DC382" s="236"/>
      <c r="DD382" s="236">
        <f t="shared" si="2266"/>
        <v>0</v>
      </c>
      <c r="DE382" s="235">
        <f t="shared" si="2267"/>
        <v>0</v>
      </c>
      <c r="DF382" s="235">
        <f t="shared" si="2268"/>
        <v>0</v>
      </c>
      <c r="DG382" s="236"/>
      <c r="DH382" s="236">
        <f t="shared" si="2269"/>
        <v>0</v>
      </c>
      <c r="DI382" s="235">
        <f t="shared" si="2270"/>
        <v>0</v>
      </c>
      <c r="DJ382" s="235">
        <f t="shared" si="2271"/>
        <v>0</v>
      </c>
      <c r="DK382" s="236"/>
      <c r="DL382" s="236">
        <f t="shared" si="2272"/>
        <v>0</v>
      </c>
      <c r="DM382" s="235">
        <f t="shared" si="2324"/>
        <v>0</v>
      </c>
      <c r="DN382" s="235">
        <f t="shared" si="2325"/>
        <v>0</v>
      </c>
      <c r="DO382" s="236"/>
      <c r="DP382" s="236">
        <f t="shared" si="2273"/>
        <v>0</v>
      </c>
      <c r="DQ382" s="235">
        <f t="shared" si="2274"/>
        <v>0</v>
      </c>
      <c r="DR382" s="235">
        <f t="shared" si="2275"/>
        <v>0</v>
      </c>
      <c r="DS382" s="236"/>
      <c r="DT382" s="236">
        <f t="shared" si="2276"/>
        <v>0</v>
      </c>
      <c r="DU382" s="235">
        <f t="shared" si="2326"/>
        <v>0</v>
      </c>
      <c r="DV382" s="235">
        <f t="shared" si="2327"/>
        <v>0</v>
      </c>
      <c r="DW382" s="236"/>
      <c r="DX382" s="236">
        <f t="shared" si="2277"/>
        <v>0</v>
      </c>
      <c r="DY382" s="235">
        <f t="shared" si="2278"/>
        <v>0</v>
      </c>
      <c r="DZ382" s="235">
        <f t="shared" si="2279"/>
        <v>0</v>
      </c>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row>
    <row r="383" spans="1:212" s="5" customFormat="1" x14ac:dyDescent="0.2">
      <c r="A383" s="57" t="s">
        <v>393</v>
      </c>
      <c r="B383" s="57" t="s">
        <v>97</v>
      </c>
      <c r="C383" s="57" t="s">
        <v>8</v>
      </c>
      <c r="D383" s="57">
        <v>75</v>
      </c>
      <c r="E383" s="6"/>
      <c r="F383" s="64">
        <f t="shared" si="2280"/>
        <v>0</v>
      </c>
      <c r="G383" s="6"/>
      <c r="H383" s="64">
        <f t="shared" si="2281"/>
        <v>0</v>
      </c>
      <c r="I383" s="6"/>
      <c r="J383" s="64">
        <f t="shared" si="2282"/>
        <v>0</v>
      </c>
      <c r="K383" s="6"/>
      <c r="L383" s="64">
        <f t="shared" si="2359"/>
        <v>0</v>
      </c>
      <c r="M383" s="6"/>
      <c r="N383" s="64">
        <f t="shared" si="2328"/>
        <v>0</v>
      </c>
      <c r="O383" s="6"/>
      <c r="P383" s="54">
        <f t="shared" si="2285"/>
        <v>0</v>
      </c>
      <c r="Q383" s="6"/>
      <c r="R383" s="64">
        <f t="shared" si="2329"/>
        <v>0</v>
      </c>
      <c r="S383" s="6"/>
      <c r="T383" s="64">
        <f t="shared" si="2330"/>
        <v>0</v>
      </c>
      <c r="U383" s="6"/>
      <c r="V383" s="64">
        <f t="shared" si="2331"/>
        <v>0</v>
      </c>
      <c r="W383" s="208"/>
      <c r="X383" s="64">
        <f t="shared" si="2332"/>
        <v>0</v>
      </c>
      <c r="Y383" s="6"/>
      <c r="Z383" s="64">
        <f t="shared" si="2333"/>
        <v>0</v>
      </c>
      <c r="AA383" s="6"/>
      <c r="AB383" s="64">
        <f t="shared" si="2334"/>
        <v>0</v>
      </c>
      <c r="AC383" s="59"/>
      <c r="AD383" s="64">
        <f t="shared" si="2335"/>
        <v>0</v>
      </c>
      <c r="AE383" s="59"/>
      <c r="AF383" s="64">
        <f t="shared" si="2336"/>
        <v>0</v>
      </c>
      <c r="AG383" s="59"/>
      <c r="AH383" s="64">
        <f t="shared" si="2337"/>
        <v>0</v>
      </c>
      <c r="AI383" s="59"/>
      <c r="AJ383" s="64">
        <f t="shared" si="2338"/>
        <v>0</v>
      </c>
      <c r="AK383" s="59"/>
      <c r="AL383" s="64">
        <f t="shared" si="2339"/>
        <v>0</v>
      </c>
      <c r="AM383" s="59"/>
      <c r="AN383" s="64">
        <f t="shared" si="2340"/>
        <v>0</v>
      </c>
      <c r="AO383" s="59"/>
      <c r="AP383" s="64">
        <f t="shared" si="2341"/>
        <v>0</v>
      </c>
      <c r="AQ383" s="59"/>
      <c r="AR383" s="64">
        <f t="shared" si="2342"/>
        <v>0</v>
      </c>
      <c r="AS383" s="59"/>
      <c r="AT383" s="64">
        <f t="shared" si="2343"/>
        <v>0</v>
      </c>
      <c r="AU383" s="59"/>
      <c r="AV383" s="64">
        <f t="shared" si="2344"/>
        <v>0</v>
      </c>
      <c r="AW383" s="59"/>
      <c r="AX383" s="64">
        <f t="shared" si="2345"/>
        <v>0</v>
      </c>
      <c r="AY383" s="59"/>
      <c r="AZ383" s="64">
        <f t="shared" si="2346"/>
        <v>0</v>
      </c>
      <c r="BA383" s="59">
        <v>0.5</v>
      </c>
      <c r="BB383" s="64">
        <f t="shared" si="2347"/>
        <v>37.5</v>
      </c>
      <c r="BC383" s="59"/>
      <c r="BD383" s="64">
        <f t="shared" si="2348"/>
        <v>0</v>
      </c>
      <c r="BE383" s="59"/>
      <c r="BF383" s="64">
        <f t="shared" si="2349"/>
        <v>0</v>
      </c>
      <c r="BG383" s="59"/>
      <c r="BH383" s="64">
        <f t="shared" si="2350"/>
        <v>0</v>
      </c>
      <c r="BI383" s="59"/>
      <c r="BJ383" s="64">
        <f t="shared" si="2351"/>
        <v>0</v>
      </c>
      <c r="BK383" s="59"/>
      <c r="BL383" s="64">
        <f t="shared" si="2352"/>
        <v>0</v>
      </c>
      <c r="BM383" s="59"/>
      <c r="BN383" s="64">
        <f t="shared" si="2353"/>
        <v>0</v>
      </c>
      <c r="BO383" s="59"/>
      <c r="BP383" s="64">
        <f t="shared" si="2354"/>
        <v>0</v>
      </c>
      <c r="BQ383" s="59"/>
      <c r="BR383" s="64">
        <f t="shared" si="2355"/>
        <v>0</v>
      </c>
      <c r="BS383" s="59"/>
      <c r="BT383" s="64">
        <f t="shared" si="2356"/>
        <v>0</v>
      </c>
      <c r="BU383" s="59"/>
      <c r="BV383" s="64">
        <f t="shared" si="2357"/>
        <v>0</v>
      </c>
      <c r="BW383" s="59"/>
      <c r="BX383" s="64">
        <f t="shared" si="2358"/>
        <v>0</v>
      </c>
      <c r="BY383" s="59"/>
      <c r="BZ383" s="64">
        <f t="shared" si="2253"/>
        <v>0</v>
      </c>
      <c r="CA383" s="54"/>
      <c r="CB383" s="61">
        <f t="shared" si="2254"/>
        <v>0.5</v>
      </c>
      <c r="CC383" s="61">
        <f t="shared" si="2255"/>
        <v>37.5</v>
      </c>
      <c r="CD383" s="4"/>
      <c r="CE383" s="236"/>
      <c r="CF383" s="236">
        <f t="shared" si="2316"/>
        <v>0</v>
      </c>
      <c r="CG383" s="235">
        <f t="shared" si="2317"/>
        <v>0</v>
      </c>
      <c r="CH383" s="235">
        <f t="shared" si="2318"/>
        <v>0</v>
      </c>
      <c r="CI383" s="236"/>
      <c r="CJ383" s="236">
        <f t="shared" si="2319"/>
        <v>0</v>
      </c>
      <c r="CK383" s="235">
        <f t="shared" si="2320"/>
        <v>0</v>
      </c>
      <c r="CL383" s="235">
        <f t="shared" si="2321"/>
        <v>0</v>
      </c>
      <c r="CM383" s="236"/>
      <c r="CN383" s="236">
        <f t="shared" si="2256"/>
        <v>0</v>
      </c>
      <c r="CO383" s="235">
        <f t="shared" si="2257"/>
        <v>0</v>
      </c>
      <c r="CP383" s="235">
        <f t="shared" si="2258"/>
        <v>0</v>
      </c>
      <c r="CQ383" s="236"/>
      <c r="CR383" s="236">
        <f t="shared" si="2259"/>
        <v>0</v>
      </c>
      <c r="CS383" s="235">
        <f t="shared" si="2260"/>
        <v>0</v>
      </c>
      <c r="CT383" s="235">
        <f t="shared" si="2261"/>
        <v>0</v>
      </c>
      <c r="CU383" s="236"/>
      <c r="CV383" s="236">
        <f t="shared" si="2262"/>
        <v>0</v>
      </c>
      <c r="CW383" s="235">
        <f t="shared" si="2263"/>
        <v>0</v>
      </c>
      <c r="CX383" s="235">
        <f t="shared" si="2264"/>
        <v>0</v>
      </c>
      <c r="CY383" s="236"/>
      <c r="CZ383" s="236">
        <f t="shared" si="2265"/>
        <v>0</v>
      </c>
      <c r="DA383" s="235">
        <f t="shared" si="2322"/>
        <v>0</v>
      </c>
      <c r="DB383" s="235">
        <f t="shared" si="2323"/>
        <v>0</v>
      </c>
      <c r="DC383" s="236"/>
      <c r="DD383" s="236">
        <f t="shared" si="2266"/>
        <v>0</v>
      </c>
      <c r="DE383" s="235">
        <f t="shared" si="2267"/>
        <v>0</v>
      </c>
      <c r="DF383" s="235">
        <f t="shared" si="2268"/>
        <v>0</v>
      </c>
      <c r="DG383" s="236"/>
      <c r="DH383" s="236">
        <f t="shared" si="2269"/>
        <v>0</v>
      </c>
      <c r="DI383" s="235">
        <f t="shared" si="2270"/>
        <v>0</v>
      </c>
      <c r="DJ383" s="235">
        <f t="shared" si="2271"/>
        <v>0</v>
      </c>
      <c r="DK383" s="236"/>
      <c r="DL383" s="236">
        <f t="shared" si="2272"/>
        <v>0</v>
      </c>
      <c r="DM383" s="235">
        <f t="shared" si="2324"/>
        <v>0</v>
      </c>
      <c r="DN383" s="235">
        <f t="shared" si="2325"/>
        <v>0</v>
      </c>
      <c r="DO383" s="236"/>
      <c r="DP383" s="236">
        <f t="shared" si="2273"/>
        <v>0</v>
      </c>
      <c r="DQ383" s="235">
        <f t="shared" si="2274"/>
        <v>0.5</v>
      </c>
      <c r="DR383" s="235">
        <f t="shared" si="2275"/>
        <v>0</v>
      </c>
      <c r="DS383" s="236"/>
      <c r="DT383" s="236">
        <f t="shared" si="2276"/>
        <v>0</v>
      </c>
      <c r="DU383" s="235">
        <f t="shared" si="2326"/>
        <v>0.5</v>
      </c>
      <c r="DV383" s="235">
        <f t="shared" si="2327"/>
        <v>37.5</v>
      </c>
      <c r="DW383" s="236"/>
      <c r="DX383" s="236">
        <f t="shared" si="2277"/>
        <v>0</v>
      </c>
      <c r="DY383" s="235">
        <f t="shared" si="2278"/>
        <v>0</v>
      </c>
      <c r="DZ383" s="235">
        <f t="shared" si="2279"/>
        <v>0</v>
      </c>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row>
    <row r="384" spans="1:212" s="5" customFormat="1" x14ac:dyDescent="0.2">
      <c r="A384" s="57" t="s">
        <v>138</v>
      </c>
      <c r="B384" s="57" t="s">
        <v>139</v>
      </c>
      <c r="C384" s="57" t="s">
        <v>8</v>
      </c>
      <c r="D384" s="57">
        <v>75</v>
      </c>
      <c r="E384" s="6"/>
      <c r="F384" s="64">
        <f t="shared" si="2280"/>
        <v>0</v>
      </c>
      <c r="G384" s="6"/>
      <c r="H384" s="64">
        <f t="shared" si="2281"/>
        <v>0</v>
      </c>
      <c r="I384" s="6"/>
      <c r="J384" s="64">
        <f t="shared" si="2282"/>
        <v>0</v>
      </c>
      <c r="K384" s="6"/>
      <c r="L384" s="64">
        <f t="shared" si="2359"/>
        <v>0</v>
      </c>
      <c r="M384" s="6"/>
      <c r="N384" s="64">
        <f t="shared" si="2328"/>
        <v>0</v>
      </c>
      <c r="O384" s="6"/>
      <c r="P384" s="54">
        <f t="shared" si="2285"/>
        <v>0</v>
      </c>
      <c r="Q384" s="6"/>
      <c r="R384" s="64">
        <f t="shared" si="2329"/>
        <v>0</v>
      </c>
      <c r="S384" s="6"/>
      <c r="T384" s="64">
        <f t="shared" si="2330"/>
        <v>0</v>
      </c>
      <c r="U384" s="6"/>
      <c r="V384" s="64">
        <f t="shared" si="2331"/>
        <v>0</v>
      </c>
      <c r="W384" s="6"/>
      <c r="X384" s="64">
        <f t="shared" si="2332"/>
        <v>0</v>
      </c>
      <c r="Y384" s="6"/>
      <c r="Z384" s="64">
        <f t="shared" si="2333"/>
        <v>0</v>
      </c>
      <c r="AA384" s="6"/>
      <c r="AB384" s="64">
        <f t="shared" si="2334"/>
        <v>0</v>
      </c>
      <c r="AC384" s="59"/>
      <c r="AD384" s="64">
        <f t="shared" si="2335"/>
        <v>0</v>
      </c>
      <c r="AE384" s="59"/>
      <c r="AF384" s="64">
        <f t="shared" si="2336"/>
        <v>0</v>
      </c>
      <c r="AG384" s="59"/>
      <c r="AH384" s="64">
        <f t="shared" si="2337"/>
        <v>0</v>
      </c>
      <c r="AI384" s="59"/>
      <c r="AJ384" s="64">
        <f t="shared" si="2338"/>
        <v>0</v>
      </c>
      <c r="AK384" s="59"/>
      <c r="AL384" s="64">
        <f t="shared" si="2339"/>
        <v>0</v>
      </c>
      <c r="AM384" s="59"/>
      <c r="AN384" s="64">
        <f t="shared" si="2340"/>
        <v>0</v>
      </c>
      <c r="AO384" s="59"/>
      <c r="AP384" s="64">
        <f t="shared" si="2341"/>
        <v>0</v>
      </c>
      <c r="AQ384" s="59"/>
      <c r="AR384" s="64">
        <f t="shared" si="2342"/>
        <v>0</v>
      </c>
      <c r="AS384" s="59"/>
      <c r="AT384" s="64">
        <f t="shared" si="2343"/>
        <v>0</v>
      </c>
      <c r="AU384" s="59"/>
      <c r="AV384" s="64">
        <f t="shared" si="2344"/>
        <v>0</v>
      </c>
      <c r="AW384" s="59"/>
      <c r="AX384" s="64">
        <f t="shared" si="2345"/>
        <v>0</v>
      </c>
      <c r="AY384" s="59"/>
      <c r="AZ384" s="64">
        <f t="shared" si="2346"/>
        <v>0</v>
      </c>
      <c r="BA384" s="59"/>
      <c r="BB384" s="64">
        <f t="shared" si="2347"/>
        <v>0</v>
      </c>
      <c r="BC384" s="59"/>
      <c r="BD384" s="64">
        <f t="shared" si="2348"/>
        <v>0</v>
      </c>
      <c r="BE384" s="59"/>
      <c r="BF384" s="64">
        <f t="shared" si="2349"/>
        <v>0</v>
      </c>
      <c r="BG384" s="59"/>
      <c r="BH384" s="64">
        <f t="shared" si="2350"/>
        <v>0</v>
      </c>
      <c r="BI384" s="59"/>
      <c r="BJ384" s="64">
        <f t="shared" si="2351"/>
        <v>0</v>
      </c>
      <c r="BK384" s="59"/>
      <c r="BL384" s="64">
        <f t="shared" si="2352"/>
        <v>0</v>
      </c>
      <c r="BM384" s="59"/>
      <c r="BN384" s="64">
        <f t="shared" si="2353"/>
        <v>0</v>
      </c>
      <c r="BO384" s="59"/>
      <c r="BP384" s="64">
        <f t="shared" si="2354"/>
        <v>0</v>
      </c>
      <c r="BQ384" s="59"/>
      <c r="BR384" s="64">
        <f t="shared" si="2355"/>
        <v>0</v>
      </c>
      <c r="BS384" s="59"/>
      <c r="BT384" s="64">
        <f t="shared" si="2356"/>
        <v>0</v>
      </c>
      <c r="BU384" s="59"/>
      <c r="BV384" s="64">
        <f t="shared" si="2357"/>
        <v>0</v>
      </c>
      <c r="BW384" s="59"/>
      <c r="BX384" s="64">
        <f t="shared" si="2358"/>
        <v>0</v>
      </c>
      <c r="BY384" s="59"/>
      <c r="BZ384" s="64">
        <f t="shared" si="2253"/>
        <v>0</v>
      </c>
      <c r="CA384" s="54"/>
      <c r="CB384" s="61">
        <f t="shared" si="2254"/>
        <v>0</v>
      </c>
      <c r="CC384" s="61">
        <f t="shared" si="2255"/>
        <v>0</v>
      </c>
      <c r="CD384" s="4"/>
      <c r="CE384" s="236"/>
      <c r="CF384" s="236">
        <f t="shared" si="2316"/>
        <v>0</v>
      </c>
      <c r="CG384" s="235">
        <f t="shared" si="2317"/>
        <v>0</v>
      </c>
      <c r="CH384" s="235">
        <f t="shared" si="2318"/>
        <v>0</v>
      </c>
      <c r="CI384" s="236"/>
      <c r="CJ384" s="236">
        <f t="shared" si="2319"/>
        <v>0</v>
      </c>
      <c r="CK384" s="235">
        <f t="shared" si="2320"/>
        <v>0</v>
      </c>
      <c r="CL384" s="235">
        <f t="shared" si="2321"/>
        <v>0</v>
      </c>
      <c r="CM384" s="236"/>
      <c r="CN384" s="236">
        <f t="shared" si="2256"/>
        <v>0</v>
      </c>
      <c r="CO384" s="235">
        <f t="shared" si="2257"/>
        <v>0</v>
      </c>
      <c r="CP384" s="235">
        <f t="shared" si="2258"/>
        <v>0</v>
      </c>
      <c r="CQ384" s="236"/>
      <c r="CR384" s="236">
        <f t="shared" si="2259"/>
        <v>0</v>
      </c>
      <c r="CS384" s="235">
        <f t="shared" si="2260"/>
        <v>0</v>
      </c>
      <c r="CT384" s="235">
        <f t="shared" si="2261"/>
        <v>0</v>
      </c>
      <c r="CU384" s="236"/>
      <c r="CV384" s="236">
        <f t="shared" si="2262"/>
        <v>0</v>
      </c>
      <c r="CW384" s="235">
        <f t="shared" si="2263"/>
        <v>0</v>
      </c>
      <c r="CX384" s="235">
        <f t="shared" si="2264"/>
        <v>0</v>
      </c>
      <c r="CY384" s="236"/>
      <c r="CZ384" s="236">
        <f t="shared" si="2265"/>
        <v>0</v>
      </c>
      <c r="DA384" s="235">
        <f t="shared" si="2322"/>
        <v>0</v>
      </c>
      <c r="DB384" s="235">
        <f t="shared" si="2323"/>
        <v>0</v>
      </c>
      <c r="DC384" s="236"/>
      <c r="DD384" s="236">
        <f t="shared" si="2266"/>
        <v>0</v>
      </c>
      <c r="DE384" s="235">
        <f t="shared" si="2267"/>
        <v>0</v>
      </c>
      <c r="DF384" s="235">
        <f t="shared" si="2268"/>
        <v>0</v>
      </c>
      <c r="DG384" s="236"/>
      <c r="DH384" s="236">
        <f t="shared" si="2269"/>
        <v>0</v>
      </c>
      <c r="DI384" s="235">
        <f t="shared" si="2270"/>
        <v>0</v>
      </c>
      <c r="DJ384" s="235">
        <f t="shared" si="2271"/>
        <v>0</v>
      </c>
      <c r="DK384" s="236"/>
      <c r="DL384" s="236">
        <f t="shared" si="2272"/>
        <v>0</v>
      </c>
      <c r="DM384" s="235">
        <f t="shared" si="2324"/>
        <v>0</v>
      </c>
      <c r="DN384" s="235">
        <f t="shared" si="2325"/>
        <v>0</v>
      </c>
      <c r="DO384" s="236"/>
      <c r="DP384" s="236">
        <f t="shared" si="2273"/>
        <v>0</v>
      </c>
      <c r="DQ384" s="235">
        <f t="shared" si="2274"/>
        <v>0</v>
      </c>
      <c r="DR384" s="235">
        <f t="shared" si="2275"/>
        <v>0</v>
      </c>
      <c r="DS384" s="236"/>
      <c r="DT384" s="236">
        <f t="shared" si="2276"/>
        <v>0</v>
      </c>
      <c r="DU384" s="235">
        <f t="shared" si="2326"/>
        <v>0</v>
      </c>
      <c r="DV384" s="235">
        <f t="shared" si="2327"/>
        <v>0</v>
      </c>
      <c r="DW384" s="236"/>
      <c r="DX384" s="236">
        <f t="shared" si="2277"/>
        <v>0</v>
      </c>
      <c r="DY384" s="235">
        <f t="shared" si="2278"/>
        <v>0</v>
      </c>
      <c r="DZ384" s="235">
        <f t="shared" si="2279"/>
        <v>0</v>
      </c>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row>
    <row r="385" spans="1:212" s="5" customFormat="1" x14ac:dyDescent="0.2">
      <c r="A385" s="57" t="s">
        <v>175</v>
      </c>
      <c r="B385" s="57" t="s">
        <v>363</v>
      </c>
      <c r="C385" s="57" t="s">
        <v>8</v>
      </c>
      <c r="D385" s="57">
        <v>75</v>
      </c>
      <c r="E385" s="6"/>
      <c r="F385" s="64">
        <f t="shared" si="2280"/>
        <v>0</v>
      </c>
      <c r="G385" s="6"/>
      <c r="H385" s="64">
        <f t="shared" si="2281"/>
        <v>0</v>
      </c>
      <c r="I385" s="6"/>
      <c r="J385" s="64">
        <f t="shared" si="2282"/>
        <v>0</v>
      </c>
      <c r="K385" s="6"/>
      <c r="L385" s="64">
        <f t="shared" si="2359"/>
        <v>0</v>
      </c>
      <c r="M385" s="6"/>
      <c r="N385" s="64">
        <f t="shared" si="2328"/>
        <v>0</v>
      </c>
      <c r="O385" s="6"/>
      <c r="P385" s="54">
        <f t="shared" si="2285"/>
        <v>0</v>
      </c>
      <c r="Q385" s="6"/>
      <c r="R385" s="64">
        <f t="shared" si="2329"/>
        <v>0</v>
      </c>
      <c r="S385" s="6"/>
      <c r="T385" s="64">
        <f t="shared" si="2330"/>
        <v>0</v>
      </c>
      <c r="U385" s="6"/>
      <c r="V385" s="64">
        <f t="shared" si="2331"/>
        <v>0</v>
      </c>
      <c r="W385" s="6"/>
      <c r="X385" s="64">
        <f t="shared" si="2332"/>
        <v>0</v>
      </c>
      <c r="Y385" s="6"/>
      <c r="Z385" s="64">
        <f t="shared" si="2333"/>
        <v>0</v>
      </c>
      <c r="AA385" s="6"/>
      <c r="AB385" s="64">
        <f t="shared" si="2334"/>
        <v>0</v>
      </c>
      <c r="AC385" s="59"/>
      <c r="AD385" s="64">
        <f t="shared" si="2335"/>
        <v>0</v>
      </c>
      <c r="AE385" s="59"/>
      <c r="AF385" s="64">
        <f t="shared" si="2336"/>
        <v>0</v>
      </c>
      <c r="AG385" s="59"/>
      <c r="AH385" s="64">
        <f t="shared" si="2337"/>
        <v>0</v>
      </c>
      <c r="AI385" s="59"/>
      <c r="AJ385" s="64">
        <f t="shared" si="2338"/>
        <v>0</v>
      </c>
      <c r="AK385" s="59"/>
      <c r="AL385" s="64">
        <f t="shared" si="2339"/>
        <v>0</v>
      </c>
      <c r="AM385" s="59"/>
      <c r="AN385" s="64">
        <f t="shared" si="2340"/>
        <v>0</v>
      </c>
      <c r="AO385" s="59"/>
      <c r="AP385" s="64">
        <f t="shared" si="2341"/>
        <v>0</v>
      </c>
      <c r="AQ385" s="59"/>
      <c r="AR385" s="64">
        <f t="shared" si="2342"/>
        <v>0</v>
      </c>
      <c r="AS385" s="59"/>
      <c r="AT385" s="64">
        <f t="shared" si="2343"/>
        <v>0</v>
      </c>
      <c r="AU385" s="59"/>
      <c r="AV385" s="64">
        <f t="shared" si="2344"/>
        <v>0</v>
      </c>
      <c r="AW385" s="59"/>
      <c r="AX385" s="64">
        <f t="shared" si="2345"/>
        <v>0</v>
      </c>
      <c r="AY385" s="59"/>
      <c r="AZ385" s="64">
        <f t="shared" si="2346"/>
        <v>0</v>
      </c>
      <c r="BA385" s="59"/>
      <c r="BB385" s="64">
        <f t="shared" si="2347"/>
        <v>0</v>
      </c>
      <c r="BC385" s="59"/>
      <c r="BD385" s="64">
        <f t="shared" si="2348"/>
        <v>0</v>
      </c>
      <c r="BE385" s="59"/>
      <c r="BF385" s="64">
        <f t="shared" si="2349"/>
        <v>0</v>
      </c>
      <c r="BG385" s="59"/>
      <c r="BH385" s="64">
        <f t="shared" si="2350"/>
        <v>0</v>
      </c>
      <c r="BI385" s="59"/>
      <c r="BJ385" s="64">
        <f t="shared" si="2351"/>
        <v>0</v>
      </c>
      <c r="BK385" s="59"/>
      <c r="BL385" s="64">
        <f t="shared" si="2352"/>
        <v>0</v>
      </c>
      <c r="BM385" s="59"/>
      <c r="BN385" s="64">
        <f t="shared" si="2353"/>
        <v>0</v>
      </c>
      <c r="BO385" s="59"/>
      <c r="BP385" s="64">
        <f t="shared" si="2354"/>
        <v>0</v>
      </c>
      <c r="BQ385" s="59"/>
      <c r="BR385" s="64">
        <f t="shared" si="2355"/>
        <v>0</v>
      </c>
      <c r="BS385" s="59"/>
      <c r="BT385" s="64">
        <f t="shared" si="2356"/>
        <v>0</v>
      </c>
      <c r="BU385" s="59"/>
      <c r="BV385" s="64">
        <f t="shared" si="2357"/>
        <v>0</v>
      </c>
      <c r="BW385" s="59"/>
      <c r="BX385" s="64">
        <f t="shared" si="2358"/>
        <v>0</v>
      </c>
      <c r="BY385" s="59"/>
      <c r="BZ385" s="64">
        <f t="shared" si="2253"/>
        <v>0</v>
      </c>
      <c r="CA385" s="54"/>
      <c r="CB385" s="61">
        <f t="shared" si="2254"/>
        <v>0</v>
      </c>
      <c r="CC385" s="61">
        <f t="shared" si="2255"/>
        <v>0</v>
      </c>
      <c r="CD385" s="4"/>
      <c r="CE385" s="236"/>
      <c r="CF385" s="236">
        <f t="shared" si="2316"/>
        <v>0</v>
      </c>
      <c r="CG385" s="235">
        <f t="shared" si="2317"/>
        <v>0</v>
      </c>
      <c r="CH385" s="235">
        <f t="shared" si="2318"/>
        <v>0</v>
      </c>
      <c r="CI385" s="236"/>
      <c r="CJ385" s="236">
        <f t="shared" si="2319"/>
        <v>0</v>
      </c>
      <c r="CK385" s="235">
        <f t="shared" si="2320"/>
        <v>0</v>
      </c>
      <c r="CL385" s="235">
        <f t="shared" si="2321"/>
        <v>0</v>
      </c>
      <c r="CM385" s="236"/>
      <c r="CN385" s="236">
        <f t="shared" si="2256"/>
        <v>0</v>
      </c>
      <c r="CO385" s="235">
        <f t="shared" si="2257"/>
        <v>0</v>
      </c>
      <c r="CP385" s="235">
        <f t="shared" si="2258"/>
        <v>0</v>
      </c>
      <c r="CQ385" s="236"/>
      <c r="CR385" s="236">
        <f t="shared" si="2259"/>
        <v>0</v>
      </c>
      <c r="CS385" s="235">
        <f t="shared" si="2260"/>
        <v>0</v>
      </c>
      <c r="CT385" s="235">
        <f t="shared" si="2261"/>
        <v>0</v>
      </c>
      <c r="CU385" s="236"/>
      <c r="CV385" s="236">
        <f t="shared" si="2262"/>
        <v>0</v>
      </c>
      <c r="CW385" s="235">
        <f t="shared" si="2263"/>
        <v>0</v>
      </c>
      <c r="CX385" s="235">
        <f t="shared" si="2264"/>
        <v>0</v>
      </c>
      <c r="CY385" s="236"/>
      <c r="CZ385" s="236">
        <f t="shared" si="2265"/>
        <v>0</v>
      </c>
      <c r="DA385" s="235">
        <f t="shared" si="2322"/>
        <v>0</v>
      </c>
      <c r="DB385" s="235">
        <f t="shared" si="2323"/>
        <v>0</v>
      </c>
      <c r="DC385" s="236"/>
      <c r="DD385" s="236">
        <f t="shared" si="2266"/>
        <v>0</v>
      </c>
      <c r="DE385" s="235">
        <f t="shared" si="2267"/>
        <v>0</v>
      </c>
      <c r="DF385" s="235">
        <f t="shared" si="2268"/>
        <v>0</v>
      </c>
      <c r="DG385" s="236"/>
      <c r="DH385" s="236">
        <f t="shared" si="2269"/>
        <v>0</v>
      </c>
      <c r="DI385" s="235">
        <f t="shared" si="2270"/>
        <v>0</v>
      </c>
      <c r="DJ385" s="235">
        <f t="shared" si="2271"/>
        <v>0</v>
      </c>
      <c r="DK385" s="236"/>
      <c r="DL385" s="236">
        <f t="shared" si="2272"/>
        <v>0</v>
      </c>
      <c r="DM385" s="235">
        <f t="shared" si="2324"/>
        <v>0</v>
      </c>
      <c r="DN385" s="235">
        <f t="shared" si="2325"/>
        <v>0</v>
      </c>
      <c r="DO385" s="236"/>
      <c r="DP385" s="236">
        <f t="shared" si="2273"/>
        <v>0</v>
      </c>
      <c r="DQ385" s="235">
        <f t="shared" si="2274"/>
        <v>0</v>
      </c>
      <c r="DR385" s="235">
        <f t="shared" si="2275"/>
        <v>0</v>
      </c>
      <c r="DS385" s="236"/>
      <c r="DT385" s="236">
        <f t="shared" si="2276"/>
        <v>0</v>
      </c>
      <c r="DU385" s="235">
        <f t="shared" si="2326"/>
        <v>0</v>
      </c>
      <c r="DV385" s="235">
        <f t="shared" si="2327"/>
        <v>0</v>
      </c>
      <c r="DW385" s="236"/>
      <c r="DX385" s="236">
        <f t="shared" si="2277"/>
        <v>0</v>
      </c>
      <c r="DY385" s="235">
        <f t="shared" si="2278"/>
        <v>0</v>
      </c>
      <c r="DZ385" s="235">
        <f t="shared" si="2279"/>
        <v>0</v>
      </c>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row>
    <row r="386" spans="1:212" s="5" customFormat="1" x14ac:dyDescent="0.2">
      <c r="A386" s="57"/>
      <c r="B386" s="57"/>
      <c r="C386" s="57" t="s">
        <v>8</v>
      </c>
      <c r="D386" s="57">
        <v>75</v>
      </c>
      <c r="E386" s="6"/>
      <c r="F386" s="64">
        <f t="shared" si="2280"/>
        <v>0</v>
      </c>
      <c r="G386" s="6"/>
      <c r="H386" s="64">
        <f t="shared" si="2281"/>
        <v>0</v>
      </c>
      <c r="I386" s="6"/>
      <c r="J386" s="64">
        <f t="shared" si="2282"/>
        <v>0</v>
      </c>
      <c r="K386" s="6"/>
      <c r="L386" s="64">
        <f t="shared" si="2359"/>
        <v>0</v>
      </c>
      <c r="M386" s="6"/>
      <c r="N386" s="64">
        <f t="shared" si="2328"/>
        <v>0</v>
      </c>
      <c r="O386" s="6"/>
      <c r="P386" s="54">
        <f t="shared" si="2285"/>
        <v>0</v>
      </c>
      <c r="Q386" s="6"/>
      <c r="R386" s="64">
        <f t="shared" si="2329"/>
        <v>0</v>
      </c>
      <c r="S386" s="6"/>
      <c r="T386" s="64">
        <f t="shared" si="2330"/>
        <v>0</v>
      </c>
      <c r="U386" s="6"/>
      <c r="V386" s="64">
        <f t="shared" si="2331"/>
        <v>0</v>
      </c>
      <c r="W386" s="6"/>
      <c r="X386" s="64">
        <f t="shared" si="2332"/>
        <v>0</v>
      </c>
      <c r="Y386" s="6"/>
      <c r="Z386" s="64">
        <f t="shared" si="2333"/>
        <v>0</v>
      </c>
      <c r="AA386" s="6"/>
      <c r="AB386" s="64">
        <f t="shared" si="2334"/>
        <v>0</v>
      </c>
      <c r="AC386" s="59"/>
      <c r="AD386" s="64">
        <f t="shared" si="2335"/>
        <v>0</v>
      </c>
      <c r="AE386" s="59"/>
      <c r="AF386" s="64">
        <f t="shared" si="2336"/>
        <v>0</v>
      </c>
      <c r="AG386" s="59"/>
      <c r="AH386" s="64">
        <f t="shared" si="2337"/>
        <v>0</v>
      </c>
      <c r="AI386" s="59"/>
      <c r="AJ386" s="64">
        <f t="shared" si="2338"/>
        <v>0</v>
      </c>
      <c r="AK386" s="59"/>
      <c r="AL386" s="64">
        <f t="shared" si="2339"/>
        <v>0</v>
      </c>
      <c r="AM386" s="59"/>
      <c r="AN386" s="64">
        <f t="shared" si="2340"/>
        <v>0</v>
      </c>
      <c r="AO386" s="59"/>
      <c r="AP386" s="64">
        <f t="shared" si="2341"/>
        <v>0</v>
      </c>
      <c r="AQ386" s="59"/>
      <c r="AR386" s="64">
        <f t="shared" si="2342"/>
        <v>0</v>
      </c>
      <c r="AS386" s="59"/>
      <c r="AT386" s="64">
        <f t="shared" si="2343"/>
        <v>0</v>
      </c>
      <c r="AU386" s="59"/>
      <c r="AV386" s="64">
        <f t="shared" si="2344"/>
        <v>0</v>
      </c>
      <c r="AW386" s="59"/>
      <c r="AX386" s="64">
        <f t="shared" si="2345"/>
        <v>0</v>
      </c>
      <c r="AY386" s="59"/>
      <c r="AZ386" s="64">
        <f t="shared" si="2346"/>
        <v>0</v>
      </c>
      <c r="BA386" s="59"/>
      <c r="BB386" s="64">
        <f t="shared" si="2347"/>
        <v>0</v>
      </c>
      <c r="BC386" s="59"/>
      <c r="BD386" s="64">
        <f t="shared" si="2348"/>
        <v>0</v>
      </c>
      <c r="BE386" s="59"/>
      <c r="BF386" s="64">
        <f t="shared" si="2349"/>
        <v>0</v>
      </c>
      <c r="BG386" s="59"/>
      <c r="BH386" s="64">
        <f t="shared" si="2350"/>
        <v>0</v>
      </c>
      <c r="BI386" s="59"/>
      <c r="BJ386" s="64">
        <f t="shared" si="2351"/>
        <v>0</v>
      </c>
      <c r="BK386" s="59"/>
      <c r="BL386" s="64">
        <f t="shared" si="2352"/>
        <v>0</v>
      </c>
      <c r="BM386" s="59"/>
      <c r="BN386" s="64">
        <f t="shared" si="2353"/>
        <v>0</v>
      </c>
      <c r="BO386" s="59"/>
      <c r="BP386" s="64">
        <f t="shared" si="2354"/>
        <v>0</v>
      </c>
      <c r="BQ386" s="59"/>
      <c r="BR386" s="64">
        <f t="shared" si="2355"/>
        <v>0</v>
      </c>
      <c r="BS386" s="59"/>
      <c r="BT386" s="64">
        <f t="shared" si="2356"/>
        <v>0</v>
      </c>
      <c r="BU386" s="59"/>
      <c r="BV386" s="64">
        <f t="shared" si="2357"/>
        <v>0</v>
      </c>
      <c r="BW386" s="59"/>
      <c r="BX386" s="64">
        <f t="shared" si="2358"/>
        <v>0</v>
      </c>
      <c r="BY386" s="59"/>
      <c r="BZ386" s="64">
        <f t="shared" si="2253"/>
        <v>0</v>
      </c>
      <c r="CA386" s="54"/>
      <c r="CB386" s="61">
        <f t="shared" si="2254"/>
        <v>0</v>
      </c>
      <c r="CC386" s="61">
        <f t="shared" si="2255"/>
        <v>0</v>
      </c>
      <c r="CD386" s="4"/>
      <c r="CE386" s="236"/>
      <c r="CF386" s="236">
        <f t="shared" si="2316"/>
        <v>0</v>
      </c>
      <c r="CG386" s="235">
        <f t="shared" si="2317"/>
        <v>0</v>
      </c>
      <c r="CH386" s="235">
        <f t="shared" si="2318"/>
        <v>0</v>
      </c>
      <c r="CI386" s="236"/>
      <c r="CJ386" s="236">
        <f t="shared" si="2319"/>
        <v>0</v>
      </c>
      <c r="CK386" s="235">
        <f t="shared" si="2320"/>
        <v>0</v>
      </c>
      <c r="CL386" s="235">
        <f t="shared" si="2321"/>
        <v>0</v>
      </c>
      <c r="CM386" s="236"/>
      <c r="CN386" s="236">
        <f t="shared" si="2256"/>
        <v>0</v>
      </c>
      <c r="CO386" s="235">
        <f t="shared" si="2257"/>
        <v>0</v>
      </c>
      <c r="CP386" s="235">
        <f t="shared" si="2258"/>
        <v>0</v>
      </c>
      <c r="CQ386" s="236"/>
      <c r="CR386" s="236">
        <f t="shared" si="2259"/>
        <v>0</v>
      </c>
      <c r="CS386" s="235">
        <f t="shared" si="2260"/>
        <v>0</v>
      </c>
      <c r="CT386" s="235">
        <f t="shared" si="2261"/>
        <v>0</v>
      </c>
      <c r="CU386" s="236"/>
      <c r="CV386" s="236">
        <f t="shared" si="2262"/>
        <v>0</v>
      </c>
      <c r="CW386" s="235">
        <f t="shared" si="2263"/>
        <v>0</v>
      </c>
      <c r="CX386" s="235">
        <f t="shared" si="2264"/>
        <v>0</v>
      </c>
      <c r="CY386" s="236"/>
      <c r="CZ386" s="236">
        <f t="shared" si="2265"/>
        <v>0</v>
      </c>
      <c r="DA386" s="235">
        <f t="shared" si="2322"/>
        <v>0</v>
      </c>
      <c r="DB386" s="235">
        <f t="shared" si="2323"/>
        <v>0</v>
      </c>
      <c r="DC386" s="236"/>
      <c r="DD386" s="236">
        <f t="shared" si="2266"/>
        <v>0</v>
      </c>
      <c r="DE386" s="235">
        <f t="shared" si="2267"/>
        <v>0</v>
      </c>
      <c r="DF386" s="235">
        <f t="shared" si="2268"/>
        <v>0</v>
      </c>
      <c r="DG386" s="236"/>
      <c r="DH386" s="236">
        <f t="shared" si="2269"/>
        <v>0</v>
      </c>
      <c r="DI386" s="235">
        <f t="shared" si="2270"/>
        <v>0</v>
      </c>
      <c r="DJ386" s="235">
        <f t="shared" si="2271"/>
        <v>0</v>
      </c>
      <c r="DK386" s="236"/>
      <c r="DL386" s="236">
        <f t="shared" si="2272"/>
        <v>0</v>
      </c>
      <c r="DM386" s="235">
        <f t="shared" si="2324"/>
        <v>0</v>
      </c>
      <c r="DN386" s="235">
        <f t="shared" si="2325"/>
        <v>0</v>
      </c>
      <c r="DO386" s="236"/>
      <c r="DP386" s="236">
        <f t="shared" si="2273"/>
        <v>0</v>
      </c>
      <c r="DQ386" s="235">
        <f t="shared" si="2274"/>
        <v>0</v>
      </c>
      <c r="DR386" s="235">
        <f t="shared" si="2275"/>
        <v>0</v>
      </c>
      <c r="DS386" s="236"/>
      <c r="DT386" s="236">
        <f t="shared" si="2276"/>
        <v>0</v>
      </c>
      <c r="DU386" s="235">
        <f t="shared" si="2326"/>
        <v>0</v>
      </c>
      <c r="DV386" s="235">
        <f t="shared" si="2327"/>
        <v>0</v>
      </c>
      <c r="DW386" s="236"/>
      <c r="DX386" s="236">
        <f t="shared" si="2277"/>
        <v>0</v>
      </c>
      <c r="DY386" s="235">
        <f t="shared" si="2278"/>
        <v>0</v>
      </c>
      <c r="DZ386" s="235">
        <f t="shared" si="2279"/>
        <v>0</v>
      </c>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row>
    <row r="387" spans="1:212" s="5" customFormat="1" x14ac:dyDescent="0.2">
      <c r="A387" s="57"/>
      <c r="B387" s="57"/>
      <c r="C387" s="57" t="s">
        <v>8</v>
      </c>
      <c r="D387" s="57">
        <v>75</v>
      </c>
      <c r="E387" s="6"/>
      <c r="F387" s="64">
        <f t="shared" si="2280"/>
        <v>0</v>
      </c>
      <c r="G387" s="6"/>
      <c r="H387" s="64">
        <f t="shared" si="2281"/>
        <v>0</v>
      </c>
      <c r="I387" s="6"/>
      <c r="J387" s="64">
        <f t="shared" si="2282"/>
        <v>0</v>
      </c>
      <c r="K387" s="6"/>
      <c r="L387" s="64">
        <f t="shared" si="2359"/>
        <v>0</v>
      </c>
      <c r="M387" s="6"/>
      <c r="N387" s="64">
        <f t="shared" si="2328"/>
        <v>0</v>
      </c>
      <c r="O387" s="6"/>
      <c r="P387" s="54">
        <f t="shared" si="2285"/>
        <v>0</v>
      </c>
      <c r="Q387" s="6"/>
      <c r="R387" s="64">
        <f t="shared" si="2329"/>
        <v>0</v>
      </c>
      <c r="S387" s="6"/>
      <c r="T387" s="64">
        <f t="shared" si="2330"/>
        <v>0</v>
      </c>
      <c r="U387" s="6"/>
      <c r="V387" s="64">
        <f t="shared" si="2331"/>
        <v>0</v>
      </c>
      <c r="W387" s="6"/>
      <c r="X387" s="64">
        <f t="shared" si="2332"/>
        <v>0</v>
      </c>
      <c r="Y387" s="6"/>
      <c r="Z387" s="64">
        <f t="shared" si="2333"/>
        <v>0</v>
      </c>
      <c r="AA387" s="6"/>
      <c r="AB387" s="64">
        <f t="shared" si="2334"/>
        <v>0</v>
      </c>
      <c r="AC387" s="59"/>
      <c r="AD387" s="64">
        <f t="shared" si="2335"/>
        <v>0</v>
      </c>
      <c r="AE387" s="59"/>
      <c r="AF387" s="64">
        <f t="shared" si="2336"/>
        <v>0</v>
      </c>
      <c r="AG387" s="59"/>
      <c r="AH387" s="64">
        <f t="shared" si="2337"/>
        <v>0</v>
      </c>
      <c r="AI387" s="59"/>
      <c r="AJ387" s="64">
        <f t="shared" si="2338"/>
        <v>0</v>
      </c>
      <c r="AK387" s="59"/>
      <c r="AL387" s="64">
        <f t="shared" si="2339"/>
        <v>0</v>
      </c>
      <c r="AM387" s="59"/>
      <c r="AN387" s="64">
        <f t="shared" si="2340"/>
        <v>0</v>
      </c>
      <c r="AO387" s="59"/>
      <c r="AP387" s="64">
        <f t="shared" si="2341"/>
        <v>0</v>
      </c>
      <c r="AQ387" s="59"/>
      <c r="AR387" s="64">
        <f t="shared" si="2342"/>
        <v>0</v>
      </c>
      <c r="AS387" s="59"/>
      <c r="AT387" s="64">
        <f t="shared" si="2343"/>
        <v>0</v>
      </c>
      <c r="AU387" s="59"/>
      <c r="AV387" s="64">
        <f t="shared" si="2344"/>
        <v>0</v>
      </c>
      <c r="AW387" s="59"/>
      <c r="AX387" s="64">
        <f t="shared" si="2345"/>
        <v>0</v>
      </c>
      <c r="AY387" s="59"/>
      <c r="AZ387" s="64">
        <f t="shared" si="2346"/>
        <v>0</v>
      </c>
      <c r="BA387" s="59"/>
      <c r="BB387" s="64">
        <f t="shared" si="2347"/>
        <v>0</v>
      </c>
      <c r="BC387" s="59"/>
      <c r="BD387" s="64">
        <f t="shared" si="2348"/>
        <v>0</v>
      </c>
      <c r="BE387" s="59"/>
      <c r="BF387" s="64">
        <f t="shared" si="2349"/>
        <v>0</v>
      </c>
      <c r="BG387" s="59"/>
      <c r="BH387" s="64">
        <f t="shared" si="2350"/>
        <v>0</v>
      </c>
      <c r="BI387" s="59"/>
      <c r="BJ387" s="64">
        <f t="shared" si="2351"/>
        <v>0</v>
      </c>
      <c r="BK387" s="59"/>
      <c r="BL387" s="64">
        <f t="shared" si="2352"/>
        <v>0</v>
      </c>
      <c r="BM387" s="59"/>
      <c r="BN387" s="64">
        <f t="shared" si="2353"/>
        <v>0</v>
      </c>
      <c r="BO387" s="59"/>
      <c r="BP387" s="64">
        <f t="shared" si="2354"/>
        <v>0</v>
      </c>
      <c r="BQ387" s="59"/>
      <c r="BR387" s="64">
        <f t="shared" si="2355"/>
        <v>0</v>
      </c>
      <c r="BS387" s="59"/>
      <c r="BT387" s="64">
        <f t="shared" si="2356"/>
        <v>0</v>
      </c>
      <c r="BU387" s="59"/>
      <c r="BV387" s="64">
        <f t="shared" si="2357"/>
        <v>0</v>
      </c>
      <c r="BW387" s="59"/>
      <c r="BX387" s="64">
        <f t="shared" si="2358"/>
        <v>0</v>
      </c>
      <c r="BY387" s="59"/>
      <c r="BZ387" s="64">
        <f t="shared" si="2253"/>
        <v>0</v>
      </c>
      <c r="CA387" s="54"/>
      <c r="CB387" s="61">
        <f t="shared" si="2254"/>
        <v>0</v>
      </c>
      <c r="CC387" s="61">
        <f t="shared" si="2255"/>
        <v>0</v>
      </c>
      <c r="CD387" s="4"/>
      <c r="CE387" s="236"/>
      <c r="CF387" s="236">
        <f t="shared" si="2316"/>
        <v>0</v>
      </c>
      <c r="CG387" s="235">
        <f t="shared" si="2317"/>
        <v>0</v>
      </c>
      <c r="CH387" s="235">
        <f t="shared" si="2318"/>
        <v>0</v>
      </c>
      <c r="CI387" s="236"/>
      <c r="CJ387" s="236">
        <f t="shared" si="2319"/>
        <v>0</v>
      </c>
      <c r="CK387" s="235">
        <f t="shared" si="2320"/>
        <v>0</v>
      </c>
      <c r="CL387" s="235">
        <f t="shared" si="2321"/>
        <v>0</v>
      </c>
      <c r="CM387" s="236"/>
      <c r="CN387" s="236">
        <f t="shared" si="2256"/>
        <v>0</v>
      </c>
      <c r="CO387" s="235">
        <f t="shared" si="2257"/>
        <v>0</v>
      </c>
      <c r="CP387" s="235">
        <f t="shared" si="2258"/>
        <v>0</v>
      </c>
      <c r="CQ387" s="236"/>
      <c r="CR387" s="236">
        <f t="shared" si="2259"/>
        <v>0</v>
      </c>
      <c r="CS387" s="235">
        <f t="shared" si="2260"/>
        <v>0</v>
      </c>
      <c r="CT387" s="235">
        <f t="shared" si="2261"/>
        <v>0</v>
      </c>
      <c r="CU387" s="236"/>
      <c r="CV387" s="236">
        <f t="shared" si="2262"/>
        <v>0</v>
      </c>
      <c r="CW387" s="235">
        <f t="shared" si="2263"/>
        <v>0</v>
      </c>
      <c r="CX387" s="235">
        <f t="shared" si="2264"/>
        <v>0</v>
      </c>
      <c r="CY387" s="236"/>
      <c r="CZ387" s="236">
        <f t="shared" si="2265"/>
        <v>0</v>
      </c>
      <c r="DA387" s="235">
        <f t="shared" si="2322"/>
        <v>0</v>
      </c>
      <c r="DB387" s="235">
        <f t="shared" si="2323"/>
        <v>0</v>
      </c>
      <c r="DC387" s="236"/>
      <c r="DD387" s="236">
        <f t="shared" si="2266"/>
        <v>0</v>
      </c>
      <c r="DE387" s="235">
        <f t="shared" si="2267"/>
        <v>0</v>
      </c>
      <c r="DF387" s="235">
        <f t="shared" si="2268"/>
        <v>0</v>
      </c>
      <c r="DG387" s="236"/>
      <c r="DH387" s="236">
        <f t="shared" si="2269"/>
        <v>0</v>
      </c>
      <c r="DI387" s="235">
        <f t="shared" si="2270"/>
        <v>0</v>
      </c>
      <c r="DJ387" s="235">
        <f t="shared" si="2271"/>
        <v>0</v>
      </c>
      <c r="DK387" s="236"/>
      <c r="DL387" s="236">
        <f t="shared" si="2272"/>
        <v>0</v>
      </c>
      <c r="DM387" s="235">
        <f t="shared" si="2324"/>
        <v>0</v>
      </c>
      <c r="DN387" s="235">
        <f t="shared" si="2325"/>
        <v>0</v>
      </c>
      <c r="DO387" s="236"/>
      <c r="DP387" s="236">
        <f t="shared" si="2273"/>
        <v>0</v>
      </c>
      <c r="DQ387" s="235">
        <f t="shared" si="2274"/>
        <v>0</v>
      </c>
      <c r="DR387" s="235">
        <f t="shared" si="2275"/>
        <v>0</v>
      </c>
      <c r="DS387" s="236"/>
      <c r="DT387" s="236">
        <f t="shared" si="2276"/>
        <v>0</v>
      </c>
      <c r="DU387" s="235">
        <f t="shared" si="2326"/>
        <v>0</v>
      </c>
      <c r="DV387" s="235">
        <f t="shared" si="2327"/>
        <v>0</v>
      </c>
      <c r="DW387" s="236"/>
      <c r="DX387" s="236">
        <f t="shared" si="2277"/>
        <v>0</v>
      </c>
      <c r="DY387" s="235">
        <f t="shared" si="2278"/>
        <v>0</v>
      </c>
      <c r="DZ387" s="235">
        <f t="shared" si="2279"/>
        <v>0</v>
      </c>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row>
    <row r="388" spans="1:212" s="5" customFormat="1" x14ac:dyDescent="0.2">
      <c r="A388" s="57"/>
      <c r="B388" s="57"/>
      <c r="C388" s="57" t="s">
        <v>9</v>
      </c>
      <c r="D388" s="57">
        <v>60</v>
      </c>
      <c r="E388" s="6"/>
      <c r="F388" s="64">
        <f t="shared" si="2280"/>
        <v>0</v>
      </c>
      <c r="G388" s="6"/>
      <c r="H388" s="64">
        <f t="shared" si="2281"/>
        <v>0</v>
      </c>
      <c r="I388" s="6"/>
      <c r="J388" s="64">
        <f t="shared" si="2282"/>
        <v>0</v>
      </c>
      <c r="K388" s="6"/>
      <c r="L388" s="64">
        <f t="shared" si="2359"/>
        <v>0</v>
      </c>
      <c r="M388" s="6"/>
      <c r="N388" s="64">
        <f t="shared" si="2328"/>
        <v>0</v>
      </c>
      <c r="O388" s="6"/>
      <c r="P388" s="54">
        <f t="shared" si="2285"/>
        <v>0</v>
      </c>
      <c r="Q388" s="6"/>
      <c r="R388" s="64">
        <f t="shared" si="2329"/>
        <v>0</v>
      </c>
      <c r="S388" s="6"/>
      <c r="T388" s="64">
        <f t="shared" si="2330"/>
        <v>0</v>
      </c>
      <c r="U388" s="6"/>
      <c r="V388" s="64">
        <f t="shared" si="2331"/>
        <v>0</v>
      </c>
      <c r="W388" s="6"/>
      <c r="X388" s="64">
        <f t="shared" si="2332"/>
        <v>0</v>
      </c>
      <c r="Y388" s="6"/>
      <c r="Z388" s="64">
        <f t="shared" si="2333"/>
        <v>0</v>
      </c>
      <c r="AA388" s="6"/>
      <c r="AB388" s="64">
        <f t="shared" si="2334"/>
        <v>0</v>
      </c>
      <c r="AC388" s="59"/>
      <c r="AD388" s="64">
        <f t="shared" si="2335"/>
        <v>0</v>
      </c>
      <c r="AE388" s="59"/>
      <c r="AF388" s="64">
        <f t="shared" si="2336"/>
        <v>0</v>
      </c>
      <c r="AG388" s="59"/>
      <c r="AH388" s="64">
        <f t="shared" si="2337"/>
        <v>0</v>
      </c>
      <c r="AI388" s="59"/>
      <c r="AJ388" s="64">
        <f t="shared" si="2338"/>
        <v>0</v>
      </c>
      <c r="AK388" s="59"/>
      <c r="AL388" s="64">
        <f t="shared" si="2339"/>
        <v>0</v>
      </c>
      <c r="AM388" s="59"/>
      <c r="AN388" s="64">
        <f t="shared" si="2340"/>
        <v>0</v>
      </c>
      <c r="AO388" s="59"/>
      <c r="AP388" s="64">
        <f t="shared" si="2341"/>
        <v>0</v>
      </c>
      <c r="AQ388" s="59"/>
      <c r="AR388" s="64">
        <f t="shared" si="2342"/>
        <v>0</v>
      </c>
      <c r="AS388" s="59"/>
      <c r="AT388" s="64">
        <f t="shared" si="2343"/>
        <v>0</v>
      </c>
      <c r="AU388" s="59"/>
      <c r="AV388" s="64">
        <f t="shared" si="2344"/>
        <v>0</v>
      </c>
      <c r="AW388" s="59"/>
      <c r="AX388" s="64">
        <f t="shared" si="2345"/>
        <v>0</v>
      </c>
      <c r="AY388" s="59"/>
      <c r="AZ388" s="64">
        <f t="shared" si="2346"/>
        <v>0</v>
      </c>
      <c r="BA388" s="59"/>
      <c r="BB388" s="64">
        <f t="shared" si="2347"/>
        <v>0</v>
      </c>
      <c r="BC388" s="59"/>
      <c r="BD388" s="64">
        <f t="shared" si="2348"/>
        <v>0</v>
      </c>
      <c r="BE388" s="59"/>
      <c r="BF388" s="64">
        <f t="shared" si="2349"/>
        <v>0</v>
      </c>
      <c r="BG388" s="59"/>
      <c r="BH388" s="64">
        <f t="shared" si="2350"/>
        <v>0</v>
      </c>
      <c r="BI388" s="59"/>
      <c r="BJ388" s="64">
        <f t="shared" si="2351"/>
        <v>0</v>
      </c>
      <c r="BK388" s="59"/>
      <c r="BL388" s="64">
        <f t="shared" si="2352"/>
        <v>0</v>
      </c>
      <c r="BM388" s="59"/>
      <c r="BN388" s="64">
        <f t="shared" si="2353"/>
        <v>0</v>
      </c>
      <c r="BO388" s="59"/>
      <c r="BP388" s="64">
        <f t="shared" si="2354"/>
        <v>0</v>
      </c>
      <c r="BQ388" s="59"/>
      <c r="BR388" s="64">
        <f t="shared" si="2355"/>
        <v>0</v>
      </c>
      <c r="BS388" s="59"/>
      <c r="BT388" s="64">
        <f t="shared" si="2356"/>
        <v>0</v>
      </c>
      <c r="BU388" s="59"/>
      <c r="BV388" s="64">
        <f t="shared" si="2357"/>
        <v>0</v>
      </c>
      <c r="BW388" s="59"/>
      <c r="BX388" s="64">
        <f t="shared" si="2358"/>
        <v>0</v>
      </c>
      <c r="BY388" s="59"/>
      <c r="BZ388" s="64">
        <f t="shared" si="2253"/>
        <v>0</v>
      </c>
      <c r="CA388" s="54"/>
      <c r="CB388" s="61">
        <f t="shared" si="2254"/>
        <v>0</v>
      </c>
      <c r="CC388" s="61">
        <f t="shared" si="2255"/>
        <v>0</v>
      </c>
      <c r="CD388" s="4"/>
      <c r="CE388" s="236"/>
      <c r="CF388" s="236">
        <f t="shared" si="2316"/>
        <v>0</v>
      </c>
      <c r="CG388" s="235">
        <f t="shared" si="2317"/>
        <v>0</v>
      </c>
      <c r="CH388" s="235">
        <f t="shared" si="2318"/>
        <v>0</v>
      </c>
      <c r="CI388" s="236"/>
      <c r="CJ388" s="236">
        <f t="shared" si="2319"/>
        <v>0</v>
      </c>
      <c r="CK388" s="235">
        <f t="shared" si="2320"/>
        <v>0</v>
      </c>
      <c r="CL388" s="235">
        <f t="shared" si="2321"/>
        <v>0</v>
      </c>
      <c r="CM388" s="236"/>
      <c r="CN388" s="236">
        <f t="shared" si="2256"/>
        <v>0</v>
      </c>
      <c r="CO388" s="235">
        <f t="shared" si="2257"/>
        <v>0</v>
      </c>
      <c r="CP388" s="235">
        <f t="shared" si="2258"/>
        <v>0</v>
      </c>
      <c r="CQ388" s="236"/>
      <c r="CR388" s="236">
        <f t="shared" si="2259"/>
        <v>0</v>
      </c>
      <c r="CS388" s="235">
        <f t="shared" si="2260"/>
        <v>0</v>
      </c>
      <c r="CT388" s="235">
        <f t="shared" si="2261"/>
        <v>0</v>
      </c>
      <c r="CU388" s="236"/>
      <c r="CV388" s="236">
        <f t="shared" si="2262"/>
        <v>0</v>
      </c>
      <c r="CW388" s="235">
        <f t="shared" si="2263"/>
        <v>0</v>
      </c>
      <c r="CX388" s="235">
        <f t="shared" si="2264"/>
        <v>0</v>
      </c>
      <c r="CY388" s="236"/>
      <c r="CZ388" s="236">
        <f t="shared" si="2265"/>
        <v>0</v>
      </c>
      <c r="DA388" s="235">
        <f t="shared" si="2322"/>
        <v>0</v>
      </c>
      <c r="DB388" s="235">
        <f t="shared" si="2323"/>
        <v>0</v>
      </c>
      <c r="DC388" s="236"/>
      <c r="DD388" s="236">
        <f t="shared" si="2266"/>
        <v>0</v>
      </c>
      <c r="DE388" s="235">
        <f t="shared" si="2267"/>
        <v>0</v>
      </c>
      <c r="DF388" s="235">
        <f t="shared" si="2268"/>
        <v>0</v>
      </c>
      <c r="DG388" s="236"/>
      <c r="DH388" s="236">
        <f t="shared" si="2269"/>
        <v>0</v>
      </c>
      <c r="DI388" s="235">
        <f t="shared" si="2270"/>
        <v>0</v>
      </c>
      <c r="DJ388" s="235">
        <f t="shared" si="2271"/>
        <v>0</v>
      </c>
      <c r="DK388" s="236"/>
      <c r="DL388" s="236">
        <f t="shared" si="2272"/>
        <v>0</v>
      </c>
      <c r="DM388" s="235">
        <f t="shared" si="2324"/>
        <v>0</v>
      </c>
      <c r="DN388" s="235">
        <f t="shared" si="2325"/>
        <v>0</v>
      </c>
      <c r="DO388" s="236"/>
      <c r="DP388" s="236">
        <f t="shared" si="2273"/>
        <v>0</v>
      </c>
      <c r="DQ388" s="235">
        <f t="shared" si="2274"/>
        <v>0</v>
      </c>
      <c r="DR388" s="235">
        <f t="shared" si="2275"/>
        <v>0</v>
      </c>
      <c r="DS388" s="236"/>
      <c r="DT388" s="236">
        <f t="shared" si="2276"/>
        <v>0</v>
      </c>
      <c r="DU388" s="235">
        <f t="shared" si="2326"/>
        <v>0</v>
      </c>
      <c r="DV388" s="235">
        <f t="shared" si="2327"/>
        <v>0</v>
      </c>
      <c r="DW388" s="236"/>
      <c r="DX388" s="236">
        <f t="shared" si="2277"/>
        <v>0</v>
      </c>
      <c r="DY388" s="235">
        <f t="shared" si="2278"/>
        <v>0</v>
      </c>
      <c r="DZ388" s="235">
        <f t="shared" si="2279"/>
        <v>0</v>
      </c>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row>
    <row r="389" spans="1:212" s="5" customFormat="1" x14ac:dyDescent="0.2">
      <c r="A389" s="57"/>
      <c r="B389" s="57"/>
      <c r="C389" s="57" t="s">
        <v>9</v>
      </c>
      <c r="D389" s="57">
        <v>60</v>
      </c>
      <c r="E389" s="6"/>
      <c r="F389" s="64">
        <f t="shared" si="2280"/>
        <v>0</v>
      </c>
      <c r="G389" s="6"/>
      <c r="H389" s="64">
        <f t="shared" si="2281"/>
        <v>0</v>
      </c>
      <c r="I389" s="6"/>
      <c r="J389" s="64">
        <f t="shared" si="2282"/>
        <v>0</v>
      </c>
      <c r="K389" s="6"/>
      <c r="L389" s="64">
        <f t="shared" si="2359"/>
        <v>0</v>
      </c>
      <c r="M389" s="6"/>
      <c r="N389" s="64">
        <f t="shared" si="2328"/>
        <v>0</v>
      </c>
      <c r="O389" s="6"/>
      <c r="P389" s="54">
        <f t="shared" si="2285"/>
        <v>0</v>
      </c>
      <c r="Q389" s="6"/>
      <c r="R389" s="64">
        <f t="shared" si="2329"/>
        <v>0</v>
      </c>
      <c r="S389" s="6"/>
      <c r="T389" s="64">
        <f t="shared" si="2330"/>
        <v>0</v>
      </c>
      <c r="U389" s="6"/>
      <c r="V389" s="64">
        <f t="shared" si="2331"/>
        <v>0</v>
      </c>
      <c r="W389" s="6"/>
      <c r="X389" s="64">
        <f t="shared" si="2332"/>
        <v>0</v>
      </c>
      <c r="Y389" s="6"/>
      <c r="Z389" s="64">
        <f t="shared" si="2333"/>
        <v>0</v>
      </c>
      <c r="AA389" s="6"/>
      <c r="AB389" s="64">
        <f t="shared" si="2334"/>
        <v>0</v>
      </c>
      <c r="AC389" s="59"/>
      <c r="AD389" s="64">
        <f t="shared" si="2335"/>
        <v>0</v>
      </c>
      <c r="AE389" s="59"/>
      <c r="AF389" s="64">
        <f t="shared" si="2336"/>
        <v>0</v>
      </c>
      <c r="AG389" s="59"/>
      <c r="AH389" s="64">
        <f t="shared" si="2337"/>
        <v>0</v>
      </c>
      <c r="AI389" s="59"/>
      <c r="AJ389" s="64">
        <f t="shared" si="2338"/>
        <v>0</v>
      </c>
      <c r="AK389" s="59"/>
      <c r="AL389" s="64">
        <f t="shared" si="2339"/>
        <v>0</v>
      </c>
      <c r="AM389" s="59"/>
      <c r="AN389" s="64">
        <f t="shared" si="2340"/>
        <v>0</v>
      </c>
      <c r="AO389" s="59"/>
      <c r="AP389" s="64">
        <f t="shared" si="2341"/>
        <v>0</v>
      </c>
      <c r="AQ389" s="59"/>
      <c r="AR389" s="64">
        <f t="shared" si="2342"/>
        <v>0</v>
      </c>
      <c r="AS389" s="59"/>
      <c r="AT389" s="64">
        <f t="shared" si="2343"/>
        <v>0</v>
      </c>
      <c r="AU389" s="59"/>
      <c r="AV389" s="64">
        <f t="shared" si="2344"/>
        <v>0</v>
      </c>
      <c r="AW389" s="59"/>
      <c r="AX389" s="64">
        <f t="shared" si="2345"/>
        <v>0</v>
      </c>
      <c r="AY389" s="59"/>
      <c r="AZ389" s="64">
        <f t="shared" si="2346"/>
        <v>0</v>
      </c>
      <c r="BA389" s="59"/>
      <c r="BB389" s="64">
        <f t="shared" si="2347"/>
        <v>0</v>
      </c>
      <c r="BC389" s="59"/>
      <c r="BD389" s="64">
        <f t="shared" si="2348"/>
        <v>0</v>
      </c>
      <c r="BE389" s="59"/>
      <c r="BF389" s="64">
        <f t="shared" si="2349"/>
        <v>0</v>
      </c>
      <c r="BG389" s="59"/>
      <c r="BH389" s="64">
        <f t="shared" si="2350"/>
        <v>0</v>
      </c>
      <c r="BI389" s="59"/>
      <c r="BJ389" s="64">
        <f t="shared" si="2351"/>
        <v>0</v>
      </c>
      <c r="BK389" s="59"/>
      <c r="BL389" s="64">
        <f t="shared" si="2352"/>
        <v>0</v>
      </c>
      <c r="BM389" s="59"/>
      <c r="BN389" s="64">
        <f t="shared" si="2353"/>
        <v>0</v>
      </c>
      <c r="BO389" s="59"/>
      <c r="BP389" s="64">
        <f t="shared" si="2354"/>
        <v>0</v>
      </c>
      <c r="BQ389" s="59"/>
      <c r="BR389" s="64">
        <f t="shared" si="2355"/>
        <v>0</v>
      </c>
      <c r="BS389" s="59"/>
      <c r="BT389" s="64">
        <f t="shared" si="2356"/>
        <v>0</v>
      </c>
      <c r="BU389" s="59"/>
      <c r="BV389" s="64">
        <f t="shared" si="2357"/>
        <v>0</v>
      </c>
      <c r="BW389" s="59"/>
      <c r="BX389" s="64">
        <f t="shared" si="2358"/>
        <v>0</v>
      </c>
      <c r="BY389" s="59"/>
      <c r="BZ389" s="64">
        <f t="shared" si="2253"/>
        <v>0</v>
      </c>
      <c r="CA389" s="54"/>
      <c r="CB389" s="61">
        <f t="shared" si="2254"/>
        <v>0</v>
      </c>
      <c r="CC389" s="61">
        <f t="shared" si="2255"/>
        <v>0</v>
      </c>
      <c r="CD389" s="4"/>
      <c r="CE389" s="236"/>
      <c r="CF389" s="236">
        <f t="shared" si="2316"/>
        <v>0</v>
      </c>
      <c r="CG389" s="235">
        <f t="shared" si="2317"/>
        <v>0</v>
      </c>
      <c r="CH389" s="235">
        <f t="shared" si="2318"/>
        <v>0</v>
      </c>
      <c r="CI389" s="236"/>
      <c r="CJ389" s="236">
        <f t="shared" si="2319"/>
        <v>0</v>
      </c>
      <c r="CK389" s="235">
        <f t="shared" si="2320"/>
        <v>0</v>
      </c>
      <c r="CL389" s="235">
        <f t="shared" si="2321"/>
        <v>0</v>
      </c>
      <c r="CM389" s="236"/>
      <c r="CN389" s="236">
        <f t="shared" si="2256"/>
        <v>0</v>
      </c>
      <c r="CO389" s="235">
        <f t="shared" si="2257"/>
        <v>0</v>
      </c>
      <c r="CP389" s="235">
        <f t="shared" si="2258"/>
        <v>0</v>
      </c>
      <c r="CQ389" s="236"/>
      <c r="CR389" s="236">
        <f t="shared" si="2259"/>
        <v>0</v>
      </c>
      <c r="CS389" s="235">
        <f t="shared" si="2260"/>
        <v>0</v>
      </c>
      <c r="CT389" s="235">
        <f t="shared" si="2261"/>
        <v>0</v>
      </c>
      <c r="CU389" s="236"/>
      <c r="CV389" s="236">
        <f t="shared" si="2262"/>
        <v>0</v>
      </c>
      <c r="CW389" s="235">
        <f t="shared" si="2263"/>
        <v>0</v>
      </c>
      <c r="CX389" s="235">
        <f t="shared" si="2264"/>
        <v>0</v>
      </c>
      <c r="CY389" s="236"/>
      <c r="CZ389" s="236">
        <f t="shared" si="2265"/>
        <v>0</v>
      </c>
      <c r="DA389" s="235">
        <f t="shared" si="2322"/>
        <v>0</v>
      </c>
      <c r="DB389" s="235">
        <f t="shared" si="2323"/>
        <v>0</v>
      </c>
      <c r="DC389" s="236"/>
      <c r="DD389" s="236">
        <f t="shared" si="2266"/>
        <v>0</v>
      </c>
      <c r="DE389" s="235">
        <f t="shared" si="2267"/>
        <v>0</v>
      </c>
      <c r="DF389" s="235">
        <f t="shared" si="2268"/>
        <v>0</v>
      </c>
      <c r="DG389" s="236"/>
      <c r="DH389" s="236">
        <f t="shared" si="2269"/>
        <v>0</v>
      </c>
      <c r="DI389" s="235">
        <f t="shared" si="2270"/>
        <v>0</v>
      </c>
      <c r="DJ389" s="235">
        <f t="shared" si="2271"/>
        <v>0</v>
      </c>
      <c r="DK389" s="236"/>
      <c r="DL389" s="236">
        <f t="shared" si="2272"/>
        <v>0</v>
      </c>
      <c r="DM389" s="235">
        <f t="shared" si="2324"/>
        <v>0</v>
      </c>
      <c r="DN389" s="235">
        <f t="shared" si="2325"/>
        <v>0</v>
      </c>
      <c r="DO389" s="236"/>
      <c r="DP389" s="236">
        <f t="shared" si="2273"/>
        <v>0</v>
      </c>
      <c r="DQ389" s="235">
        <f t="shared" si="2274"/>
        <v>0</v>
      </c>
      <c r="DR389" s="235">
        <f t="shared" si="2275"/>
        <v>0</v>
      </c>
      <c r="DS389" s="236"/>
      <c r="DT389" s="236">
        <f t="shared" si="2276"/>
        <v>0</v>
      </c>
      <c r="DU389" s="235">
        <f t="shared" si="2326"/>
        <v>0</v>
      </c>
      <c r="DV389" s="235">
        <f t="shared" si="2327"/>
        <v>0</v>
      </c>
      <c r="DW389" s="236"/>
      <c r="DX389" s="236">
        <f t="shared" si="2277"/>
        <v>0</v>
      </c>
      <c r="DY389" s="235">
        <f t="shared" si="2278"/>
        <v>0</v>
      </c>
      <c r="DZ389" s="235">
        <f t="shared" si="2279"/>
        <v>0</v>
      </c>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row>
    <row r="390" spans="1:212" s="5" customFormat="1" x14ac:dyDescent="0.2">
      <c r="A390" s="57"/>
      <c r="B390" s="57"/>
      <c r="C390" s="57" t="s">
        <v>9</v>
      </c>
      <c r="D390" s="57">
        <v>60</v>
      </c>
      <c r="E390" s="6"/>
      <c r="F390" s="64">
        <f t="shared" si="2280"/>
        <v>0</v>
      </c>
      <c r="G390" s="6"/>
      <c r="H390" s="64">
        <f t="shared" si="2281"/>
        <v>0</v>
      </c>
      <c r="I390" s="6"/>
      <c r="J390" s="64">
        <f t="shared" si="2282"/>
        <v>0</v>
      </c>
      <c r="K390" s="6"/>
      <c r="L390" s="64">
        <f t="shared" si="2359"/>
        <v>0</v>
      </c>
      <c r="M390" s="6"/>
      <c r="N390" s="64">
        <f t="shared" si="2328"/>
        <v>0</v>
      </c>
      <c r="O390" s="6"/>
      <c r="P390" s="54">
        <f t="shared" si="2285"/>
        <v>0</v>
      </c>
      <c r="Q390" s="6"/>
      <c r="R390" s="64">
        <f t="shared" si="2329"/>
        <v>0</v>
      </c>
      <c r="S390" s="6"/>
      <c r="T390" s="64">
        <f t="shared" si="2330"/>
        <v>0</v>
      </c>
      <c r="U390" s="6"/>
      <c r="V390" s="64">
        <f t="shared" si="2331"/>
        <v>0</v>
      </c>
      <c r="W390" s="6"/>
      <c r="X390" s="64">
        <f t="shared" si="2332"/>
        <v>0</v>
      </c>
      <c r="Y390" s="6"/>
      <c r="Z390" s="64">
        <f t="shared" si="2333"/>
        <v>0</v>
      </c>
      <c r="AA390" s="6"/>
      <c r="AB390" s="64">
        <f t="shared" si="2334"/>
        <v>0</v>
      </c>
      <c r="AC390" s="59"/>
      <c r="AD390" s="64">
        <f t="shared" si="2335"/>
        <v>0</v>
      </c>
      <c r="AE390" s="59"/>
      <c r="AF390" s="64">
        <f t="shared" si="2336"/>
        <v>0</v>
      </c>
      <c r="AG390" s="59"/>
      <c r="AH390" s="64">
        <f t="shared" si="2337"/>
        <v>0</v>
      </c>
      <c r="AI390" s="59"/>
      <c r="AJ390" s="64">
        <f t="shared" si="2338"/>
        <v>0</v>
      </c>
      <c r="AK390" s="59"/>
      <c r="AL390" s="64">
        <f t="shared" si="2339"/>
        <v>0</v>
      </c>
      <c r="AM390" s="59"/>
      <c r="AN390" s="64">
        <f t="shared" si="2340"/>
        <v>0</v>
      </c>
      <c r="AO390" s="59"/>
      <c r="AP390" s="64">
        <f t="shared" si="2341"/>
        <v>0</v>
      </c>
      <c r="AQ390" s="59"/>
      <c r="AR390" s="64">
        <f t="shared" si="2342"/>
        <v>0</v>
      </c>
      <c r="AS390" s="59"/>
      <c r="AT390" s="64">
        <f t="shared" si="2343"/>
        <v>0</v>
      </c>
      <c r="AU390" s="59"/>
      <c r="AV390" s="64">
        <f t="shared" si="2344"/>
        <v>0</v>
      </c>
      <c r="AW390" s="59"/>
      <c r="AX390" s="64">
        <f t="shared" si="2345"/>
        <v>0</v>
      </c>
      <c r="AY390" s="59"/>
      <c r="AZ390" s="64">
        <f t="shared" si="2346"/>
        <v>0</v>
      </c>
      <c r="BA390" s="59"/>
      <c r="BB390" s="64">
        <f t="shared" si="2347"/>
        <v>0</v>
      </c>
      <c r="BC390" s="59"/>
      <c r="BD390" s="64">
        <f t="shared" si="2348"/>
        <v>0</v>
      </c>
      <c r="BE390" s="59"/>
      <c r="BF390" s="64">
        <f t="shared" si="2349"/>
        <v>0</v>
      </c>
      <c r="BG390" s="59"/>
      <c r="BH390" s="64">
        <f t="shared" si="2350"/>
        <v>0</v>
      </c>
      <c r="BI390" s="59"/>
      <c r="BJ390" s="64">
        <f t="shared" si="2351"/>
        <v>0</v>
      </c>
      <c r="BK390" s="59"/>
      <c r="BL390" s="64">
        <f t="shared" si="2352"/>
        <v>0</v>
      </c>
      <c r="BM390" s="59"/>
      <c r="BN390" s="64">
        <f t="shared" si="2353"/>
        <v>0</v>
      </c>
      <c r="BO390" s="59"/>
      <c r="BP390" s="64">
        <f t="shared" si="2354"/>
        <v>0</v>
      </c>
      <c r="BQ390" s="59"/>
      <c r="BR390" s="64">
        <f t="shared" si="2355"/>
        <v>0</v>
      </c>
      <c r="BS390" s="59"/>
      <c r="BT390" s="64">
        <f t="shared" si="2356"/>
        <v>0</v>
      </c>
      <c r="BU390" s="59"/>
      <c r="BV390" s="64">
        <f t="shared" si="2357"/>
        <v>0</v>
      </c>
      <c r="BW390" s="59"/>
      <c r="BX390" s="64">
        <f t="shared" si="2358"/>
        <v>0</v>
      </c>
      <c r="BY390" s="59"/>
      <c r="BZ390" s="64">
        <f t="shared" si="2253"/>
        <v>0</v>
      </c>
      <c r="CA390" s="54"/>
      <c r="CB390" s="61">
        <f t="shared" si="2254"/>
        <v>0</v>
      </c>
      <c r="CC390" s="61">
        <f t="shared" si="2255"/>
        <v>0</v>
      </c>
      <c r="CD390" s="4"/>
      <c r="CE390" s="236"/>
      <c r="CF390" s="236">
        <f t="shared" si="2316"/>
        <v>0</v>
      </c>
      <c r="CG390" s="235">
        <f t="shared" si="2317"/>
        <v>0</v>
      </c>
      <c r="CH390" s="235">
        <f t="shared" si="2318"/>
        <v>0</v>
      </c>
      <c r="CI390" s="236"/>
      <c r="CJ390" s="236">
        <f t="shared" si="2319"/>
        <v>0</v>
      </c>
      <c r="CK390" s="235">
        <f t="shared" si="2320"/>
        <v>0</v>
      </c>
      <c r="CL390" s="235">
        <f t="shared" si="2321"/>
        <v>0</v>
      </c>
      <c r="CM390" s="236"/>
      <c r="CN390" s="236">
        <f t="shared" si="2256"/>
        <v>0</v>
      </c>
      <c r="CO390" s="235">
        <f t="shared" si="2257"/>
        <v>0</v>
      </c>
      <c r="CP390" s="235">
        <f t="shared" si="2258"/>
        <v>0</v>
      </c>
      <c r="CQ390" s="236"/>
      <c r="CR390" s="236">
        <f t="shared" si="2259"/>
        <v>0</v>
      </c>
      <c r="CS390" s="235">
        <f t="shared" si="2260"/>
        <v>0</v>
      </c>
      <c r="CT390" s="235">
        <f t="shared" si="2261"/>
        <v>0</v>
      </c>
      <c r="CU390" s="236"/>
      <c r="CV390" s="236">
        <f t="shared" si="2262"/>
        <v>0</v>
      </c>
      <c r="CW390" s="235">
        <f t="shared" si="2263"/>
        <v>0</v>
      </c>
      <c r="CX390" s="235">
        <f t="shared" si="2264"/>
        <v>0</v>
      </c>
      <c r="CY390" s="236"/>
      <c r="CZ390" s="236">
        <f t="shared" si="2265"/>
        <v>0</v>
      </c>
      <c r="DA390" s="235">
        <f t="shared" si="2322"/>
        <v>0</v>
      </c>
      <c r="DB390" s="235">
        <f t="shared" si="2323"/>
        <v>0</v>
      </c>
      <c r="DC390" s="236"/>
      <c r="DD390" s="236">
        <f t="shared" si="2266"/>
        <v>0</v>
      </c>
      <c r="DE390" s="235">
        <f t="shared" si="2267"/>
        <v>0</v>
      </c>
      <c r="DF390" s="235">
        <f t="shared" si="2268"/>
        <v>0</v>
      </c>
      <c r="DG390" s="236"/>
      <c r="DH390" s="236">
        <f t="shared" si="2269"/>
        <v>0</v>
      </c>
      <c r="DI390" s="235">
        <f t="shared" si="2270"/>
        <v>0</v>
      </c>
      <c r="DJ390" s="235">
        <f t="shared" si="2271"/>
        <v>0</v>
      </c>
      <c r="DK390" s="236"/>
      <c r="DL390" s="236">
        <f t="shared" si="2272"/>
        <v>0</v>
      </c>
      <c r="DM390" s="235">
        <f t="shared" si="2324"/>
        <v>0</v>
      </c>
      <c r="DN390" s="235">
        <f t="shared" si="2325"/>
        <v>0</v>
      </c>
      <c r="DO390" s="236"/>
      <c r="DP390" s="236">
        <f t="shared" si="2273"/>
        <v>0</v>
      </c>
      <c r="DQ390" s="235">
        <f t="shared" si="2274"/>
        <v>0</v>
      </c>
      <c r="DR390" s="235">
        <f t="shared" si="2275"/>
        <v>0</v>
      </c>
      <c r="DS390" s="236"/>
      <c r="DT390" s="236">
        <f t="shared" si="2276"/>
        <v>0</v>
      </c>
      <c r="DU390" s="235">
        <f t="shared" si="2326"/>
        <v>0</v>
      </c>
      <c r="DV390" s="235">
        <f t="shared" si="2327"/>
        <v>0</v>
      </c>
      <c r="DW390" s="236"/>
      <c r="DX390" s="236">
        <f t="shared" si="2277"/>
        <v>0</v>
      </c>
      <c r="DY390" s="235">
        <f t="shared" si="2278"/>
        <v>0</v>
      </c>
      <c r="DZ390" s="235">
        <f t="shared" si="2279"/>
        <v>0</v>
      </c>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row>
    <row r="391" spans="1:212" s="5" customFormat="1" x14ac:dyDescent="0.2">
      <c r="A391" s="57" t="s">
        <v>140</v>
      </c>
      <c r="B391" s="57" t="s">
        <v>141</v>
      </c>
      <c r="C391" s="57" t="s">
        <v>10</v>
      </c>
      <c r="D391" s="57">
        <v>35</v>
      </c>
      <c r="E391" s="6"/>
      <c r="F391" s="64">
        <f t="shared" si="2280"/>
        <v>0</v>
      </c>
      <c r="G391" s="6"/>
      <c r="H391" s="64">
        <f t="shared" si="2281"/>
        <v>0</v>
      </c>
      <c r="I391" s="6"/>
      <c r="J391" s="64">
        <f t="shared" si="2282"/>
        <v>0</v>
      </c>
      <c r="K391" s="6"/>
      <c r="L391" s="64">
        <f t="shared" si="2359"/>
        <v>0</v>
      </c>
      <c r="M391" s="6"/>
      <c r="N391" s="64">
        <f t="shared" si="2328"/>
        <v>0</v>
      </c>
      <c r="O391" s="6"/>
      <c r="P391" s="54">
        <f t="shared" si="2285"/>
        <v>0</v>
      </c>
      <c r="Q391" s="6"/>
      <c r="R391" s="64">
        <f t="shared" si="2329"/>
        <v>0</v>
      </c>
      <c r="S391" s="6"/>
      <c r="T391" s="64">
        <f t="shared" si="2330"/>
        <v>0</v>
      </c>
      <c r="U391" s="6"/>
      <c r="V391" s="64">
        <f t="shared" si="2331"/>
        <v>0</v>
      </c>
      <c r="W391" s="6"/>
      <c r="X391" s="64">
        <f t="shared" si="2332"/>
        <v>0</v>
      </c>
      <c r="Y391" s="6"/>
      <c r="Z391" s="64">
        <f t="shared" si="2333"/>
        <v>0</v>
      </c>
      <c r="AA391" s="6"/>
      <c r="AB391" s="64">
        <f t="shared" si="2334"/>
        <v>0</v>
      </c>
      <c r="AC391" s="59"/>
      <c r="AD391" s="64">
        <f t="shared" si="2335"/>
        <v>0</v>
      </c>
      <c r="AE391" s="59"/>
      <c r="AF391" s="64">
        <f t="shared" si="2336"/>
        <v>0</v>
      </c>
      <c r="AG391" s="59"/>
      <c r="AH391" s="64">
        <f t="shared" si="2337"/>
        <v>0</v>
      </c>
      <c r="AI391" s="59"/>
      <c r="AJ391" s="64">
        <f t="shared" si="2338"/>
        <v>0</v>
      </c>
      <c r="AK391" s="59"/>
      <c r="AL391" s="64">
        <f t="shared" si="2339"/>
        <v>0</v>
      </c>
      <c r="AM391" s="59"/>
      <c r="AN391" s="64">
        <f t="shared" si="2340"/>
        <v>0</v>
      </c>
      <c r="AO391" s="59"/>
      <c r="AP391" s="64">
        <f t="shared" si="2341"/>
        <v>0</v>
      </c>
      <c r="AQ391" s="59"/>
      <c r="AR391" s="64">
        <f t="shared" si="2342"/>
        <v>0</v>
      </c>
      <c r="AS391" s="59"/>
      <c r="AT391" s="64">
        <f t="shared" si="2343"/>
        <v>0</v>
      </c>
      <c r="AU391" s="59"/>
      <c r="AV391" s="64">
        <f t="shared" si="2344"/>
        <v>0</v>
      </c>
      <c r="AW391" s="59"/>
      <c r="AX391" s="64">
        <f t="shared" si="2345"/>
        <v>0</v>
      </c>
      <c r="AY391" s="59"/>
      <c r="AZ391" s="64">
        <f t="shared" si="2346"/>
        <v>0</v>
      </c>
      <c r="BA391" s="59"/>
      <c r="BB391" s="64">
        <f t="shared" si="2347"/>
        <v>0</v>
      </c>
      <c r="BC391" s="59"/>
      <c r="BD391" s="64">
        <f t="shared" si="2348"/>
        <v>0</v>
      </c>
      <c r="BE391" s="59"/>
      <c r="BF391" s="64">
        <f t="shared" si="2349"/>
        <v>0</v>
      </c>
      <c r="BG391" s="59"/>
      <c r="BH391" s="64">
        <f t="shared" si="2350"/>
        <v>0</v>
      </c>
      <c r="BI391" s="59"/>
      <c r="BJ391" s="64">
        <f t="shared" si="2351"/>
        <v>0</v>
      </c>
      <c r="BK391" s="59"/>
      <c r="BL391" s="64">
        <f t="shared" si="2352"/>
        <v>0</v>
      </c>
      <c r="BM391" s="59"/>
      <c r="BN391" s="64">
        <f t="shared" si="2353"/>
        <v>0</v>
      </c>
      <c r="BO391" s="59"/>
      <c r="BP391" s="64">
        <f t="shared" si="2354"/>
        <v>0</v>
      </c>
      <c r="BQ391" s="59"/>
      <c r="BR391" s="64">
        <f t="shared" si="2355"/>
        <v>0</v>
      </c>
      <c r="BS391" s="59"/>
      <c r="BT391" s="64">
        <f t="shared" si="2356"/>
        <v>0</v>
      </c>
      <c r="BU391" s="59"/>
      <c r="BV391" s="64">
        <f t="shared" si="2357"/>
        <v>0</v>
      </c>
      <c r="BW391" s="59"/>
      <c r="BX391" s="64">
        <f t="shared" si="2358"/>
        <v>0</v>
      </c>
      <c r="BY391" s="59"/>
      <c r="BZ391" s="64">
        <f t="shared" si="2253"/>
        <v>0</v>
      </c>
      <c r="CA391" s="54"/>
      <c r="CB391" s="61">
        <f t="shared" si="2254"/>
        <v>0</v>
      </c>
      <c r="CC391" s="61">
        <f t="shared" si="2255"/>
        <v>0</v>
      </c>
      <c r="CD391" s="4"/>
      <c r="CE391" s="236"/>
      <c r="CF391" s="236">
        <f t="shared" si="2316"/>
        <v>0</v>
      </c>
      <c r="CG391" s="235">
        <f t="shared" si="2317"/>
        <v>0</v>
      </c>
      <c r="CH391" s="235">
        <f t="shared" si="2318"/>
        <v>0</v>
      </c>
      <c r="CI391" s="236"/>
      <c r="CJ391" s="236">
        <f t="shared" si="2319"/>
        <v>0</v>
      </c>
      <c r="CK391" s="235">
        <f t="shared" si="2320"/>
        <v>0</v>
      </c>
      <c r="CL391" s="235">
        <f t="shared" si="2321"/>
        <v>0</v>
      </c>
      <c r="CM391" s="236"/>
      <c r="CN391" s="236">
        <f t="shared" si="2256"/>
        <v>0</v>
      </c>
      <c r="CO391" s="235">
        <f t="shared" si="2257"/>
        <v>0</v>
      </c>
      <c r="CP391" s="235">
        <f t="shared" si="2258"/>
        <v>0</v>
      </c>
      <c r="CQ391" s="236"/>
      <c r="CR391" s="236">
        <f t="shared" si="2259"/>
        <v>0</v>
      </c>
      <c r="CS391" s="235">
        <f t="shared" si="2260"/>
        <v>0</v>
      </c>
      <c r="CT391" s="235">
        <f t="shared" si="2261"/>
        <v>0</v>
      </c>
      <c r="CU391" s="236"/>
      <c r="CV391" s="236">
        <f t="shared" si="2262"/>
        <v>0</v>
      </c>
      <c r="CW391" s="235">
        <f t="shared" si="2263"/>
        <v>0</v>
      </c>
      <c r="CX391" s="235">
        <f t="shared" si="2264"/>
        <v>0</v>
      </c>
      <c r="CY391" s="236"/>
      <c r="CZ391" s="236">
        <f t="shared" si="2265"/>
        <v>0</v>
      </c>
      <c r="DA391" s="235">
        <f t="shared" si="2322"/>
        <v>0</v>
      </c>
      <c r="DB391" s="235">
        <f t="shared" si="2323"/>
        <v>0</v>
      </c>
      <c r="DC391" s="236"/>
      <c r="DD391" s="236">
        <f t="shared" si="2266"/>
        <v>0</v>
      </c>
      <c r="DE391" s="235">
        <f t="shared" si="2267"/>
        <v>0</v>
      </c>
      <c r="DF391" s="235">
        <f t="shared" si="2268"/>
        <v>0</v>
      </c>
      <c r="DG391" s="236"/>
      <c r="DH391" s="236">
        <f t="shared" si="2269"/>
        <v>0</v>
      </c>
      <c r="DI391" s="235">
        <f t="shared" si="2270"/>
        <v>0</v>
      </c>
      <c r="DJ391" s="235">
        <f t="shared" si="2271"/>
        <v>0</v>
      </c>
      <c r="DK391" s="236"/>
      <c r="DL391" s="236">
        <f t="shared" si="2272"/>
        <v>0</v>
      </c>
      <c r="DM391" s="235">
        <f t="shared" si="2324"/>
        <v>0</v>
      </c>
      <c r="DN391" s="235">
        <f t="shared" si="2325"/>
        <v>0</v>
      </c>
      <c r="DO391" s="236"/>
      <c r="DP391" s="236">
        <f t="shared" si="2273"/>
        <v>0</v>
      </c>
      <c r="DQ391" s="235">
        <f t="shared" si="2274"/>
        <v>0</v>
      </c>
      <c r="DR391" s="235">
        <f t="shared" si="2275"/>
        <v>0</v>
      </c>
      <c r="DS391" s="236"/>
      <c r="DT391" s="236">
        <f t="shared" si="2276"/>
        <v>0</v>
      </c>
      <c r="DU391" s="235">
        <f t="shared" si="2326"/>
        <v>0</v>
      </c>
      <c r="DV391" s="235">
        <f t="shared" si="2327"/>
        <v>0</v>
      </c>
      <c r="DW391" s="236"/>
      <c r="DX391" s="236">
        <f t="shared" si="2277"/>
        <v>0</v>
      </c>
      <c r="DY391" s="235">
        <f t="shared" si="2278"/>
        <v>0</v>
      </c>
      <c r="DZ391" s="235">
        <f t="shared" si="2279"/>
        <v>0</v>
      </c>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row>
    <row r="392" spans="1:212" s="5" customFormat="1" x14ac:dyDescent="0.2">
      <c r="A392" s="57" t="s">
        <v>198</v>
      </c>
      <c r="B392" s="57" t="s">
        <v>81</v>
      </c>
      <c r="C392" s="57" t="s">
        <v>10</v>
      </c>
      <c r="D392" s="57">
        <v>35</v>
      </c>
      <c r="E392" s="6"/>
      <c r="F392" s="64">
        <f t="shared" si="2280"/>
        <v>0</v>
      </c>
      <c r="G392" s="6"/>
      <c r="H392" s="64">
        <f t="shared" si="2281"/>
        <v>0</v>
      </c>
      <c r="I392" s="6"/>
      <c r="J392" s="64">
        <f t="shared" si="2282"/>
        <v>0</v>
      </c>
      <c r="K392" s="6"/>
      <c r="L392" s="64">
        <f t="shared" si="2359"/>
        <v>0</v>
      </c>
      <c r="M392" s="6"/>
      <c r="N392" s="64">
        <f t="shared" si="2328"/>
        <v>0</v>
      </c>
      <c r="O392" s="6"/>
      <c r="P392" s="54">
        <f t="shared" si="2285"/>
        <v>0</v>
      </c>
      <c r="Q392" s="6"/>
      <c r="R392" s="64">
        <f t="shared" si="2329"/>
        <v>0</v>
      </c>
      <c r="S392" s="6"/>
      <c r="T392" s="64">
        <f t="shared" si="2330"/>
        <v>0</v>
      </c>
      <c r="U392" s="6"/>
      <c r="V392" s="64">
        <f t="shared" si="2331"/>
        <v>0</v>
      </c>
      <c r="W392" s="6"/>
      <c r="X392" s="64">
        <f t="shared" si="2332"/>
        <v>0</v>
      </c>
      <c r="Y392" s="6"/>
      <c r="Z392" s="64">
        <f t="shared" si="2333"/>
        <v>0</v>
      </c>
      <c r="AA392" s="6"/>
      <c r="AB392" s="64">
        <f t="shared" si="2334"/>
        <v>0</v>
      </c>
      <c r="AC392" s="59"/>
      <c r="AD392" s="64">
        <f t="shared" si="2335"/>
        <v>0</v>
      </c>
      <c r="AE392" s="59"/>
      <c r="AF392" s="64">
        <f t="shared" si="2336"/>
        <v>0</v>
      </c>
      <c r="AG392" s="59"/>
      <c r="AH392" s="64">
        <f t="shared" si="2337"/>
        <v>0</v>
      </c>
      <c r="AI392" s="59"/>
      <c r="AJ392" s="64">
        <f t="shared" si="2338"/>
        <v>0</v>
      </c>
      <c r="AK392" s="59"/>
      <c r="AL392" s="64">
        <f t="shared" si="2339"/>
        <v>0</v>
      </c>
      <c r="AM392" s="59"/>
      <c r="AN392" s="64">
        <f t="shared" si="2340"/>
        <v>0</v>
      </c>
      <c r="AO392" s="59"/>
      <c r="AP392" s="64">
        <f t="shared" si="2341"/>
        <v>0</v>
      </c>
      <c r="AQ392" s="59"/>
      <c r="AR392" s="64">
        <f t="shared" si="2342"/>
        <v>0</v>
      </c>
      <c r="AS392" s="59"/>
      <c r="AT392" s="64">
        <f t="shared" si="2343"/>
        <v>0</v>
      </c>
      <c r="AU392" s="59"/>
      <c r="AV392" s="64">
        <f t="shared" si="2344"/>
        <v>0</v>
      </c>
      <c r="AW392" s="59"/>
      <c r="AX392" s="64">
        <f t="shared" si="2345"/>
        <v>0</v>
      </c>
      <c r="AY392" s="59"/>
      <c r="AZ392" s="64">
        <f t="shared" si="2346"/>
        <v>0</v>
      </c>
      <c r="BA392" s="59"/>
      <c r="BB392" s="64">
        <f t="shared" si="2347"/>
        <v>0</v>
      </c>
      <c r="BC392" s="59"/>
      <c r="BD392" s="64">
        <f t="shared" si="2348"/>
        <v>0</v>
      </c>
      <c r="BE392" s="59"/>
      <c r="BF392" s="64">
        <f t="shared" si="2349"/>
        <v>0</v>
      </c>
      <c r="BG392" s="59"/>
      <c r="BH392" s="64">
        <f t="shared" si="2350"/>
        <v>0</v>
      </c>
      <c r="BI392" s="59"/>
      <c r="BJ392" s="64">
        <f t="shared" si="2351"/>
        <v>0</v>
      </c>
      <c r="BK392" s="59"/>
      <c r="BL392" s="64">
        <f t="shared" si="2352"/>
        <v>0</v>
      </c>
      <c r="BM392" s="59"/>
      <c r="BN392" s="64">
        <f t="shared" si="2353"/>
        <v>0</v>
      </c>
      <c r="BO392" s="59"/>
      <c r="BP392" s="64">
        <f t="shared" si="2354"/>
        <v>0</v>
      </c>
      <c r="BQ392" s="59"/>
      <c r="BR392" s="64">
        <f t="shared" si="2355"/>
        <v>0</v>
      </c>
      <c r="BS392" s="59"/>
      <c r="BT392" s="64">
        <f t="shared" si="2356"/>
        <v>0</v>
      </c>
      <c r="BU392" s="59"/>
      <c r="BV392" s="64">
        <f t="shared" si="2357"/>
        <v>0</v>
      </c>
      <c r="BW392" s="59"/>
      <c r="BX392" s="64">
        <f t="shared" si="2358"/>
        <v>0</v>
      </c>
      <c r="BY392" s="59"/>
      <c r="BZ392" s="64">
        <f t="shared" si="2253"/>
        <v>0</v>
      </c>
      <c r="CA392" s="54"/>
      <c r="CB392" s="61">
        <f t="shared" si="2254"/>
        <v>0</v>
      </c>
      <c r="CC392" s="61">
        <f t="shared" si="2255"/>
        <v>0</v>
      </c>
      <c r="CD392" s="4"/>
      <c r="CE392" s="236"/>
      <c r="CF392" s="236">
        <f t="shared" si="2316"/>
        <v>0</v>
      </c>
      <c r="CG392" s="235">
        <f t="shared" si="2317"/>
        <v>0</v>
      </c>
      <c r="CH392" s="235">
        <f t="shared" si="2318"/>
        <v>0</v>
      </c>
      <c r="CI392" s="236"/>
      <c r="CJ392" s="236">
        <f t="shared" si="2319"/>
        <v>0</v>
      </c>
      <c r="CK392" s="235">
        <f t="shared" si="2320"/>
        <v>0</v>
      </c>
      <c r="CL392" s="235">
        <f t="shared" si="2321"/>
        <v>0</v>
      </c>
      <c r="CM392" s="236"/>
      <c r="CN392" s="236">
        <f t="shared" si="2256"/>
        <v>0</v>
      </c>
      <c r="CO392" s="235">
        <f t="shared" si="2257"/>
        <v>0</v>
      </c>
      <c r="CP392" s="235">
        <f t="shared" si="2258"/>
        <v>0</v>
      </c>
      <c r="CQ392" s="236"/>
      <c r="CR392" s="236">
        <f t="shared" si="2259"/>
        <v>0</v>
      </c>
      <c r="CS392" s="235">
        <f t="shared" si="2260"/>
        <v>0</v>
      </c>
      <c r="CT392" s="235">
        <f t="shared" si="2261"/>
        <v>0</v>
      </c>
      <c r="CU392" s="236"/>
      <c r="CV392" s="236">
        <f t="shared" si="2262"/>
        <v>0</v>
      </c>
      <c r="CW392" s="235">
        <f t="shared" si="2263"/>
        <v>0</v>
      </c>
      <c r="CX392" s="235">
        <f t="shared" si="2264"/>
        <v>0</v>
      </c>
      <c r="CY392" s="236"/>
      <c r="CZ392" s="236">
        <f t="shared" si="2265"/>
        <v>0</v>
      </c>
      <c r="DA392" s="235">
        <f t="shared" si="2322"/>
        <v>0</v>
      </c>
      <c r="DB392" s="235">
        <f t="shared" si="2323"/>
        <v>0</v>
      </c>
      <c r="DC392" s="236"/>
      <c r="DD392" s="236">
        <f t="shared" si="2266"/>
        <v>0</v>
      </c>
      <c r="DE392" s="235">
        <f t="shared" si="2267"/>
        <v>0</v>
      </c>
      <c r="DF392" s="235">
        <f t="shared" si="2268"/>
        <v>0</v>
      </c>
      <c r="DG392" s="236"/>
      <c r="DH392" s="236">
        <f t="shared" si="2269"/>
        <v>0</v>
      </c>
      <c r="DI392" s="235">
        <f t="shared" si="2270"/>
        <v>0</v>
      </c>
      <c r="DJ392" s="235">
        <f t="shared" si="2271"/>
        <v>0</v>
      </c>
      <c r="DK392" s="236"/>
      <c r="DL392" s="236">
        <f t="shared" si="2272"/>
        <v>0</v>
      </c>
      <c r="DM392" s="235">
        <f t="shared" si="2324"/>
        <v>0</v>
      </c>
      <c r="DN392" s="235">
        <f t="shared" si="2325"/>
        <v>0</v>
      </c>
      <c r="DO392" s="236"/>
      <c r="DP392" s="236">
        <f t="shared" si="2273"/>
        <v>0</v>
      </c>
      <c r="DQ392" s="235">
        <f t="shared" si="2274"/>
        <v>0</v>
      </c>
      <c r="DR392" s="235">
        <f t="shared" si="2275"/>
        <v>0</v>
      </c>
      <c r="DS392" s="236"/>
      <c r="DT392" s="236">
        <f t="shared" si="2276"/>
        <v>0</v>
      </c>
      <c r="DU392" s="235">
        <f t="shared" si="2326"/>
        <v>0</v>
      </c>
      <c r="DV392" s="235">
        <f t="shared" si="2327"/>
        <v>0</v>
      </c>
      <c r="DW392" s="236"/>
      <c r="DX392" s="236">
        <f t="shared" si="2277"/>
        <v>0</v>
      </c>
      <c r="DY392" s="235">
        <f t="shared" si="2278"/>
        <v>0</v>
      </c>
      <c r="DZ392" s="235">
        <f t="shared" si="2279"/>
        <v>0</v>
      </c>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row>
    <row r="393" spans="1:212" s="5" customFormat="1" x14ac:dyDescent="0.2">
      <c r="A393" s="57"/>
      <c r="B393" s="57"/>
      <c r="C393" s="57" t="s">
        <v>10</v>
      </c>
      <c r="D393" s="57">
        <v>35</v>
      </c>
      <c r="E393" s="6"/>
      <c r="F393" s="64">
        <f t="shared" si="2280"/>
        <v>0</v>
      </c>
      <c r="G393" s="6"/>
      <c r="H393" s="64">
        <f t="shared" si="2281"/>
        <v>0</v>
      </c>
      <c r="I393" s="6"/>
      <c r="J393" s="64">
        <f t="shared" si="2282"/>
        <v>0</v>
      </c>
      <c r="K393" s="6"/>
      <c r="L393" s="64">
        <f t="shared" si="2359"/>
        <v>0</v>
      </c>
      <c r="M393" s="6"/>
      <c r="N393" s="64">
        <f t="shared" si="2328"/>
        <v>0</v>
      </c>
      <c r="O393" s="6"/>
      <c r="P393" s="54">
        <f t="shared" si="2285"/>
        <v>0</v>
      </c>
      <c r="Q393" s="6"/>
      <c r="R393" s="64">
        <f t="shared" si="2329"/>
        <v>0</v>
      </c>
      <c r="S393" s="6"/>
      <c r="T393" s="64">
        <f t="shared" si="2330"/>
        <v>0</v>
      </c>
      <c r="U393" s="6"/>
      <c r="V393" s="64">
        <f t="shared" si="2331"/>
        <v>0</v>
      </c>
      <c r="W393" s="6"/>
      <c r="X393" s="64">
        <f t="shared" si="2332"/>
        <v>0</v>
      </c>
      <c r="Y393" s="6"/>
      <c r="Z393" s="64">
        <f t="shared" si="2333"/>
        <v>0</v>
      </c>
      <c r="AA393" s="6"/>
      <c r="AB393" s="64">
        <f t="shared" si="2334"/>
        <v>0</v>
      </c>
      <c r="AC393" s="59"/>
      <c r="AD393" s="64">
        <f t="shared" si="2335"/>
        <v>0</v>
      </c>
      <c r="AE393" s="59"/>
      <c r="AF393" s="64">
        <f t="shared" si="2336"/>
        <v>0</v>
      </c>
      <c r="AG393" s="59"/>
      <c r="AH393" s="64">
        <f t="shared" si="2337"/>
        <v>0</v>
      </c>
      <c r="AI393" s="59"/>
      <c r="AJ393" s="64">
        <f t="shared" si="2338"/>
        <v>0</v>
      </c>
      <c r="AK393" s="59"/>
      <c r="AL393" s="64">
        <f t="shared" si="2339"/>
        <v>0</v>
      </c>
      <c r="AM393" s="59"/>
      <c r="AN393" s="64">
        <f t="shared" si="2340"/>
        <v>0</v>
      </c>
      <c r="AO393" s="59"/>
      <c r="AP393" s="64">
        <f t="shared" si="2341"/>
        <v>0</v>
      </c>
      <c r="AQ393" s="59"/>
      <c r="AR393" s="64">
        <f t="shared" si="2342"/>
        <v>0</v>
      </c>
      <c r="AS393" s="59"/>
      <c r="AT393" s="64">
        <f t="shared" si="2343"/>
        <v>0</v>
      </c>
      <c r="AU393" s="59"/>
      <c r="AV393" s="64">
        <f t="shared" si="2344"/>
        <v>0</v>
      </c>
      <c r="AW393" s="59"/>
      <c r="AX393" s="64">
        <f t="shared" si="2345"/>
        <v>0</v>
      </c>
      <c r="AY393" s="59"/>
      <c r="AZ393" s="64">
        <f t="shared" si="2346"/>
        <v>0</v>
      </c>
      <c r="BA393" s="59"/>
      <c r="BB393" s="64">
        <f t="shared" si="2347"/>
        <v>0</v>
      </c>
      <c r="BC393" s="59"/>
      <c r="BD393" s="64">
        <f t="shared" si="2348"/>
        <v>0</v>
      </c>
      <c r="BE393" s="59"/>
      <c r="BF393" s="64">
        <f t="shared" si="2349"/>
        <v>0</v>
      </c>
      <c r="BG393" s="59"/>
      <c r="BH393" s="64">
        <f t="shared" si="2350"/>
        <v>0</v>
      </c>
      <c r="BI393" s="59"/>
      <c r="BJ393" s="64">
        <f t="shared" si="2351"/>
        <v>0</v>
      </c>
      <c r="BK393" s="59"/>
      <c r="BL393" s="64">
        <f t="shared" si="2352"/>
        <v>0</v>
      </c>
      <c r="BM393" s="59"/>
      <c r="BN393" s="64">
        <f t="shared" si="2353"/>
        <v>0</v>
      </c>
      <c r="BO393" s="59"/>
      <c r="BP393" s="64">
        <f t="shared" si="2354"/>
        <v>0</v>
      </c>
      <c r="BQ393" s="59"/>
      <c r="BR393" s="64">
        <f t="shared" si="2355"/>
        <v>0</v>
      </c>
      <c r="BS393" s="59"/>
      <c r="BT393" s="64">
        <f t="shared" si="2356"/>
        <v>0</v>
      </c>
      <c r="BU393" s="59"/>
      <c r="BV393" s="64">
        <f t="shared" si="2357"/>
        <v>0</v>
      </c>
      <c r="BW393" s="59"/>
      <c r="BX393" s="64">
        <f t="shared" si="2358"/>
        <v>0</v>
      </c>
      <c r="BY393" s="59"/>
      <c r="BZ393" s="64">
        <f t="shared" si="2253"/>
        <v>0</v>
      </c>
      <c r="CA393" s="54"/>
      <c r="CB393" s="61">
        <f t="shared" si="2254"/>
        <v>0</v>
      </c>
      <c r="CC393" s="61">
        <f t="shared" si="2255"/>
        <v>0</v>
      </c>
      <c r="CD393" s="4"/>
      <c r="CE393" s="236"/>
      <c r="CF393" s="236">
        <f t="shared" si="2316"/>
        <v>0</v>
      </c>
      <c r="CG393" s="235">
        <f t="shared" si="2317"/>
        <v>0</v>
      </c>
      <c r="CH393" s="235">
        <f t="shared" si="2318"/>
        <v>0</v>
      </c>
      <c r="CI393" s="236"/>
      <c r="CJ393" s="236">
        <f t="shared" si="2319"/>
        <v>0</v>
      </c>
      <c r="CK393" s="235">
        <f t="shared" si="2320"/>
        <v>0</v>
      </c>
      <c r="CL393" s="235">
        <f t="shared" si="2321"/>
        <v>0</v>
      </c>
      <c r="CM393" s="236"/>
      <c r="CN393" s="236">
        <f t="shared" si="2256"/>
        <v>0</v>
      </c>
      <c r="CO393" s="235">
        <f t="shared" si="2257"/>
        <v>0</v>
      </c>
      <c r="CP393" s="235">
        <f t="shared" si="2258"/>
        <v>0</v>
      </c>
      <c r="CQ393" s="236"/>
      <c r="CR393" s="236">
        <f t="shared" si="2259"/>
        <v>0</v>
      </c>
      <c r="CS393" s="235">
        <f t="shared" si="2260"/>
        <v>0</v>
      </c>
      <c r="CT393" s="235">
        <f t="shared" si="2261"/>
        <v>0</v>
      </c>
      <c r="CU393" s="236"/>
      <c r="CV393" s="236">
        <f t="shared" si="2262"/>
        <v>0</v>
      </c>
      <c r="CW393" s="235">
        <f t="shared" si="2263"/>
        <v>0</v>
      </c>
      <c r="CX393" s="235">
        <f t="shared" si="2264"/>
        <v>0</v>
      </c>
      <c r="CY393" s="236"/>
      <c r="CZ393" s="236">
        <f t="shared" si="2265"/>
        <v>0</v>
      </c>
      <c r="DA393" s="235">
        <f t="shared" si="2322"/>
        <v>0</v>
      </c>
      <c r="DB393" s="235">
        <f t="shared" si="2323"/>
        <v>0</v>
      </c>
      <c r="DC393" s="236"/>
      <c r="DD393" s="236">
        <f t="shared" si="2266"/>
        <v>0</v>
      </c>
      <c r="DE393" s="235">
        <f t="shared" si="2267"/>
        <v>0</v>
      </c>
      <c r="DF393" s="235">
        <f t="shared" si="2268"/>
        <v>0</v>
      </c>
      <c r="DG393" s="236"/>
      <c r="DH393" s="236">
        <f t="shared" si="2269"/>
        <v>0</v>
      </c>
      <c r="DI393" s="235">
        <f t="shared" si="2270"/>
        <v>0</v>
      </c>
      <c r="DJ393" s="235">
        <f t="shared" si="2271"/>
        <v>0</v>
      </c>
      <c r="DK393" s="236"/>
      <c r="DL393" s="236">
        <f t="shared" si="2272"/>
        <v>0</v>
      </c>
      <c r="DM393" s="235">
        <f t="shared" si="2324"/>
        <v>0</v>
      </c>
      <c r="DN393" s="235">
        <f t="shared" si="2325"/>
        <v>0</v>
      </c>
      <c r="DO393" s="236"/>
      <c r="DP393" s="236">
        <f t="shared" si="2273"/>
        <v>0</v>
      </c>
      <c r="DQ393" s="235">
        <f t="shared" si="2274"/>
        <v>0</v>
      </c>
      <c r="DR393" s="235">
        <f t="shared" si="2275"/>
        <v>0</v>
      </c>
      <c r="DS393" s="236"/>
      <c r="DT393" s="236">
        <f t="shared" si="2276"/>
        <v>0</v>
      </c>
      <c r="DU393" s="235">
        <f t="shared" si="2326"/>
        <v>0</v>
      </c>
      <c r="DV393" s="235">
        <f t="shared" si="2327"/>
        <v>0</v>
      </c>
      <c r="DW393" s="236"/>
      <c r="DX393" s="236">
        <f t="shared" si="2277"/>
        <v>0</v>
      </c>
      <c r="DY393" s="235">
        <f t="shared" si="2278"/>
        <v>0</v>
      </c>
      <c r="DZ393" s="235">
        <f t="shared" si="2279"/>
        <v>0</v>
      </c>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row>
    <row r="394" spans="1:212" s="5" customFormat="1" x14ac:dyDescent="0.2">
      <c r="A394" s="57"/>
      <c r="B394" s="57"/>
      <c r="C394" s="57" t="s">
        <v>10</v>
      </c>
      <c r="D394" s="57">
        <v>35</v>
      </c>
      <c r="E394" s="6"/>
      <c r="F394" s="64">
        <f t="shared" si="2280"/>
        <v>0</v>
      </c>
      <c r="G394" s="6"/>
      <c r="H394" s="64">
        <f>SUM(G394*$D394)</f>
        <v>0</v>
      </c>
      <c r="I394" s="6"/>
      <c r="J394" s="64">
        <f t="shared" si="2282"/>
        <v>0</v>
      </c>
      <c r="K394" s="6"/>
      <c r="L394" s="64">
        <f t="shared" si="2359"/>
        <v>0</v>
      </c>
      <c r="M394" s="6"/>
      <c r="N394" s="64">
        <f t="shared" si="2328"/>
        <v>0</v>
      </c>
      <c r="O394" s="6"/>
      <c r="P394" s="54">
        <f t="shared" si="2285"/>
        <v>0</v>
      </c>
      <c r="Q394" s="6"/>
      <c r="R394" s="64">
        <f t="shared" si="2329"/>
        <v>0</v>
      </c>
      <c r="S394" s="6"/>
      <c r="T394" s="64">
        <f t="shared" si="2330"/>
        <v>0</v>
      </c>
      <c r="U394" s="6"/>
      <c r="V394" s="64">
        <f t="shared" si="2331"/>
        <v>0</v>
      </c>
      <c r="W394" s="6"/>
      <c r="X394" s="64">
        <f t="shared" si="2332"/>
        <v>0</v>
      </c>
      <c r="Y394" s="6"/>
      <c r="Z394" s="64">
        <f t="shared" si="2333"/>
        <v>0</v>
      </c>
      <c r="AA394" s="6"/>
      <c r="AB394" s="64">
        <f t="shared" si="2334"/>
        <v>0</v>
      </c>
      <c r="AC394" s="59"/>
      <c r="AD394" s="64">
        <f t="shared" si="2335"/>
        <v>0</v>
      </c>
      <c r="AE394" s="59"/>
      <c r="AF394" s="64">
        <f t="shared" si="2336"/>
        <v>0</v>
      </c>
      <c r="AG394" s="59"/>
      <c r="AH394" s="64">
        <f t="shared" si="2337"/>
        <v>0</v>
      </c>
      <c r="AI394" s="59"/>
      <c r="AJ394" s="64">
        <f t="shared" si="2338"/>
        <v>0</v>
      </c>
      <c r="AK394" s="59"/>
      <c r="AL394" s="64">
        <f t="shared" si="2339"/>
        <v>0</v>
      </c>
      <c r="AM394" s="59"/>
      <c r="AN394" s="64">
        <f t="shared" si="2340"/>
        <v>0</v>
      </c>
      <c r="AO394" s="59"/>
      <c r="AP394" s="64">
        <f t="shared" si="2341"/>
        <v>0</v>
      </c>
      <c r="AQ394" s="59"/>
      <c r="AR394" s="64">
        <f t="shared" si="2342"/>
        <v>0</v>
      </c>
      <c r="AS394" s="59"/>
      <c r="AT394" s="64">
        <f t="shared" si="2343"/>
        <v>0</v>
      </c>
      <c r="AU394" s="59"/>
      <c r="AV394" s="64">
        <f t="shared" si="2344"/>
        <v>0</v>
      </c>
      <c r="AW394" s="59"/>
      <c r="AX394" s="64">
        <f t="shared" si="2345"/>
        <v>0</v>
      </c>
      <c r="AY394" s="59"/>
      <c r="AZ394" s="64">
        <f t="shared" si="2346"/>
        <v>0</v>
      </c>
      <c r="BA394" s="59"/>
      <c r="BB394" s="64">
        <f t="shared" si="2347"/>
        <v>0</v>
      </c>
      <c r="BC394" s="59"/>
      <c r="BD394" s="64">
        <f t="shared" si="2348"/>
        <v>0</v>
      </c>
      <c r="BE394" s="59"/>
      <c r="BF394" s="64">
        <f t="shared" si="2349"/>
        <v>0</v>
      </c>
      <c r="BG394" s="59"/>
      <c r="BH394" s="64">
        <f t="shared" si="2350"/>
        <v>0</v>
      </c>
      <c r="BI394" s="59"/>
      <c r="BJ394" s="64">
        <f t="shared" si="2351"/>
        <v>0</v>
      </c>
      <c r="BK394" s="59"/>
      <c r="BL394" s="64">
        <f t="shared" si="2352"/>
        <v>0</v>
      </c>
      <c r="BM394" s="59"/>
      <c r="BN394" s="64">
        <f t="shared" si="2353"/>
        <v>0</v>
      </c>
      <c r="BO394" s="59"/>
      <c r="BP394" s="64">
        <f t="shared" si="2354"/>
        <v>0</v>
      </c>
      <c r="BQ394" s="59"/>
      <c r="BR394" s="64">
        <f t="shared" si="2355"/>
        <v>0</v>
      </c>
      <c r="BS394" s="59"/>
      <c r="BT394" s="64">
        <f t="shared" si="2356"/>
        <v>0</v>
      </c>
      <c r="BU394" s="59"/>
      <c r="BV394" s="64">
        <f t="shared" si="2357"/>
        <v>0</v>
      </c>
      <c r="BW394" s="59"/>
      <c r="BX394" s="64">
        <f t="shared" si="2358"/>
        <v>0</v>
      </c>
      <c r="BY394" s="59"/>
      <c r="BZ394" s="64">
        <f t="shared" si="2253"/>
        <v>0</v>
      </c>
      <c r="CA394" s="54"/>
      <c r="CB394" s="61">
        <f t="shared" si="2254"/>
        <v>0</v>
      </c>
      <c r="CC394" s="61">
        <f t="shared" si="2255"/>
        <v>0</v>
      </c>
      <c r="CD394" s="4"/>
      <c r="CE394" s="236"/>
      <c r="CF394" s="236">
        <f t="shared" si="2316"/>
        <v>0</v>
      </c>
      <c r="CG394" s="235">
        <f t="shared" si="2317"/>
        <v>0</v>
      </c>
      <c r="CH394" s="235">
        <f t="shared" si="2318"/>
        <v>0</v>
      </c>
      <c r="CI394" s="236"/>
      <c r="CJ394" s="236">
        <f t="shared" si="2319"/>
        <v>0</v>
      </c>
      <c r="CK394" s="235">
        <f t="shared" si="2320"/>
        <v>0</v>
      </c>
      <c r="CL394" s="235">
        <f t="shared" si="2321"/>
        <v>0</v>
      </c>
      <c r="CM394" s="236"/>
      <c r="CN394" s="236">
        <f t="shared" si="2256"/>
        <v>0</v>
      </c>
      <c r="CO394" s="235">
        <f t="shared" si="2257"/>
        <v>0</v>
      </c>
      <c r="CP394" s="235">
        <f t="shared" si="2258"/>
        <v>0</v>
      </c>
      <c r="CQ394" s="236"/>
      <c r="CR394" s="236">
        <f t="shared" si="2259"/>
        <v>0</v>
      </c>
      <c r="CS394" s="235">
        <f t="shared" si="2260"/>
        <v>0</v>
      </c>
      <c r="CT394" s="235">
        <f t="shared" si="2261"/>
        <v>0</v>
      </c>
      <c r="CU394" s="236"/>
      <c r="CV394" s="236">
        <f t="shared" si="2262"/>
        <v>0</v>
      </c>
      <c r="CW394" s="235">
        <f t="shared" si="2263"/>
        <v>0</v>
      </c>
      <c r="CX394" s="235">
        <f t="shared" si="2264"/>
        <v>0</v>
      </c>
      <c r="CY394" s="236"/>
      <c r="CZ394" s="236">
        <f t="shared" si="2265"/>
        <v>0</v>
      </c>
      <c r="DA394" s="235">
        <f t="shared" si="2322"/>
        <v>0</v>
      </c>
      <c r="DB394" s="235">
        <f t="shared" si="2323"/>
        <v>0</v>
      </c>
      <c r="DC394" s="236"/>
      <c r="DD394" s="236">
        <f t="shared" si="2266"/>
        <v>0</v>
      </c>
      <c r="DE394" s="235">
        <f t="shared" si="2267"/>
        <v>0</v>
      </c>
      <c r="DF394" s="235">
        <f t="shared" si="2268"/>
        <v>0</v>
      </c>
      <c r="DG394" s="236"/>
      <c r="DH394" s="236">
        <f t="shared" si="2269"/>
        <v>0</v>
      </c>
      <c r="DI394" s="235">
        <f t="shared" si="2270"/>
        <v>0</v>
      </c>
      <c r="DJ394" s="235">
        <f t="shared" si="2271"/>
        <v>0</v>
      </c>
      <c r="DK394" s="236"/>
      <c r="DL394" s="236">
        <f t="shared" si="2272"/>
        <v>0</v>
      </c>
      <c r="DM394" s="235">
        <f t="shared" si="2324"/>
        <v>0</v>
      </c>
      <c r="DN394" s="235">
        <f t="shared" si="2325"/>
        <v>0</v>
      </c>
      <c r="DO394" s="236"/>
      <c r="DP394" s="236">
        <f t="shared" si="2273"/>
        <v>0</v>
      </c>
      <c r="DQ394" s="235">
        <f t="shared" si="2274"/>
        <v>0</v>
      </c>
      <c r="DR394" s="235">
        <f t="shared" si="2275"/>
        <v>0</v>
      </c>
      <c r="DS394" s="236"/>
      <c r="DT394" s="236">
        <f t="shared" si="2276"/>
        <v>0</v>
      </c>
      <c r="DU394" s="235">
        <f t="shared" si="2326"/>
        <v>0</v>
      </c>
      <c r="DV394" s="235">
        <f t="shared" si="2327"/>
        <v>0</v>
      </c>
      <c r="DW394" s="236"/>
      <c r="DX394" s="236">
        <f t="shared" si="2277"/>
        <v>0</v>
      </c>
      <c r="DY394" s="235">
        <f t="shared" si="2278"/>
        <v>0</v>
      </c>
      <c r="DZ394" s="235">
        <f t="shared" si="2279"/>
        <v>0</v>
      </c>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row>
    <row r="395" spans="1:212" s="5" customFormat="1" x14ac:dyDescent="0.2">
      <c r="A395" s="19"/>
      <c r="B395" s="19"/>
      <c r="C395" s="19"/>
      <c r="D395" s="19"/>
      <c r="E395" s="19"/>
      <c r="F395" s="19"/>
      <c r="G395" s="19"/>
      <c r="H395" s="19"/>
      <c r="I395" s="19"/>
      <c r="J395" s="19"/>
      <c r="K395" s="55"/>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55"/>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55"/>
      <c r="BH395" s="19"/>
      <c r="BI395" s="19"/>
      <c r="BJ395" s="19"/>
      <c r="BK395" s="19"/>
      <c r="BL395" s="19"/>
      <c r="BM395" s="19"/>
      <c r="BN395" s="19"/>
      <c r="BO395" s="19"/>
      <c r="BP395" s="19"/>
      <c r="BQ395" s="19"/>
      <c r="BR395" s="19"/>
      <c r="BS395" s="19"/>
      <c r="BT395" s="19"/>
      <c r="BU395" s="19"/>
      <c r="BV395" s="19"/>
      <c r="BW395" s="19"/>
      <c r="BX395" s="19"/>
      <c r="BY395" s="19"/>
      <c r="BZ395" s="19"/>
      <c r="CA395" s="19"/>
      <c r="CB395" s="17"/>
      <c r="CC395" s="17"/>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20">
        <f t="shared" si="2323"/>
        <v>0</v>
      </c>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row>
    <row r="396" spans="1:212" s="5" customFormat="1"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56"/>
      <c r="AD396" s="19"/>
      <c r="AE396" s="56"/>
      <c r="AF396" s="19"/>
      <c r="AG396" s="56"/>
      <c r="AH396" s="19"/>
      <c r="AI396" s="56"/>
      <c r="AJ396" s="19"/>
      <c r="AK396" s="56"/>
      <c r="AL396" s="19"/>
      <c r="AM396" s="56"/>
      <c r="AN396" s="19"/>
      <c r="AO396" s="56"/>
      <c r="AP396" s="19"/>
      <c r="AQ396" s="56"/>
      <c r="AR396" s="19"/>
      <c r="AS396" s="56"/>
      <c r="AT396" s="19"/>
      <c r="AU396" s="56"/>
      <c r="AV396" s="19"/>
      <c r="AW396" s="56"/>
      <c r="AX396" s="19"/>
      <c r="AY396" s="56"/>
      <c r="AZ396" s="19"/>
      <c r="BA396" s="56"/>
      <c r="BB396" s="19"/>
      <c r="BC396" s="56"/>
      <c r="BD396" s="19"/>
      <c r="BE396" s="56"/>
      <c r="BF396" s="19"/>
      <c r="BG396" s="56"/>
      <c r="BH396" s="19"/>
      <c r="BI396" s="56"/>
      <c r="BJ396" s="19"/>
      <c r="BK396" s="56"/>
      <c r="BL396" s="19"/>
      <c r="BM396" s="56"/>
      <c r="BN396" s="19"/>
      <c r="BO396" s="56"/>
      <c r="BP396" s="19"/>
      <c r="BQ396" s="56"/>
      <c r="BR396" s="19"/>
      <c r="BS396" s="56"/>
      <c r="BT396" s="19"/>
      <c r="BU396" s="56"/>
      <c r="BV396" s="19"/>
      <c r="BW396" s="56"/>
      <c r="BX396" s="19"/>
      <c r="BY396" s="56"/>
      <c r="BZ396" s="19"/>
      <c r="CA396" s="19"/>
      <c r="CB396" s="17"/>
      <c r="CC396" s="17"/>
      <c r="CD396" s="63"/>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row>
    <row r="397" spans="1:212" s="14" customFormat="1" ht="24" x14ac:dyDescent="0.2">
      <c r="A397" s="65"/>
      <c r="B397" s="65" t="s">
        <v>59</v>
      </c>
      <c r="C397" s="65"/>
      <c r="D397" s="65"/>
      <c r="E397" s="65">
        <f t="shared" ref="E397:AZ397" si="2380">SUM(E363:E394)</f>
        <v>0</v>
      </c>
      <c r="F397" s="209">
        <f t="shared" si="2380"/>
        <v>0</v>
      </c>
      <c r="G397" s="65">
        <f t="shared" si="2380"/>
        <v>0</v>
      </c>
      <c r="H397" s="209">
        <f t="shared" si="2380"/>
        <v>0</v>
      </c>
      <c r="I397" s="65">
        <f t="shared" si="2380"/>
        <v>0</v>
      </c>
      <c r="J397" s="209">
        <f t="shared" si="2380"/>
        <v>0</v>
      </c>
      <c r="K397" s="65">
        <f t="shared" si="2380"/>
        <v>0</v>
      </c>
      <c r="L397" s="209">
        <f t="shared" si="2380"/>
        <v>0</v>
      </c>
      <c r="M397" s="65">
        <f t="shared" si="2380"/>
        <v>0</v>
      </c>
      <c r="N397" s="140">
        <f t="shared" si="2380"/>
        <v>0</v>
      </c>
      <c r="O397" s="65">
        <f t="shared" si="2380"/>
        <v>0</v>
      </c>
      <c r="P397" s="140">
        <f t="shared" si="2380"/>
        <v>0</v>
      </c>
      <c r="Q397" s="65">
        <f t="shared" si="2380"/>
        <v>0</v>
      </c>
      <c r="R397" s="140">
        <f t="shared" si="2380"/>
        <v>0</v>
      </c>
      <c r="S397" s="65">
        <f t="shared" si="2380"/>
        <v>0</v>
      </c>
      <c r="T397" s="140">
        <f t="shared" si="2380"/>
        <v>0</v>
      </c>
      <c r="U397" s="65">
        <f t="shared" si="2380"/>
        <v>0</v>
      </c>
      <c r="V397" s="140">
        <f t="shared" si="2380"/>
        <v>0</v>
      </c>
      <c r="W397" s="65">
        <f t="shared" si="2380"/>
        <v>0</v>
      </c>
      <c r="X397" s="140">
        <f t="shared" si="2380"/>
        <v>0</v>
      </c>
      <c r="Y397" s="65">
        <f t="shared" si="2380"/>
        <v>0</v>
      </c>
      <c r="Z397" s="140">
        <f t="shared" si="2380"/>
        <v>0</v>
      </c>
      <c r="AA397" s="65">
        <f t="shared" si="2380"/>
        <v>0</v>
      </c>
      <c r="AB397" s="65">
        <f t="shared" si="2380"/>
        <v>0</v>
      </c>
      <c r="AC397" s="65">
        <f t="shared" si="2380"/>
        <v>0</v>
      </c>
      <c r="AD397" s="65">
        <f t="shared" si="2380"/>
        <v>0</v>
      </c>
      <c r="AE397" s="65">
        <f t="shared" si="2380"/>
        <v>0</v>
      </c>
      <c r="AF397" s="65">
        <f t="shared" si="2380"/>
        <v>0</v>
      </c>
      <c r="AG397" s="65">
        <f t="shared" si="2380"/>
        <v>0</v>
      </c>
      <c r="AH397" s="65">
        <f t="shared" si="2380"/>
        <v>0</v>
      </c>
      <c r="AI397" s="65">
        <f t="shared" si="2380"/>
        <v>0</v>
      </c>
      <c r="AJ397" s="65">
        <f t="shared" si="2380"/>
        <v>0</v>
      </c>
      <c r="AK397" s="65">
        <f t="shared" si="2380"/>
        <v>0</v>
      </c>
      <c r="AL397" s="65">
        <f t="shared" si="2380"/>
        <v>0</v>
      </c>
      <c r="AM397" s="65">
        <f t="shared" si="2380"/>
        <v>0</v>
      </c>
      <c r="AN397" s="65">
        <f t="shared" si="2380"/>
        <v>0</v>
      </c>
      <c r="AO397" s="65">
        <f t="shared" si="2380"/>
        <v>0</v>
      </c>
      <c r="AP397" s="65">
        <f t="shared" si="2380"/>
        <v>0</v>
      </c>
      <c r="AQ397" s="65">
        <f t="shared" si="2380"/>
        <v>0.25</v>
      </c>
      <c r="AR397" s="65">
        <f t="shared" si="2380"/>
        <v>29.5</v>
      </c>
      <c r="AS397" s="65">
        <f t="shared" si="2380"/>
        <v>0</v>
      </c>
      <c r="AT397" s="65">
        <f t="shared" si="2380"/>
        <v>0</v>
      </c>
      <c r="AU397" s="65">
        <f t="shared" si="2380"/>
        <v>0</v>
      </c>
      <c r="AV397" s="65">
        <f t="shared" si="2380"/>
        <v>0</v>
      </c>
      <c r="AW397" s="65">
        <f t="shared" si="2380"/>
        <v>0</v>
      </c>
      <c r="AX397" s="65">
        <f t="shared" si="2380"/>
        <v>0</v>
      </c>
      <c r="AY397" s="65">
        <f t="shared" si="2380"/>
        <v>0.5</v>
      </c>
      <c r="AZ397" s="65">
        <f t="shared" si="2380"/>
        <v>59</v>
      </c>
      <c r="BA397" s="65">
        <f t="shared" ref="BA397:BX397" si="2381">SUM(BA363:BA394)</f>
        <v>2.75</v>
      </c>
      <c r="BB397" s="140">
        <f t="shared" si="2381"/>
        <v>299.5</v>
      </c>
      <c r="BC397" s="140">
        <f t="shared" si="2381"/>
        <v>0</v>
      </c>
      <c r="BD397" s="140">
        <f t="shared" si="2381"/>
        <v>0</v>
      </c>
      <c r="BE397" s="140">
        <f t="shared" si="2381"/>
        <v>0</v>
      </c>
      <c r="BF397" s="140">
        <f t="shared" si="2381"/>
        <v>0</v>
      </c>
      <c r="BG397" s="140">
        <f t="shared" si="2381"/>
        <v>0</v>
      </c>
      <c r="BH397" s="140">
        <f t="shared" si="2381"/>
        <v>0</v>
      </c>
      <c r="BI397" s="140">
        <f t="shared" si="2381"/>
        <v>0</v>
      </c>
      <c r="BJ397" s="140">
        <f t="shared" si="2381"/>
        <v>0</v>
      </c>
      <c r="BK397" s="140">
        <f t="shared" si="2381"/>
        <v>0</v>
      </c>
      <c r="BL397" s="140">
        <f t="shared" si="2381"/>
        <v>0</v>
      </c>
      <c r="BM397" s="140">
        <f t="shared" si="2381"/>
        <v>0</v>
      </c>
      <c r="BN397" s="140">
        <f t="shared" si="2381"/>
        <v>0</v>
      </c>
      <c r="BO397" s="140">
        <f t="shared" si="2381"/>
        <v>0</v>
      </c>
      <c r="BP397" s="140">
        <f t="shared" si="2381"/>
        <v>0</v>
      </c>
      <c r="BQ397" s="140">
        <f t="shared" si="2381"/>
        <v>0</v>
      </c>
      <c r="BR397" s="140">
        <f t="shared" si="2381"/>
        <v>0</v>
      </c>
      <c r="BS397" s="140">
        <f t="shared" si="2381"/>
        <v>0</v>
      </c>
      <c r="BT397" s="140">
        <f t="shared" si="2381"/>
        <v>0</v>
      </c>
      <c r="BU397" s="140">
        <f t="shared" si="2381"/>
        <v>0</v>
      </c>
      <c r="BV397" s="140">
        <f t="shared" si="2381"/>
        <v>0</v>
      </c>
      <c r="BW397" s="140">
        <f t="shared" si="2381"/>
        <v>0</v>
      </c>
      <c r="BX397" s="140">
        <f t="shared" si="2381"/>
        <v>0</v>
      </c>
      <c r="BY397" s="65">
        <f t="shared" ref="BY397:BZ397" si="2382">SUM(BY363:BY394)</f>
        <v>0</v>
      </c>
      <c r="BZ397" s="65">
        <f t="shared" si="2382"/>
        <v>0</v>
      </c>
      <c r="CA397" s="65"/>
      <c r="CB397" s="66">
        <f>SUM(CB363:CB394)</f>
        <v>3.5</v>
      </c>
      <c r="CC397" s="66">
        <f>SUM(CC363:CC394)</f>
        <v>388</v>
      </c>
      <c r="CD397" s="67" t="s">
        <v>59</v>
      </c>
      <c r="CE397" s="140">
        <f>SUM(CE363:CE394)</f>
        <v>0</v>
      </c>
      <c r="CF397" s="140">
        <f t="shared" ref="CF397:CH397" si="2383">SUM(CF363:CF394)</f>
        <v>0</v>
      </c>
      <c r="CG397" s="140">
        <f t="shared" si="2383"/>
        <v>0</v>
      </c>
      <c r="CH397" s="140">
        <f t="shared" si="2383"/>
        <v>0</v>
      </c>
      <c r="CI397" s="140">
        <f>SUM(CI363:CI394)</f>
        <v>0</v>
      </c>
      <c r="CJ397" s="140">
        <f t="shared" ref="CJ397:CL397" si="2384">SUM(CJ363:CJ394)</f>
        <v>0</v>
      </c>
      <c r="CK397" s="140">
        <f t="shared" si="2384"/>
        <v>0</v>
      </c>
      <c r="CL397" s="140">
        <f t="shared" si="2384"/>
        <v>0</v>
      </c>
      <c r="CM397" s="140">
        <f>SUM(CM363:CM394)</f>
        <v>0</v>
      </c>
      <c r="CN397" s="140">
        <f t="shared" ref="CN397:CP397" si="2385">SUM(CN363:CN394)</f>
        <v>0</v>
      </c>
      <c r="CO397" s="140">
        <f t="shared" si="2385"/>
        <v>0</v>
      </c>
      <c r="CP397" s="140">
        <f t="shared" si="2385"/>
        <v>0</v>
      </c>
      <c r="CQ397" s="140">
        <f>SUM(CQ363:CQ394)</f>
        <v>0</v>
      </c>
      <c r="CR397" s="140">
        <f t="shared" ref="CR397:CT397" si="2386">SUM(CR363:CR394)</f>
        <v>0</v>
      </c>
      <c r="CS397" s="140">
        <f t="shared" si="2386"/>
        <v>0</v>
      </c>
      <c r="CT397" s="140">
        <f t="shared" si="2386"/>
        <v>0</v>
      </c>
      <c r="CU397" s="140">
        <f>SUM(CU363:CU394)</f>
        <v>0</v>
      </c>
      <c r="CV397" s="140">
        <f t="shared" ref="CV397:CX397" si="2387">SUM(CV363:CV394)</f>
        <v>0</v>
      </c>
      <c r="CW397" s="140">
        <f t="shared" si="2387"/>
        <v>0</v>
      </c>
      <c r="CX397" s="140">
        <f t="shared" si="2387"/>
        <v>0</v>
      </c>
      <c r="CY397" s="140">
        <f>SUM(CY363:CY394)</f>
        <v>0</v>
      </c>
      <c r="CZ397" s="140">
        <f t="shared" ref="CZ397:DB397" si="2388">SUM(CZ363:CZ394)</f>
        <v>0</v>
      </c>
      <c r="DA397" s="140">
        <f t="shared" si="2388"/>
        <v>0.25</v>
      </c>
      <c r="DB397" s="140">
        <f t="shared" si="2388"/>
        <v>29.5</v>
      </c>
      <c r="DC397" s="140">
        <f>SUM(DC363:DC394)</f>
        <v>0</v>
      </c>
      <c r="DD397" s="140">
        <f t="shared" ref="DD397:DF397" si="2389">SUM(DD363:DD394)</f>
        <v>0</v>
      </c>
      <c r="DE397" s="140">
        <f t="shared" si="2389"/>
        <v>0</v>
      </c>
      <c r="DF397" s="140">
        <f t="shared" si="2389"/>
        <v>0</v>
      </c>
      <c r="DG397" s="140">
        <f>SUM(DG363:DG394)</f>
        <v>0</v>
      </c>
      <c r="DH397" s="140">
        <f t="shared" ref="DH397:DJ397" si="2390">SUM(DH363:DH394)</f>
        <v>0</v>
      </c>
      <c r="DI397" s="140">
        <f t="shared" si="2390"/>
        <v>0</v>
      </c>
      <c r="DJ397" s="140">
        <f t="shared" si="2390"/>
        <v>0</v>
      </c>
      <c r="DK397" s="140">
        <f>SUM(DK363:DK394)</f>
        <v>0</v>
      </c>
      <c r="DL397" s="140">
        <f t="shared" ref="DL397:DN397" si="2391">SUM(DL363:DL394)</f>
        <v>0</v>
      </c>
      <c r="DM397" s="140">
        <f t="shared" si="2391"/>
        <v>0</v>
      </c>
      <c r="DN397" s="140">
        <f t="shared" si="2391"/>
        <v>0</v>
      </c>
      <c r="DO397" s="140">
        <f>SUM(DO363:DO394)</f>
        <v>0</v>
      </c>
      <c r="DP397" s="140">
        <f t="shared" ref="DP397:DR397" si="2392">SUM(DP363:DP394)</f>
        <v>0</v>
      </c>
      <c r="DQ397" s="140">
        <f t="shared" si="2392"/>
        <v>2.75</v>
      </c>
      <c r="DR397" s="140">
        <f t="shared" si="2392"/>
        <v>0</v>
      </c>
      <c r="DS397" s="140">
        <f>SUM(DS363:DS394)</f>
        <v>0</v>
      </c>
      <c r="DT397" s="140">
        <f t="shared" ref="DT397:DV397" si="2393">SUM(DT363:DT394)</f>
        <v>0</v>
      </c>
      <c r="DU397" s="140">
        <f t="shared" si="2393"/>
        <v>2.75</v>
      </c>
      <c r="DV397" s="140">
        <f t="shared" si="2393"/>
        <v>299.5</v>
      </c>
      <c r="DW397" s="140">
        <f>SUM(DW363:DW394)</f>
        <v>0</v>
      </c>
      <c r="DX397" s="140">
        <f t="shared" ref="DX397:DZ397" si="2394">SUM(DX363:DX394)</f>
        <v>0</v>
      </c>
      <c r="DY397" s="140">
        <f t="shared" si="2394"/>
        <v>0</v>
      </c>
      <c r="DZ397" s="140">
        <f t="shared" si="2394"/>
        <v>0</v>
      </c>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c r="GE397" s="18"/>
      <c r="GF397" s="18"/>
      <c r="GG397" s="18"/>
      <c r="GH397" s="18"/>
      <c r="GI397" s="18"/>
      <c r="GJ397" s="18"/>
      <c r="GK397" s="18"/>
      <c r="GL397" s="18"/>
      <c r="GM397" s="18"/>
      <c r="GN397" s="18"/>
      <c r="GO397" s="18"/>
      <c r="GP397" s="18"/>
      <c r="GQ397" s="18"/>
      <c r="GR397" s="18"/>
      <c r="GS397" s="18"/>
      <c r="GT397" s="18"/>
      <c r="GU397" s="18"/>
      <c r="GV397" s="18"/>
      <c r="GW397" s="18"/>
      <c r="GX397" s="18"/>
      <c r="GY397" s="18"/>
      <c r="GZ397" s="18"/>
      <c r="HA397" s="18"/>
      <c r="HB397" s="18"/>
      <c r="HC397" s="18"/>
      <c r="HD397" s="18"/>
    </row>
    <row r="398" spans="1:212" x14ac:dyDescent="0.2">
      <c r="A398" s="65"/>
      <c r="B398" s="65" t="s">
        <v>60</v>
      </c>
      <c r="C398" s="65"/>
      <c r="D398" s="65"/>
      <c r="E398" s="718" t="e">
        <f>F397/E397</f>
        <v>#DIV/0!</v>
      </c>
      <c r="F398" s="718"/>
      <c r="G398" s="718" t="e">
        <f>H397/G397</f>
        <v>#DIV/0!</v>
      </c>
      <c r="H398" s="718"/>
      <c r="I398" s="718" t="e">
        <f>J397/I397</f>
        <v>#DIV/0!</v>
      </c>
      <c r="J398" s="718"/>
      <c r="K398" s="718" t="e">
        <f>L397/K397</f>
        <v>#DIV/0!</v>
      </c>
      <c r="L398" s="718"/>
      <c r="M398" s="718" t="e">
        <f>N397/M397</f>
        <v>#DIV/0!</v>
      </c>
      <c r="N398" s="718"/>
      <c r="O398" s="718" t="e">
        <f>P397/O397</f>
        <v>#DIV/0!</v>
      </c>
      <c r="P398" s="718"/>
      <c r="Q398" s="718" t="e">
        <f>R397/Q397</f>
        <v>#DIV/0!</v>
      </c>
      <c r="R398" s="718"/>
      <c r="S398" s="718" t="e">
        <f>T397/S397</f>
        <v>#DIV/0!</v>
      </c>
      <c r="T398" s="718"/>
      <c r="U398" s="718" t="e">
        <f>V397/U397</f>
        <v>#DIV/0!</v>
      </c>
      <c r="V398" s="718"/>
      <c r="W398" s="718" t="e">
        <f>X397/W397</f>
        <v>#DIV/0!</v>
      </c>
      <c r="X398" s="718"/>
      <c r="Y398" s="718" t="e">
        <f>Z397/Y397</f>
        <v>#DIV/0!</v>
      </c>
      <c r="Z398" s="718"/>
      <c r="AA398" s="718" t="e">
        <f>AB397/AA397</f>
        <v>#DIV/0!</v>
      </c>
      <c r="AB398" s="718"/>
      <c r="AC398" s="718" t="e">
        <f>AD397/AC397</f>
        <v>#DIV/0!</v>
      </c>
      <c r="AD398" s="718"/>
      <c r="AE398" s="718" t="e">
        <f>AF397/AE397</f>
        <v>#DIV/0!</v>
      </c>
      <c r="AF398" s="718"/>
      <c r="AG398" s="718" t="e">
        <f>AH397/AG397</f>
        <v>#DIV/0!</v>
      </c>
      <c r="AH398" s="718"/>
      <c r="AI398" s="718" t="e">
        <f>AJ397/AI397</f>
        <v>#DIV/0!</v>
      </c>
      <c r="AJ398" s="718"/>
      <c r="AK398" s="718" t="e">
        <f>AL397/AK397</f>
        <v>#DIV/0!</v>
      </c>
      <c r="AL398" s="718"/>
      <c r="AM398" s="718" t="e">
        <f>AN397/AM397</f>
        <v>#DIV/0!</v>
      </c>
      <c r="AN398" s="718"/>
      <c r="AO398" s="718" t="e">
        <f>AP397/AO397</f>
        <v>#DIV/0!</v>
      </c>
      <c r="AP398" s="718"/>
      <c r="AQ398" s="718">
        <f>AR397/AQ397</f>
        <v>118</v>
      </c>
      <c r="AR398" s="718"/>
      <c r="AS398" s="718" t="e">
        <f>AT397/AS397</f>
        <v>#DIV/0!</v>
      </c>
      <c r="AT398" s="718"/>
      <c r="AU398" s="718" t="e">
        <f>AV397/AU397</f>
        <v>#DIV/0!</v>
      </c>
      <c r="AV398" s="718"/>
      <c r="AW398" s="718" t="e">
        <f>AX397/AW397</f>
        <v>#DIV/0!</v>
      </c>
      <c r="AX398" s="718"/>
      <c r="AY398" s="718">
        <f>AZ397/AY397</f>
        <v>118</v>
      </c>
      <c r="AZ398" s="718"/>
      <c r="BA398" s="718">
        <f>BB397/BA397</f>
        <v>108.90909090909091</v>
      </c>
      <c r="BB398" s="718"/>
      <c r="BC398" s="718" t="e">
        <f>BD397/BC397</f>
        <v>#DIV/0!</v>
      </c>
      <c r="BD398" s="718"/>
      <c r="BE398" s="718" t="e">
        <f>BF397/BE397</f>
        <v>#DIV/0!</v>
      </c>
      <c r="BF398" s="718"/>
      <c r="BG398" s="718" t="e">
        <f>BH397/BG397</f>
        <v>#DIV/0!</v>
      </c>
      <c r="BH398" s="718"/>
      <c r="BI398" s="718" t="e">
        <f>BJ397/BI397</f>
        <v>#DIV/0!</v>
      </c>
      <c r="BJ398" s="718"/>
      <c r="BK398" s="718" t="e">
        <f>BL397/BK397</f>
        <v>#DIV/0!</v>
      </c>
      <c r="BL398" s="718"/>
      <c r="BM398" s="718" t="e">
        <f>BN397/BM397</f>
        <v>#DIV/0!</v>
      </c>
      <c r="BN398" s="718"/>
      <c r="BO398" s="718" t="e">
        <f>BP397/BO397</f>
        <v>#DIV/0!</v>
      </c>
      <c r="BP398" s="718"/>
      <c r="BQ398" s="718" t="e">
        <f>BR397/BQ397</f>
        <v>#DIV/0!</v>
      </c>
      <c r="BR398" s="718"/>
      <c r="BS398" s="718" t="e">
        <f>BT397/BS397</f>
        <v>#DIV/0!</v>
      </c>
      <c r="BT398" s="718"/>
      <c r="BU398" s="718" t="e">
        <f>BV397/BU397</f>
        <v>#DIV/0!</v>
      </c>
      <c r="BV398" s="718"/>
      <c r="BW398" s="718" t="e">
        <f>BX397/BW397</f>
        <v>#DIV/0!</v>
      </c>
      <c r="BX398" s="718"/>
      <c r="BY398" s="718" t="e">
        <f>BZ397/BY397</f>
        <v>#DIV/0!</v>
      </c>
      <c r="BZ398" s="718"/>
      <c r="CA398" s="70"/>
      <c r="CB398" s="726">
        <f>CC397/CB397</f>
        <v>110.85714285714286</v>
      </c>
      <c r="CC398" s="726"/>
      <c r="CD398" s="68" t="s">
        <v>61</v>
      </c>
      <c r="CE398" s="718"/>
      <c r="CF398" s="718"/>
      <c r="CG398" s="718"/>
      <c r="CH398" s="718"/>
      <c r="CI398" s="718"/>
      <c r="CJ398" s="718"/>
      <c r="CK398" s="718"/>
      <c r="CL398" s="718"/>
      <c r="CM398" s="718"/>
      <c r="CN398" s="718"/>
      <c r="CO398" s="718"/>
      <c r="CP398" s="718"/>
      <c r="CQ398" s="718"/>
      <c r="CR398" s="718"/>
      <c r="CS398" s="718"/>
      <c r="CT398" s="718"/>
      <c r="CU398" s="718"/>
      <c r="CV398" s="718"/>
      <c r="CW398" s="718"/>
      <c r="CX398" s="718"/>
      <c r="CY398" s="718"/>
      <c r="CZ398" s="718"/>
      <c r="DA398" s="718"/>
      <c r="DB398" s="718"/>
      <c r="DC398" s="718"/>
      <c r="DD398" s="718"/>
      <c r="DE398" s="718"/>
      <c r="DF398" s="718"/>
      <c r="DG398" s="718"/>
      <c r="DH398" s="718"/>
      <c r="DI398" s="718"/>
      <c r="DJ398" s="718"/>
      <c r="DK398" s="718"/>
      <c r="DL398" s="718"/>
      <c r="DM398" s="718"/>
      <c r="DN398" s="718"/>
      <c r="DO398" s="718"/>
      <c r="DP398" s="718"/>
      <c r="DQ398" s="718"/>
      <c r="DR398" s="718"/>
      <c r="DS398" s="718"/>
      <c r="DT398" s="718"/>
      <c r="DU398" s="718"/>
      <c r="DV398" s="718"/>
      <c r="DW398" s="718"/>
      <c r="DX398" s="718"/>
      <c r="DY398" s="718"/>
      <c r="DZ398" s="718"/>
      <c r="HA398" s="4"/>
      <c r="HB398" s="4"/>
      <c r="HC398" s="4"/>
      <c r="HD398" s="4"/>
    </row>
    <row r="399" spans="1:212" x14ac:dyDescent="0.2">
      <c r="HA399" s="4"/>
      <c r="HB399" s="4"/>
      <c r="HC399" s="4"/>
      <c r="HD399" s="4"/>
    </row>
    <row r="400" spans="1:212" x14ac:dyDescent="0.2">
      <c r="HA400" s="4"/>
      <c r="HB400" s="4"/>
      <c r="HC400" s="4"/>
      <c r="HD400" s="4"/>
    </row>
    <row r="401" spans="1:212" s="4" customFormat="1" ht="12.75" hidden="1" customHeight="1" x14ac:dyDescent="0.2">
      <c r="A401" s="49"/>
      <c r="B401" s="49"/>
      <c r="C401" s="50"/>
      <c r="D401" s="50"/>
      <c r="E401" s="729" t="str">
        <f>$E$3</f>
        <v>vor 2021</v>
      </c>
      <c r="F401" s="730"/>
      <c r="G401" s="730"/>
      <c r="H401" s="730"/>
      <c r="I401" s="730"/>
      <c r="J401" s="730"/>
      <c r="K401" s="730"/>
      <c r="L401" s="730"/>
      <c r="M401" s="730"/>
      <c r="N401" s="730"/>
      <c r="O401" s="730"/>
      <c r="P401" s="730"/>
      <c r="Q401" s="730"/>
      <c r="R401" s="730"/>
      <c r="S401" s="730"/>
      <c r="T401" s="730"/>
      <c r="U401" s="730"/>
      <c r="V401" s="730"/>
      <c r="W401" s="730"/>
      <c r="X401" s="730"/>
      <c r="Y401" s="730"/>
      <c r="Z401" s="730"/>
      <c r="AA401" s="730"/>
      <c r="AB401" s="731"/>
      <c r="AC401" s="719">
        <v>2021</v>
      </c>
      <c r="AD401" s="720"/>
      <c r="AE401" s="720"/>
      <c r="AF401" s="720"/>
      <c r="AG401" s="720"/>
      <c r="AH401" s="720"/>
      <c r="AI401" s="720"/>
      <c r="AJ401" s="720"/>
      <c r="AK401" s="720"/>
      <c r="AL401" s="720"/>
      <c r="AM401" s="720"/>
      <c r="AN401" s="720"/>
      <c r="AO401" s="720"/>
      <c r="AP401" s="720"/>
      <c r="AQ401" s="720"/>
      <c r="AR401" s="720"/>
      <c r="AS401" s="720"/>
      <c r="AT401" s="720"/>
      <c r="AU401" s="720"/>
      <c r="AV401" s="720"/>
      <c r="AW401" s="720"/>
      <c r="AX401" s="720"/>
      <c r="AY401" s="720"/>
      <c r="AZ401" s="721"/>
      <c r="BA401" s="719">
        <v>2018</v>
      </c>
      <c r="BB401" s="720"/>
      <c r="BC401" s="720"/>
      <c r="BD401" s="720"/>
      <c r="BE401" s="720"/>
      <c r="BF401" s="720"/>
      <c r="BG401" s="720"/>
      <c r="BH401" s="720"/>
      <c r="BI401" s="720"/>
      <c r="BJ401" s="720"/>
      <c r="BK401" s="720"/>
      <c r="BL401" s="720"/>
      <c r="BM401" s="720"/>
      <c r="BN401" s="720"/>
      <c r="BO401" s="720"/>
      <c r="BP401" s="720"/>
      <c r="BQ401" s="720"/>
      <c r="BR401" s="720"/>
      <c r="BS401" s="720"/>
      <c r="BT401" s="720"/>
      <c r="BU401" s="720"/>
      <c r="BV401" s="720"/>
      <c r="BW401" s="720"/>
      <c r="BX401" s="721"/>
      <c r="BY401" s="62"/>
      <c r="BZ401" s="62"/>
      <c r="CA401" s="62"/>
      <c r="CB401" s="17"/>
      <c r="CC401" s="17"/>
    </row>
    <row r="402" spans="1:212" s="5" customFormat="1" ht="15.75" hidden="1" x14ac:dyDescent="0.25">
      <c r="A402" s="69"/>
      <c r="B402" s="69" t="str">
        <f>Stundenverteilung!S5</f>
        <v>JS - TU</v>
      </c>
      <c r="C402" s="735" t="s">
        <v>339</v>
      </c>
      <c r="D402" s="736"/>
      <c r="E402" s="732"/>
      <c r="F402" s="733"/>
      <c r="G402" s="733"/>
      <c r="H402" s="733"/>
      <c r="I402" s="733"/>
      <c r="J402" s="733"/>
      <c r="K402" s="733"/>
      <c r="L402" s="733"/>
      <c r="M402" s="733"/>
      <c r="N402" s="733"/>
      <c r="O402" s="733"/>
      <c r="P402" s="733"/>
      <c r="Q402" s="733"/>
      <c r="R402" s="733"/>
      <c r="S402" s="733"/>
      <c r="T402" s="733"/>
      <c r="U402" s="733"/>
      <c r="V402" s="733"/>
      <c r="W402" s="733"/>
      <c r="X402" s="733"/>
      <c r="Y402" s="733"/>
      <c r="Z402" s="733"/>
      <c r="AA402" s="733"/>
      <c r="AB402" s="734"/>
      <c r="AC402" s="722"/>
      <c r="AD402" s="723"/>
      <c r="AE402" s="723"/>
      <c r="AF402" s="723"/>
      <c r="AG402" s="723"/>
      <c r="AH402" s="723"/>
      <c r="AI402" s="723"/>
      <c r="AJ402" s="723"/>
      <c r="AK402" s="723"/>
      <c r="AL402" s="723"/>
      <c r="AM402" s="723"/>
      <c r="AN402" s="723"/>
      <c r="AO402" s="723"/>
      <c r="AP402" s="723"/>
      <c r="AQ402" s="723"/>
      <c r="AR402" s="723"/>
      <c r="AS402" s="723"/>
      <c r="AT402" s="723"/>
      <c r="AU402" s="723"/>
      <c r="AV402" s="723"/>
      <c r="AW402" s="723"/>
      <c r="AX402" s="723"/>
      <c r="AY402" s="723"/>
      <c r="AZ402" s="724"/>
      <c r="BA402" s="722"/>
      <c r="BB402" s="723"/>
      <c r="BC402" s="723"/>
      <c r="BD402" s="723"/>
      <c r="BE402" s="723"/>
      <c r="BF402" s="723"/>
      <c r="BG402" s="723"/>
      <c r="BH402" s="723"/>
      <c r="BI402" s="723"/>
      <c r="BJ402" s="723"/>
      <c r="BK402" s="723"/>
      <c r="BL402" s="723"/>
      <c r="BM402" s="723"/>
      <c r="BN402" s="723"/>
      <c r="BO402" s="723"/>
      <c r="BP402" s="723"/>
      <c r="BQ402" s="723"/>
      <c r="BR402" s="723"/>
      <c r="BS402" s="723"/>
      <c r="BT402" s="723"/>
      <c r="BU402" s="723"/>
      <c r="BV402" s="723"/>
      <c r="BW402" s="723"/>
      <c r="BX402" s="724"/>
      <c r="BY402" s="62"/>
      <c r="BZ402" s="62"/>
      <c r="CA402" s="62"/>
      <c r="CB402" s="16"/>
      <c r="CC402" s="16"/>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row>
    <row r="403" spans="1:212" s="5" customFormat="1" ht="48" hidden="1" x14ac:dyDescent="0.2">
      <c r="A403" s="51" t="s">
        <v>0</v>
      </c>
      <c r="B403" s="51" t="s">
        <v>80</v>
      </c>
      <c r="C403" s="52" t="s">
        <v>1</v>
      </c>
      <c r="D403" s="52" t="s">
        <v>6</v>
      </c>
      <c r="E403" s="53" t="s">
        <v>13</v>
      </c>
      <c r="F403" s="53" t="s">
        <v>14</v>
      </c>
      <c r="G403" s="53" t="s">
        <v>15</v>
      </c>
      <c r="H403" s="53" t="s">
        <v>16</v>
      </c>
      <c r="I403" s="53" t="s">
        <v>17</v>
      </c>
      <c r="J403" s="53" t="s">
        <v>18</v>
      </c>
      <c r="K403" s="53" t="s">
        <v>19</v>
      </c>
      <c r="L403" s="53" t="s">
        <v>20</v>
      </c>
      <c r="M403" s="53" t="s">
        <v>21</v>
      </c>
      <c r="N403" s="53" t="s">
        <v>22</v>
      </c>
      <c r="O403" s="53" t="s">
        <v>23</v>
      </c>
      <c r="P403" s="53" t="s">
        <v>24</v>
      </c>
      <c r="Q403" s="53" t="s">
        <v>25</v>
      </c>
      <c r="R403" s="53" t="s">
        <v>26</v>
      </c>
      <c r="S403" s="53" t="s">
        <v>27</v>
      </c>
      <c r="T403" s="53" t="s">
        <v>28</v>
      </c>
      <c r="U403" s="53" t="s">
        <v>29</v>
      </c>
      <c r="V403" s="53" t="s">
        <v>30</v>
      </c>
      <c r="W403" s="53" t="s">
        <v>247</v>
      </c>
      <c r="X403" s="53" t="s">
        <v>32</v>
      </c>
      <c r="Y403" s="53" t="s">
        <v>248</v>
      </c>
      <c r="Z403" s="53" t="s">
        <v>36</v>
      </c>
      <c r="AA403" s="53" t="s">
        <v>249</v>
      </c>
      <c r="AB403" s="53" t="s">
        <v>35</v>
      </c>
      <c r="AC403" s="58" t="s">
        <v>13</v>
      </c>
      <c r="AD403" s="58" t="s">
        <v>14</v>
      </c>
      <c r="AE403" s="58" t="s">
        <v>15</v>
      </c>
      <c r="AF403" s="58" t="s">
        <v>16</v>
      </c>
      <c r="AG403" s="58" t="s">
        <v>17</v>
      </c>
      <c r="AH403" s="58" t="s">
        <v>18</v>
      </c>
      <c r="AI403" s="58" t="s">
        <v>19</v>
      </c>
      <c r="AJ403" s="58" t="s">
        <v>20</v>
      </c>
      <c r="AK403" s="58" t="s">
        <v>21</v>
      </c>
      <c r="AL403" s="58" t="s">
        <v>22</v>
      </c>
      <c r="AM403" s="58" t="s">
        <v>23</v>
      </c>
      <c r="AN403" s="58" t="s">
        <v>24</v>
      </c>
      <c r="AO403" s="58" t="s">
        <v>25</v>
      </c>
      <c r="AP403" s="58" t="s">
        <v>26</v>
      </c>
      <c r="AQ403" s="58" t="s">
        <v>27</v>
      </c>
      <c r="AR403" s="58" t="s">
        <v>28</v>
      </c>
      <c r="AS403" s="58" t="s">
        <v>29</v>
      </c>
      <c r="AT403" s="58" t="s">
        <v>30</v>
      </c>
      <c r="AU403" s="58" t="s">
        <v>31</v>
      </c>
      <c r="AV403" s="58" t="s">
        <v>32</v>
      </c>
      <c r="AW403" s="58" t="s">
        <v>33</v>
      </c>
      <c r="AX403" s="58" t="s">
        <v>36</v>
      </c>
      <c r="AY403" s="58" t="s">
        <v>34</v>
      </c>
      <c r="AZ403" s="58" t="s">
        <v>35</v>
      </c>
      <c r="BA403" s="58" t="s">
        <v>13</v>
      </c>
      <c r="BB403" s="58" t="s">
        <v>14</v>
      </c>
      <c r="BC403" s="58" t="s">
        <v>15</v>
      </c>
      <c r="BD403" s="58" t="s">
        <v>16</v>
      </c>
      <c r="BE403" s="58" t="s">
        <v>17</v>
      </c>
      <c r="BF403" s="58" t="s">
        <v>18</v>
      </c>
      <c r="BG403" s="58" t="s">
        <v>19</v>
      </c>
      <c r="BH403" s="58" t="s">
        <v>20</v>
      </c>
      <c r="BI403" s="58" t="s">
        <v>21</v>
      </c>
      <c r="BJ403" s="58" t="s">
        <v>22</v>
      </c>
      <c r="BK403" s="58" t="s">
        <v>23</v>
      </c>
      <c r="BL403" s="58" t="s">
        <v>24</v>
      </c>
      <c r="BM403" s="58" t="s">
        <v>25</v>
      </c>
      <c r="BN403" s="58" t="s">
        <v>26</v>
      </c>
      <c r="BO403" s="58" t="s">
        <v>27</v>
      </c>
      <c r="BP403" s="58" t="s">
        <v>28</v>
      </c>
      <c r="BQ403" s="58" t="s">
        <v>29</v>
      </c>
      <c r="BR403" s="58" t="s">
        <v>30</v>
      </c>
      <c r="BS403" s="58" t="s">
        <v>31</v>
      </c>
      <c r="BT403" s="58" t="s">
        <v>32</v>
      </c>
      <c r="BU403" s="58" t="s">
        <v>33</v>
      </c>
      <c r="BV403" s="58" t="s">
        <v>36</v>
      </c>
      <c r="BW403" s="58" t="s">
        <v>34</v>
      </c>
      <c r="BX403" s="58" t="s">
        <v>35</v>
      </c>
      <c r="BY403" s="222" t="str">
        <f>BY5</f>
        <v>Leer
Std.</v>
      </c>
      <c r="BZ403" s="58" t="str">
        <f>BZ5</f>
        <v>Leer
CHF</v>
      </c>
      <c r="CA403" s="58"/>
      <c r="CB403" s="60" t="s">
        <v>4</v>
      </c>
      <c r="CC403" s="60" t="s">
        <v>5</v>
      </c>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row>
    <row r="404" spans="1:212" s="5" customFormat="1" hidden="1" x14ac:dyDescent="0.2">
      <c r="A404" s="57"/>
      <c r="B404" s="57"/>
      <c r="C404" s="57" t="s">
        <v>2</v>
      </c>
      <c r="D404" s="57">
        <v>140</v>
      </c>
      <c r="E404" s="6"/>
      <c r="F404" s="64">
        <f>SUM(E404*$D404)</f>
        <v>0</v>
      </c>
      <c r="G404" s="6"/>
      <c r="H404" s="64">
        <f>SUM(G404*$D404)</f>
        <v>0</v>
      </c>
      <c r="I404" s="6"/>
      <c r="J404" s="64">
        <f>SUM(I404*$D404)</f>
        <v>0</v>
      </c>
      <c r="K404" s="6"/>
      <c r="L404" s="64">
        <f>SUM(K404*$D404)</f>
        <v>0</v>
      </c>
      <c r="M404" s="6"/>
      <c r="N404" s="64">
        <f>SUM(M404*$D404)</f>
        <v>0</v>
      </c>
      <c r="O404" s="6"/>
      <c r="P404" s="64">
        <f>SUM(O404*$D404)</f>
        <v>0</v>
      </c>
      <c r="Q404" s="6"/>
      <c r="R404" s="64">
        <f>SUM(Q404*$D404)</f>
        <v>0</v>
      </c>
      <c r="S404" s="6"/>
      <c r="T404" s="64">
        <f>SUM(S404*$D404)</f>
        <v>0</v>
      </c>
      <c r="U404" s="6"/>
      <c r="V404" s="64">
        <f>SUM(U404*$D404)</f>
        <v>0</v>
      </c>
      <c r="W404" s="6"/>
      <c r="X404" s="64">
        <f>SUM(W404*$D404)</f>
        <v>0</v>
      </c>
      <c r="Y404" s="6"/>
      <c r="Z404" s="64">
        <f>SUM(Y404*$D404)</f>
        <v>0</v>
      </c>
      <c r="AA404" s="6"/>
      <c r="AB404" s="64">
        <f>SUM(AA404*$D404)</f>
        <v>0</v>
      </c>
      <c r="AC404" s="59"/>
      <c r="AD404" s="64">
        <f>SUM(AC404*$D404)</f>
        <v>0</v>
      </c>
      <c r="AE404" s="59"/>
      <c r="AF404" s="64">
        <f>SUM(AE404*$D404)</f>
        <v>0</v>
      </c>
      <c r="AG404" s="59"/>
      <c r="AH404" s="64">
        <f>SUM(AG404*$D404)</f>
        <v>0</v>
      </c>
      <c r="AI404" s="59"/>
      <c r="AJ404" s="64">
        <f>SUM(AI404*$D404)</f>
        <v>0</v>
      </c>
      <c r="AK404" s="59"/>
      <c r="AL404" s="64">
        <f>SUM(AK404*$D404)</f>
        <v>0</v>
      </c>
      <c r="AM404" s="59"/>
      <c r="AN404" s="64">
        <f>SUM(AM404*$D404)</f>
        <v>0</v>
      </c>
      <c r="AO404" s="59"/>
      <c r="AP404" s="64">
        <f>SUM(AO404*$D404)</f>
        <v>0</v>
      </c>
      <c r="AQ404" s="59"/>
      <c r="AR404" s="64">
        <f>SUM(AQ404*$D404)</f>
        <v>0</v>
      </c>
      <c r="AS404" s="59"/>
      <c r="AT404" s="64">
        <f>SUM(AS404*$D404)</f>
        <v>0</v>
      </c>
      <c r="AU404" s="59"/>
      <c r="AV404" s="64">
        <f>SUM(AU404*$D404)</f>
        <v>0</v>
      </c>
      <c r="AW404" s="59"/>
      <c r="AX404" s="64">
        <f>SUM(AW404*$D404)</f>
        <v>0</v>
      </c>
      <c r="AY404" s="59"/>
      <c r="AZ404" s="64">
        <f>SUM(AY404*$D404)</f>
        <v>0</v>
      </c>
      <c r="BA404" s="59"/>
      <c r="BB404" s="64">
        <f>SUM(BA404*$D404)</f>
        <v>0</v>
      </c>
      <c r="BC404" s="59"/>
      <c r="BD404" s="64">
        <f>SUM(BC404*$D404)</f>
        <v>0</v>
      </c>
      <c r="BE404" s="59"/>
      <c r="BF404" s="64">
        <f>SUM(BE404*$D404)</f>
        <v>0</v>
      </c>
      <c r="BG404" s="59"/>
      <c r="BH404" s="64">
        <f>SUM(BG404*$D404)</f>
        <v>0</v>
      </c>
      <c r="BI404" s="59"/>
      <c r="BJ404" s="64">
        <f>SUM(BI404*$D404)</f>
        <v>0</v>
      </c>
      <c r="BK404" s="59"/>
      <c r="BL404" s="64">
        <f>SUM(BK404*$D404)</f>
        <v>0</v>
      </c>
      <c r="BM404" s="59"/>
      <c r="BN404" s="64">
        <f>SUM(BM404*$D404)</f>
        <v>0</v>
      </c>
      <c r="BO404" s="59"/>
      <c r="BP404" s="64">
        <f>SUM(BO404*$D404)</f>
        <v>0</v>
      </c>
      <c r="BQ404" s="59"/>
      <c r="BR404" s="64">
        <f>SUM(BQ404*$D404)</f>
        <v>0</v>
      </c>
      <c r="BS404" s="59"/>
      <c r="BT404" s="64">
        <f>SUM(BS404*$D404)</f>
        <v>0</v>
      </c>
      <c r="BU404" s="59"/>
      <c r="BV404" s="64">
        <f>SUM(BU404*$D404)</f>
        <v>0</v>
      </c>
      <c r="BW404" s="59"/>
      <c r="BX404" s="64">
        <f>SUM(BW404*$D404)</f>
        <v>0</v>
      </c>
      <c r="BY404" s="59"/>
      <c r="BZ404" s="64">
        <f t="shared" ref="BZ404:BZ434" si="2395">SUM(BY404*$D404)</f>
        <v>0</v>
      </c>
      <c r="CA404" s="54"/>
      <c r="CB404" s="61">
        <f t="shared" ref="CB404:CB434" si="2396">SUM(E404+G404+I404+K404+M404+O404+Q404+S404+U404+W404+Y404+AA404+AC404+AE404+AG404+AI404+AK404+AM404+AO404+AQ404+AS404+AU404+AW404+AY404+BA404+BC404+BE404+BG404+BI404+BK404+BM404+BO404+BQ404+BS404+BU404+BW404+BY404)</f>
        <v>0</v>
      </c>
      <c r="CC404" s="61">
        <f t="shared" ref="CC404:CC434" si="2397">ROUND(CB404*D404*2,1)/2</f>
        <v>0</v>
      </c>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row>
    <row r="405" spans="1:212" s="5" customFormat="1" hidden="1" x14ac:dyDescent="0.2">
      <c r="A405" s="57"/>
      <c r="B405" s="57"/>
      <c r="C405" s="57" t="s">
        <v>2</v>
      </c>
      <c r="D405" s="57">
        <v>140</v>
      </c>
      <c r="E405" s="6"/>
      <c r="F405" s="64">
        <f t="shared" ref="F405:F434" si="2398">SUM(E405*$D405)</f>
        <v>0</v>
      </c>
      <c r="G405" s="6"/>
      <c r="H405" s="64">
        <f t="shared" ref="H405:H417" si="2399">SUM(G405*$D405)</f>
        <v>0</v>
      </c>
      <c r="I405" s="6"/>
      <c r="J405" s="64">
        <f t="shared" ref="J405" si="2400">SUM(I405*$D405)</f>
        <v>0</v>
      </c>
      <c r="K405" s="6"/>
      <c r="L405" s="64">
        <f t="shared" ref="L405:L417" si="2401">SUM(K405*$D405)</f>
        <v>0</v>
      </c>
      <c r="M405" s="6"/>
      <c r="N405" s="64">
        <f t="shared" ref="N405:N417" si="2402">SUM(M405*$D405)</f>
        <v>0</v>
      </c>
      <c r="O405" s="6"/>
      <c r="P405" s="64">
        <f t="shared" ref="P405:P417" si="2403">SUM(O405*$D405)</f>
        <v>0</v>
      </c>
      <c r="Q405" s="6"/>
      <c r="R405" s="64">
        <f t="shared" ref="R405:R417" si="2404">SUM(Q405*$D405)</f>
        <v>0</v>
      </c>
      <c r="S405" s="6"/>
      <c r="T405" s="64">
        <f t="shared" ref="T405:T417" si="2405">SUM(S405*$D405)</f>
        <v>0</v>
      </c>
      <c r="U405" s="6"/>
      <c r="V405" s="64">
        <f t="shared" ref="V405:V417" si="2406">SUM(U405*$D405)</f>
        <v>0</v>
      </c>
      <c r="W405" s="6"/>
      <c r="X405" s="64">
        <f t="shared" ref="X405:X417" si="2407">SUM(W405*$D405)</f>
        <v>0</v>
      </c>
      <c r="Y405" s="6"/>
      <c r="Z405" s="64">
        <f t="shared" ref="Z405:Z417" si="2408">SUM(Y405*$D405)</f>
        <v>0</v>
      </c>
      <c r="AA405" s="6"/>
      <c r="AB405" s="64">
        <f t="shared" ref="AB405:AB417" si="2409">SUM(AA405*$D405)</f>
        <v>0</v>
      </c>
      <c r="AC405" s="59"/>
      <c r="AD405" s="64">
        <f t="shared" ref="AD405:AD417" si="2410">SUM(AC405*$D405)</f>
        <v>0</v>
      </c>
      <c r="AE405" s="59"/>
      <c r="AF405" s="64">
        <f t="shared" ref="AF405:AF417" si="2411">SUM(AE405*$D405)</f>
        <v>0</v>
      </c>
      <c r="AG405" s="59"/>
      <c r="AH405" s="64">
        <f t="shared" ref="AH405:AH417" si="2412">SUM(AG405*$D405)</f>
        <v>0</v>
      </c>
      <c r="AI405" s="59"/>
      <c r="AJ405" s="64">
        <f t="shared" ref="AJ405:AJ417" si="2413">SUM(AI405*$D405)</f>
        <v>0</v>
      </c>
      <c r="AK405" s="59"/>
      <c r="AL405" s="64">
        <f t="shared" ref="AL405:AL417" si="2414">SUM(AK405*$D405)</f>
        <v>0</v>
      </c>
      <c r="AM405" s="59"/>
      <c r="AN405" s="64">
        <f t="shared" ref="AN405:AN417" si="2415">SUM(AM405*$D405)</f>
        <v>0</v>
      </c>
      <c r="AO405" s="59"/>
      <c r="AP405" s="64">
        <f t="shared" ref="AP405:AP417" si="2416">SUM(AO405*$D405)</f>
        <v>0</v>
      </c>
      <c r="AQ405" s="59"/>
      <c r="AR405" s="64">
        <f t="shared" ref="AR405:AR417" si="2417">SUM(AQ405*$D405)</f>
        <v>0</v>
      </c>
      <c r="AS405" s="59"/>
      <c r="AT405" s="64">
        <f t="shared" ref="AT405:AT417" si="2418">SUM(AS405*$D405)</f>
        <v>0</v>
      </c>
      <c r="AU405" s="59"/>
      <c r="AV405" s="64">
        <f t="shared" ref="AV405:AV417" si="2419">SUM(AU405*$D405)</f>
        <v>0</v>
      </c>
      <c r="AW405" s="59"/>
      <c r="AX405" s="64">
        <f t="shared" ref="AX405:AX417" si="2420">SUM(AW405*$D405)</f>
        <v>0</v>
      </c>
      <c r="AY405" s="59"/>
      <c r="AZ405" s="64">
        <f t="shared" ref="AZ405:AZ417" si="2421">SUM(AY405*$D405)</f>
        <v>0</v>
      </c>
      <c r="BA405" s="59"/>
      <c r="BB405" s="64">
        <f t="shared" ref="BB405:BB417" si="2422">SUM(BA405*$D405)</f>
        <v>0</v>
      </c>
      <c r="BC405" s="59"/>
      <c r="BD405" s="64">
        <f t="shared" ref="BD405:BD417" si="2423">SUM(BC405*$D405)</f>
        <v>0</v>
      </c>
      <c r="BE405" s="59"/>
      <c r="BF405" s="64">
        <f t="shared" ref="BF405:BF417" si="2424">SUM(BE405*$D405)</f>
        <v>0</v>
      </c>
      <c r="BG405" s="59"/>
      <c r="BH405" s="64">
        <f t="shared" ref="BH405:BH417" si="2425">SUM(BG405*$D405)</f>
        <v>0</v>
      </c>
      <c r="BI405" s="59"/>
      <c r="BJ405" s="64">
        <f t="shared" ref="BJ405:BJ417" si="2426">SUM(BI405*$D405)</f>
        <v>0</v>
      </c>
      <c r="BK405" s="59"/>
      <c r="BL405" s="64">
        <f t="shared" ref="BL405:BL417" si="2427">SUM(BK405*$D405)</f>
        <v>0</v>
      </c>
      <c r="BM405" s="59"/>
      <c r="BN405" s="64">
        <f t="shared" ref="BN405:BN417" si="2428">SUM(BM405*$D405)</f>
        <v>0</v>
      </c>
      <c r="BO405" s="59"/>
      <c r="BP405" s="64">
        <f t="shared" ref="BP405:BP417" si="2429">SUM(BO405*$D405)</f>
        <v>0</v>
      </c>
      <c r="BQ405" s="59"/>
      <c r="BR405" s="64">
        <f t="shared" ref="BR405:BR417" si="2430">SUM(BQ405*$D405)</f>
        <v>0</v>
      </c>
      <c r="BS405" s="59"/>
      <c r="BT405" s="64">
        <f t="shared" ref="BT405:BT417" si="2431">SUM(BS405*$D405)</f>
        <v>0</v>
      </c>
      <c r="BU405" s="59"/>
      <c r="BV405" s="64">
        <f t="shared" ref="BV405:BV417" si="2432">SUM(BU405*$D405)</f>
        <v>0</v>
      </c>
      <c r="BW405" s="59"/>
      <c r="BX405" s="64">
        <f t="shared" ref="BX405:BX417" si="2433">SUM(BW405*$D405)</f>
        <v>0</v>
      </c>
      <c r="BY405" s="59"/>
      <c r="BZ405" s="64">
        <f t="shared" si="2395"/>
        <v>0</v>
      </c>
      <c r="CA405" s="54"/>
      <c r="CB405" s="61">
        <f t="shared" si="2396"/>
        <v>0</v>
      </c>
      <c r="CC405" s="61">
        <f t="shared" si="2397"/>
        <v>0</v>
      </c>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row>
    <row r="406" spans="1:212" s="5" customFormat="1" hidden="1" x14ac:dyDescent="0.2">
      <c r="A406" s="57"/>
      <c r="B406" s="57"/>
      <c r="C406" s="57" t="s">
        <v>2</v>
      </c>
      <c r="D406" s="57">
        <v>140</v>
      </c>
      <c r="E406" s="6"/>
      <c r="F406" s="64">
        <f t="shared" si="2398"/>
        <v>0</v>
      </c>
      <c r="G406" s="6"/>
      <c r="H406" s="64">
        <f t="shared" si="2399"/>
        <v>0</v>
      </c>
      <c r="I406" s="6"/>
      <c r="J406" s="64">
        <f t="shared" ref="J406" si="2434">SUM(I406*$D406)</f>
        <v>0</v>
      </c>
      <c r="K406" s="6"/>
      <c r="L406" s="64">
        <f t="shared" si="2401"/>
        <v>0</v>
      </c>
      <c r="M406" s="6"/>
      <c r="N406" s="64">
        <f t="shared" si="2402"/>
        <v>0</v>
      </c>
      <c r="O406" s="6"/>
      <c r="P406" s="64">
        <f t="shared" si="2403"/>
        <v>0</v>
      </c>
      <c r="Q406" s="6"/>
      <c r="R406" s="64">
        <f t="shared" si="2404"/>
        <v>0</v>
      </c>
      <c r="S406" s="6"/>
      <c r="T406" s="64">
        <f t="shared" si="2405"/>
        <v>0</v>
      </c>
      <c r="U406" s="6"/>
      <c r="V406" s="64">
        <f t="shared" si="2406"/>
        <v>0</v>
      </c>
      <c r="W406" s="6"/>
      <c r="X406" s="64">
        <f t="shared" si="2407"/>
        <v>0</v>
      </c>
      <c r="Y406" s="6"/>
      <c r="Z406" s="64">
        <f t="shared" si="2408"/>
        <v>0</v>
      </c>
      <c r="AA406" s="6"/>
      <c r="AB406" s="64">
        <f t="shared" si="2409"/>
        <v>0</v>
      </c>
      <c r="AC406" s="59"/>
      <c r="AD406" s="64">
        <f t="shared" si="2410"/>
        <v>0</v>
      </c>
      <c r="AE406" s="59"/>
      <c r="AF406" s="64">
        <f t="shared" si="2411"/>
        <v>0</v>
      </c>
      <c r="AG406" s="59"/>
      <c r="AH406" s="64">
        <f t="shared" si="2412"/>
        <v>0</v>
      </c>
      <c r="AI406" s="59"/>
      <c r="AJ406" s="64">
        <f t="shared" si="2413"/>
        <v>0</v>
      </c>
      <c r="AK406" s="59"/>
      <c r="AL406" s="64">
        <f t="shared" si="2414"/>
        <v>0</v>
      </c>
      <c r="AM406" s="59"/>
      <c r="AN406" s="64">
        <f t="shared" si="2415"/>
        <v>0</v>
      </c>
      <c r="AO406" s="59"/>
      <c r="AP406" s="64">
        <f t="shared" si="2416"/>
        <v>0</v>
      </c>
      <c r="AQ406" s="59"/>
      <c r="AR406" s="64">
        <f t="shared" si="2417"/>
        <v>0</v>
      </c>
      <c r="AS406" s="59"/>
      <c r="AT406" s="64">
        <f t="shared" si="2418"/>
        <v>0</v>
      </c>
      <c r="AU406" s="59"/>
      <c r="AV406" s="64">
        <f t="shared" si="2419"/>
        <v>0</v>
      </c>
      <c r="AW406" s="59"/>
      <c r="AX406" s="64">
        <f t="shared" si="2420"/>
        <v>0</v>
      </c>
      <c r="AY406" s="59"/>
      <c r="AZ406" s="64">
        <f t="shared" si="2421"/>
        <v>0</v>
      </c>
      <c r="BA406" s="59"/>
      <c r="BB406" s="64">
        <f t="shared" si="2422"/>
        <v>0</v>
      </c>
      <c r="BC406" s="59"/>
      <c r="BD406" s="64">
        <f t="shared" si="2423"/>
        <v>0</v>
      </c>
      <c r="BE406" s="59"/>
      <c r="BF406" s="64">
        <f t="shared" si="2424"/>
        <v>0</v>
      </c>
      <c r="BG406" s="59"/>
      <c r="BH406" s="64">
        <f t="shared" si="2425"/>
        <v>0</v>
      </c>
      <c r="BI406" s="59"/>
      <c r="BJ406" s="64">
        <f t="shared" si="2426"/>
        <v>0</v>
      </c>
      <c r="BK406" s="59"/>
      <c r="BL406" s="64">
        <f t="shared" si="2427"/>
        <v>0</v>
      </c>
      <c r="BM406" s="59"/>
      <c r="BN406" s="64">
        <f t="shared" si="2428"/>
        <v>0</v>
      </c>
      <c r="BO406" s="59"/>
      <c r="BP406" s="64">
        <f t="shared" si="2429"/>
        <v>0</v>
      </c>
      <c r="BQ406" s="59"/>
      <c r="BR406" s="64">
        <f t="shared" si="2430"/>
        <v>0</v>
      </c>
      <c r="BS406" s="59"/>
      <c r="BT406" s="64">
        <f t="shared" si="2431"/>
        <v>0</v>
      </c>
      <c r="BU406" s="59"/>
      <c r="BV406" s="64">
        <f t="shared" si="2432"/>
        <v>0</v>
      </c>
      <c r="BW406" s="59"/>
      <c r="BX406" s="64">
        <f t="shared" si="2433"/>
        <v>0</v>
      </c>
      <c r="BY406" s="59"/>
      <c r="BZ406" s="64">
        <f t="shared" si="2395"/>
        <v>0</v>
      </c>
      <c r="CA406" s="54"/>
      <c r="CB406" s="61">
        <f t="shared" si="2396"/>
        <v>0</v>
      </c>
      <c r="CC406" s="61">
        <f t="shared" si="2397"/>
        <v>0</v>
      </c>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row>
    <row r="407" spans="1:212" s="5" customFormat="1" hidden="1" x14ac:dyDescent="0.2">
      <c r="A407" s="57"/>
      <c r="B407" s="57"/>
      <c r="C407" s="57" t="s">
        <v>2</v>
      </c>
      <c r="D407" s="57">
        <v>140</v>
      </c>
      <c r="E407" s="6"/>
      <c r="F407" s="64">
        <f t="shared" si="2398"/>
        <v>0</v>
      </c>
      <c r="G407" s="6"/>
      <c r="H407" s="64">
        <f t="shared" si="2399"/>
        <v>0</v>
      </c>
      <c r="I407" s="6"/>
      <c r="J407" s="64">
        <f t="shared" ref="J407" si="2435">SUM(I407*$D407)</f>
        <v>0</v>
      </c>
      <c r="K407" s="6"/>
      <c r="L407" s="64">
        <f t="shared" si="2401"/>
        <v>0</v>
      </c>
      <c r="M407" s="6"/>
      <c r="N407" s="64">
        <f t="shared" si="2402"/>
        <v>0</v>
      </c>
      <c r="O407" s="6"/>
      <c r="P407" s="64">
        <f t="shared" si="2403"/>
        <v>0</v>
      </c>
      <c r="Q407" s="6"/>
      <c r="R407" s="64">
        <f t="shared" si="2404"/>
        <v>0</v>
      </c>
      <c r="S407" s="6"/>
      <c r="T407" s="64">
        <f t="shared" si="2405"/>
        <v>0</v>
      </c>
      <c r="U407" s="6"/>
      <c r="V407" s="64">
        <f t="shared" si="2406"/>
        <v>0</v>
      </c>
      <c r="W407" s="6"/>
      <c r="X407" s="64">
        <f t="shared" si="2407"/>
        <v>0</v>
      </c>
      <c r="Y407" s="6"/>
      <c r="Z407" s="64">
        <f t="shared" si="2408"/>
        <v>0</v>
      </c>
      <c r="AA407" s="6"/>
      <c r="AB407" s="64">
        <f t="shared" si="2409"/>
        <v>0</v>
      </c>
      <c r="AC407" s="59"/>
      <c r="AD407" s="64">
        <f t="shared" si="2410"/>
        <v>0</v>
      </c>
      <c r="AE407" s="59"/>
      <c r="AF407" s="64">
        <f t="shared" si="2411"/>
        <v>0</v>
      </c>
      <c r="AG407" s="59"/>
      <c r="AH407" s="64">
        <f t="shared" si="2412"/>
        <v>0</v>
      </c>
      <c r="AI407" s="59"/>
      <c r="AJ407" s="64">
        <f t="shared" si="2413"/>
        <v>0</v>
      </c>
      <c r="AK407" s="59"/>
      <c r="AL407" s="64">
        <f t="shared" si="2414"/>
        <v>0</v>
      </c>
      <c r="AM407" s="59"/>
      <c r="AN407" s="64">
        <f t="shared" si="2415"/>
        <v>0</v>
      </c>
      <c r="AO407" s="59"/>
      <c r="AP407" s="64">
        <f t="shared" si="2416"/>
        <v>0</v>
      </c>
      <c r="AQ407" s="59"/>
      <c r="AR407" s="64">
        <f t="shared" si="2417"/>
        <v>0</v>
      </c>
      <c r="AS407" s="59"/>
      <c r="AT407" s="64">
        <f t="shared" si="2418"/>
        <v>0</v>
      </c>
      <c r="AU407" s="59"/>
      <c r="AV407" s="64">
        <f t="shared" si="2419"/>
        <v>0</v>
      </c>
      <c r="AW407" s="59"/>
      <c r="AX407" s="64">
        <f t="shared" si="2420"/>
        <v>0</v>
      </c>
      <c r="AY407" s="59"/>
      <c r="AZ407" s="64">
        <f t="shared" si="2421"/>
        <v>0</v>
      </c>
      <c r="BA407" s="59"/>
      <c r="BB407" s="64">
        <f t="shared" si="2422"/>
        <v>0</v>
      </c>
      <c r="BC407" s="59"/>
      <c r="BD407" s="64">
        <f t="shared" si="2423"/>
        <v>0</v>
      </c>
      <c r="BE407" s="59"/>
      <c r="BF407" s="64">
        <f t="shared" si="2424"/>
        <v>0</v>
      </c>
      <c r="BG407" s="59"/>
      <c r="BH407" s="64">
        <f t="shared" si="2425"/>
        <v>0</v>
      </c>
      <c r="BI407" s="59"/>
      <c r="BJ407" s="64">
        <f t="shared" si="2426"/>
        <v>0</v>
      </c>
      <c r="BK407" s="59"/>
      <c r="BL407" s="64">
        <f t="shared" si="2427"/>
        <v>0</v>
      </c>
      <c r="BM407" s="59"/>
      <c r="BN407" s="64">
        <f t="shared" si="2428"/>
        <v>0</v>
      </c>
      <c r="BO407" s="59"/>
      <c r="BP407" s="64">
        <f t="shared" si="2429"/>
        <v>0</v>
      </c>
      <c r="BQ407" s="59"/>
      <c r="BR407" s="64">
        <f t="shared" si="2430"/>
        <v>0</v>
      </c>
      <c r="BS407" s="59"/>
      <c r="BT407" s="64">
        <f t="shared" si="2431"/>
        <v>0</v>
      </c>
      <c r="BU407" s="59"/>
      <c r="BV407" s="64">
        <f t="shared" si="2432"/>
        <v>0</v>
      </c>
      <c r="BW407" s="59"/>
      <c r="BX407" s="64">
        <f t="shared" si="2433"/>
        <v>0</v>
      </c>
      <c r="BY407" s="59"/>
      <c r="BZ407" s="64">
        <f t="shared" si="2395"/>
        <v>0</v>
      </c>
      <c r="CA407" s="54"/>
      <c r="CB407" s="61">
        <f t="shared" si="2396"/>
        <v>0</v>
      </c>
      <c r="CC407" s="61">
        <f t="shared" si="2397"/>
        <v>0</v>
      </c>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row>
    <row r="408" spans="1:212" s="5" customFormat="1" hidden="1" x14ac:dyDescent="0.2">
      <c r="A408" s="57"/>
      <c r="B408" s="57"/>
      <c r="C408" s="57" t="s">
        <v>2</v>
      </c>
      <c r="D408" s="57">
        <v>140</v>
      </c>
      <c r="E408" s="6"/>
      <c r="F408" s="64">
        <f t="shared" si="2398"/>
        <v>0</v>
      </c>
      <c r="G408" s="6"/>
      <c r="H408" s="64">
        <f t="shared" si="2399"/>
        <v>0</v>
      </c>
      <c r="I408" s="6"/>
      <c r="J408" s="64">
        <f t="shared" ref="J408" si="2436">SUM(I408*$D408)</f>
        <v>0</v>
      </c>
      <c r="K408" s="6"/>
      <c r="L408" s="64">
        <f t="shared" si="2401"/>
        <v>0</v>
      </c>
      <c r="M408" s="6"/>
      <c r="N408" s="64">
        <f t="shared" si="2402"/>
        <v>0</v>
      </c>
      <c r="O408" s="6"/>
      <c r="P408" s="64">
        <f t="shared" si="2403"/>
        <v>0</v>
      </c>
      <c r="Q408" s="6"/>
      <c r="R408" s="64">
        <f t="shared" si="2404"/>
        <v>0</v>
      </c>
      <c r="S408" s="6"/>
      <c r="T408" s="64">
        <f t="shared" si="2405"/>
        <v>0</v>
      </c>
      <c r="U408" s="6"/>
      <c r="V408" s="64">
        <f t="shared" si="2406"/>
        <v>0</v>
      </c>
      <c r="W408" s="6"/>
      <c r="X408" s="64">
        <f t="shared" si="2407"/>
        <v>0</v>
      </c>
      <c r="Y408" s="6"/>
      <c r="Z408" s="64">
        <f t="shared" si="2408"/>
        <v>0</v>
      </c>
      <c r="AA408" s="6"/>
      <c r="AB408" s="64">
        <f t="shared" si="2409"/>
        <v>0</v>
      </c>
      <c r="AC408" s="59"/>
      <c r="AD408" s="64">
        <f t="shared" si="2410"/>
        <v>0</v>
      </c>
      <c r="AE408" s="59"/>
      <c r="AF408" s="64">
        <f t="shared" si="2411"/>
        <v>0</v>
      </c>
      <c r="AG408" s="59"/>
      <c r="AH408" s="64">
        <f t="shared" si="2412"/>
        <v>0</v>
      </c>
      <c r="AI408" s="59"/>
      <c r="AJ408" s="64">
        <f t="shared" si="2413"/>
        <v>0</v>
      </c>
      <c r="AK408" s="59"/>
      <c r="AL408" s="64">
        <f t="shared" si="2414"/>
        <v>0</v>
      </c>
      <c r="AM408" s="59"/>
      <c r="AN408" s="64">
        <f t="shared" si="2415"/>
        <v>0</v>
      </c>
      <c r="AO408" s="59"/>
      <c r="AP408" s="64">
        <f t="shared" si="2416"/>
        <v>0</v>
      </c>
      <c r="AQ408" s="59"/>
      <c r="AR408" s="64">
        <f t="shared" si="2417"/>
        <v>0</v>
      </c>
      <c r="AS408" s="59"/>
      <c r="AT408" s="64">
        <f t="shared" si="2418"/>
        <v>0</v>
      </c>
      <c r="AU408" s="59"/>
      <c r="AV408" s="64">
        <f t="shared" si="2419"/>
        <v>0</v>
      </c>
      <c r="AW408" s="59"/>
      <c r="AX408" s="64">
        <f t="shared" si="2420"/>
        <v>0</v>
      </c>
      <c r="AY408" s="59"/>
      <c r="AZ408" s="64">
        <f t="shared" si="2421"/>
        <v>0</v>
      </c>
      <c r="BA408" s="59"/>
      <c r="BB408" s="64">
        <f t="shared" si="2422"/>
        <v>0</v>
      </c>
      <c r="BC408" s="59"/>
      <c r="BD408" s="64">
        <f t="shared" si="2423"/>
        <v>0</v>
      </c>
      <c r="BE408" s="59"/>
      <c r="BF408" s="64">
        <f t="shared" si="2424"/>
        <v>0</v>
      </c>
      <c r="BG408" s="59"/>
      <c r="BH408" s="64">
        <f t="shared" si="2425"/>
        <v>0</v>
      </c>
      <c r="BI408" s="59"/>
      <c r="BJ408" s="64">
        <f t="shared" si="2426"/>
        <v>0</v>
      </c>
      <c r="BK408" s="59"/>
      <c r="BL408" s="64">
        <f t="shared" si="2427"/>
        <v>0</v>
      </c>
      <c r="BM408" s="59"/>
      <c r="BN408" s="64">
        <f t="shared" si="2428"/>
        <v>0</v>
      </c>
      <c r="BO408" s="59"/>
      <c r="BP408" s="64">
        <f t="shared" si="2429"/>
        <v>0</v>
      </c>
      <c r="BQ408" s="59"/>
      <c r="BR408" s="64">
        <f t="shared" si="2430"/>
        <v>0</v>
      </c>
      <c r="BS408" s="59"/>
      <c r="BT408" s="64">
        <f t="shared" si="2431"/>
        <v>0</v>
      </c>
      <c r="BU408" s="59"/>
      <c r="BV408" s="64">
        <f t="shared" si="2432"/>
        <v>0</v>
      </c>
      <c r="BW408" s="59"/>
      <c r="BX408" s="64">
        <f t="shared" si="2433"/>
        <v>0</v>
      </c>
      <c r="BY408" s="59"/>
      <c r="BZ408" s="64">
        <f t="shared" si="2395"/>
        <v>0</v>
      </c>
      <c r="CA408" s="54"/>
      <c r="CB408" s="61">
        <f t="shared" si="2396"/>
        <v>0</v>
      </c>
      <c r="CC408" s="61">
        <f t="shared" si="2397"/>
        <v>0</v>
      </c>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row>
    <row r="409" spans="1:212" s="5" customFormat="1" hidden="1" x14ac:dyDescent="0.2">
      <c r="A409" s="57"/>
      <c r="B409" s="57"/>
      <c r="C409" s="57" t="s">
        <v>7</v>
      </c>
      <c r="D409" s="57">
        <v>118</v>
      </c>
      <c r="E409" s="6"/>
      <c r="F409" s="64">
        <f t="shared" si="2398"/>
        <v>0</v>
      </c>
      <c r="G409" s="6"/>
      <c r="H409" s="64">
        <f t="shared" si="2399"/>
        <v>0</v>
      </c>
      <c r="I409" s="6"/>
      <c r="J409" s="64">
        <f t="shared" ref="J409" si="2437">SUM(I409*$D409)</f>
        <v>0</v>
      </c>
      <c r="K409" s="6"/>
      <c r="L409" s="64">
        <f t="shared" si="2401"/>
        <v>0</v>
      </c>
      <c r="M409" s="6"/>
      <c r="N409" s="64">
        <f t="shared" si="2402"/>
        <v>0</v>
      </c>
      <c r="O409" s="6"/>
      <c r="P409" s="64">
        <f t="shared" si="2403"/>
        <v>0</v>
      </c>
      <c r="Q409" s="6"/>
      <c r="R409" s="64">
        <f t="shared" si="2404"/>
        <v>0</v>
      </c>
      <c r="S409" s="6"/>
      <c r="T409" s="64">
        <f t="shared" si="2405"/>
        <v>0</v>
      </c>
      <c r="U409" s="6"/>
      <c r="V409" s="64">
        <f t="shared" si="2406"/>
        <v>0</v>
      </c>
      <c r="W409" s="6"/>
      <c r="X409" s="64">
        <f t="shared" si="2407"/>
        <v>0</v>
      </c>
      <c r="Y409" s="6"/>
      <c r="Z409" s="64">
        <f t="shared" si="2408"/>
        <v>0</v>
      </c>
      <c r="AA409" s="6"/>
      <c r="AB409" s="64">
        <f t="shared" si="2409"/>
        <v>0</v>
      </c>
      <c r="AC409" s="59"/>
      <c r="AD409" s="64">
        <f t="shared" si="2410"/>
        <v>0</v>
      </c>
      <c r="AE409" s="59"/>
      <c r="AF409" s="64">
        <f t="shared" si="2411"/>
        <v>0</v>
      </c>
      <c r="AG409" s="59"/>
      <c r="AH409" s="64">
        <f t="shared" si="2412"/>
        <v>0</v>
      </c>
      <c r="AI409" s="59"/>
      <c r="AJ409" s="64">
        <f t="shared" si="2413"/>
        <v>0</v>
      </c>
      <c r="AK409" s="59"/>
      <c r="AL409" s="64">
        <f t="shared" si="2414"/>
        <v>0</v>
      </c>
      <c r="AM409" s="59"/>
      <c r="AN409" s="64">
        <f t="shared" si="2415"/>
        <v>0</v>
      </c>
      <c r="AO409" s="59"/>
      <c r="AP409" s="64">
        <f t="shared" si="2416"/>
        <v>0</v>
      </c>
      <c r="AQ409" s="59"/>
      <c r="AR409" s="64">
        <f t="shared" si="2417"/>
        <v>0</v>
      </c>
      <c r="AS409" s="59"/>
      <c r="AT409" s="64">
        <f t="shared" si="2418"/>
        <v>0</v>
      </c>
      <c r="AU409" s="59"/>
      <c r="AV409" s="64">
        <f t="shared" si="2419"/>
        <v>0</v>
      </c>
      <c r="AW409" s="59"/>
      <c r="AX409" s="64">
        <f t="shared" si="2420"/>
        <v>0</v>
      </c>
      <c r="AY409" s="59"/>
      <c r="AZ409" s="64">
        <f t="shared" si="2421"/>
        <v>0</v>
      </c>
      <c r="BA409" s="59"/>
      <c r="BB409" s="64">
        <f t="shared" si="2422"/>
        <v>0</v>
      </c>
      <c r="BC409" s="59"/>
      <c r="BD409" s="64">
        <f t="shared" si="2423"/>
        <v>0</v>
      </c>
      <c r="BE409" s="59"/>
      <c r="BF409" s="64">
        <f t="shared" si="2424"/>
        <v>0</v>
      </c>
      <c r="BG409" s="59"/>
      <c r="BH409" s="64">
        <f t="shared" si="2425"/>
        <v>0</v>
      </c>
      <c r="BI409" s="59"/>
      <c r="BJ409" s="64">
        <f t="shared" si="2426"/>
        <v>0</v>
      </c>
      <c r="BK409" s="59"/>
      <c r="BL409" s="64">
        <f t="shared" si="2427"/>
        <v>0</v>
      </c>
      <c r="BM409" s="59"/>
      <c r="BN409" s="64">
        <f t="shared" si="2428"/>
        <v>0</v>
      </c>
      <c r="BO409" s="59"/>
      <c r="BP409" s="64">
        <f t="shared" si="2429"/>
        <v>0</v>
      </c>
      <c r="BQ409" s="59"/>
      <c r="BR409" s="64">
        <f t="shared" si="2430"/>
        <v>0</v>
      </c>
      <c r="BS409" s="59"/>
      <c r="BT409" s="64">
        <f t="shared" si="2431"/>
        <v>0</v>
      </c>
      <c r="BU409" s="59"/>
      <c r="BV409" s="64">
        <f t="shared" si="2432"/>
        <v>0</v>
      </c>
      <c r="BW409" s="59"/>
      <c r="BX409" s="64">
        <f t="shared" si="2433"/>
        <v>0</v>
      </c>
      <c r="BY409" s="59"/>
      <c r="BZ409" s="64">
        <f t="shared" si="2395"/>
        <v>0</v>
      </c>
      <c r="CA409" s="54"/>
      <c r="CB409" s="61">
        <f t="shared" si="2396"/>
        <v>0</v>
      </c>
      <c r="CC409" s="61">
        <f t="shared" si="2397"/>
        <v>0</v>
      </c>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row>
    <row r="410" spans="1:212" s="5" customFormat="1" hidden="1" x14ac:dyDescent="0.2">
      <c r="A410" s="57"/>
      <c r="B410" s="57"/>
      <c r="C410" s="57" t="s">
        <v>7</v>
      </c>
      <c r="D410" s="57">
        <v>118</v>
      </c>
      <c r="E410" s="6"/>
      <c r="F410" s="64">
        <f t="shared" si="2398"/>
        <v>0</v>
      </c>
      <c r="G410" s="6"/>
      <c r="H410" s="64">
        <f t="shared" si="2399"/>
        <v>0</v>
      </c>
      <c r="I410" s="6"/>
      <c r="J410" s="64">
        <f t="shared" ref="J410" si="2438">SUM(I410*$D410)</f>
        <v>0</v>
      </c>
      <c r="K410" s="6"/>
      <c r="L410" s="64">
        <f t="shared" si="2401"/>
        <v>0</v>
      </c>
      <c r="M410" s="6"/>
      <c r="N410" s="64">
        <f t="shared" si="2402"/>
        <v>0</v>
      </c>
      <c r="O410" s="6"/>
      <c r="P410" s="64">
        <f t="shared" si="2403"/>
        <v>0</v>
      </c>
      <c r="Q410" s="6"/>
      <c r="R410" s="64">
        <f t="shared" si="2404"/>
        <v>0</v>
      </c>
      <c r="S410" s="6"/>
      <c r="T410" s="64">
        <f t="shared" si="2405"/>
        <v>0</v>
      </c>
      <c r="U410" s="6"/>
      <c r="V410" s="64">
        <f t="shared" si="2406"/>
        <v>0</v>
      </c>
      <c r="W410" s="6"/>
      <c r="X410" s="64">
        <f t="shared" si="2407"/>
        <v>0</v>
      </c>
      <c r="Y410" s="6"/>
      <c r="Z410" s="64">
        <f t="shared" si="2408"/>
        <v>0</v>
      </c>
      <c r="AA410" s="6"/>
      <c r="AB410" s="64">
        <f t="shared" si="2409"/>
        <v>0</v>
      </c>
      <c r="AC410" s="59"/>
      <c r="AD410" s="64">
        <f t="shared" si="2410"/>
        <v>0</v>
      </c>
      <c r="AE410" s="59"/>
      <c r="AF410" s="64">
        <f t="shared" si="2411"/>
        <v>0</v>
      </c>
      <c r="AG410" s="59"/>
      <c r="AH410" s="64">
        <f t="shared" si="2412"/>
        <v>0</v>
      </c>
      <c r="AI410" s="59"/>
      <c r="AJ410" s="64">
        <f t="shared" si="2413"/>
        <v>0</v>
      </c>
      <c r="AK410" s="59"/>
      <c r="AL410" s="64">
        <f t="shared" si="2414"/>
        <v>0</v>
      </c>
      <c r="AM410" s="59"/>
      <c r="AN410" s="64">
        <f t="shared" si="2415"/>
        <v>0</v>
      </c>
      <c r="AO410" s="59"/>
      <c r="AP410" s="64">
        <f t="shared" si="2416"/>
        <v>0</v>
      </c>
      <c r="AQ410" s="59"/>
      <c r="AR410" s="64">
        <f t="shared" si="2417"/>
        <v>0</v>
      </c>
      <c r="AS410" s="59"/>
      <c r="AT410" s="64">
        <f t="shared" si="2418"/>
        <v>0</v>
      </c>
      <c r="AU410" s="59"/>
      <c r="AV410" s="64">
        <f t="shared" si="2419"/>
        <v>0</v>
      </c>
      <c r="AW410" s="59"/>
      <c r="AX410" s="64">
        <f t="shared" si="2420"/>
        <v>0</v>
      </c>
      <c r="AY410" s="59"/>
      <c r="AZ410" s="64">
        <f t="shared" si="2421"/>
        <v>0</v>
      </c>
      <c r="BA410" s="59"/>
      <c r="BB410" s="64">
        <f t="shared" si="2422"/>
        <v>0</v>
      </c>
      <c r="BC410" s="59"/>
      <c r="BD410" s="64">
        <f t="shared" si="2423"/>
        <v>0</v>
      </c>
      <c r="BE410" s="59"/>
      <c r="BF410" s="64">
        <f t="shared" si="2424"/>
        <v>0</v>
      </c>
      <c r="BG410" s="59"/>
      <c r="BH410" s="64">
        <f t="shared" si="2425"/>
        <v>0</v>
      </c>
      <c r="BI410" s="59"/>
      <c r="BJ410" s="64">
        <f t="shared" si="2426"/>
        <v>0</v>
      </c>
      <c r="BK410" s="59"/>
      <c r="BL410" s="64">
        <f t="shared" si="2427"/>
        <v>0</v>
      </c>
      <c r="BM410" s="59"/>
      <c r="BN410" s="64">
        <f t="shared" si="2428"/>
        <v>0</v>
      </c>
      <c r="BO410" s="59"/>
      <c r="BP410" s="64">
        <f t="shared" si="2429"/>
        <v>0</v>
      </c>
      <c r="BQ410" s="59"/>
      <c r="BR410" s="64">
        <f t="shared" si="2430"/>
        <v>0</v>
      </c>
      <c r="BS410" s="59"/>
      <c r="BT410" s="64">
        <f t="shared" si="2431"/>
        <v>0</v>
      </c>
      <c r="BU410" s="59"/>
      <c r="BV410" s="64">
        <f t="shared" si="2432"/>
        <v>0</v>
      </c>
      <c r="BW410" s="59"/>
      <c r="BX410" s="64">
        <f t="shared" si="2433"/>
        <v>0</v>
      </c>
      <c r="BY410" s="59"/>
      <c r="BZ410" s="64">
        <f t="shared" si="2395"/>
        <v>0</v>
      </c>
      <c r="CA410" s="54"/>
      <c r="CB410" s="61">
        <f t="shared" si="2396"/>
        <v>0</v>
      </c>
      <c r="CC410" s="61">
        <f t="shared" si="2397"/>
        <v>0</v>
      </c>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row>
    <row r="411" spans="1:212" s="5" customFormat="1" hidden="1" x14ac:dyDescent="0.2">
      <c r="A411" s="57"/>
      <c r="B411" s="57"/>
      <c r="C411" s="57" t="s">
        <v>7</v>
      </c>
      <c r="D411" s="57">
        <v>118</v>
      </c>
      <c r="E411" s="6"/>
      <c r="F411" s="64">
        <f t="shared" si="2398"/>
        <v>0</v>
      </c>
      <c r="G411" s="6"/>
      <c r="H411" s="64">
        <f t="shared" si="2399"/>
        <v>0</v>
      </c>
      <c r="I411" s="6"/>
      <c r="J411" s="64">
        <f t="shared" ref="J411" si="2439">SUM(I411*$D411)</f>
        <v>0</v>
      </c>
      <c r="K411" s="6"/>
      <c r="L411" s="64">
        <f t="shared" si="2401"/>
        <v>0</v>
      </c>
      <c r="M411" s="6"/>
      <c r="N411" s="64">
        <f t="shared" si="2402"/>
        <v>0</v>
      </c>
      <c r="O411" s="6"/>
      <c r="P411" s="64">
        <f t="shared" si="2403"/>
        <v>0</v>
      </c>
      <c r="Q411" s="6"/>
      <c r="R411" s="64">
        <f t="shared" si="2404"/>
        <v>0</v>
      </c>
      <c r="S411" s="6"/>
      <c r="T411" s="64">
        <f t="shared" si="2405"/>
        <v>0</v>
      </c>
      <c r="U411" s="6"/>
      <c r="V411" s="64">
        <f t="shared" si="2406"/>
        <v>0</v>
      </c>
      <c r="W411" s="6"/>
      <c r="X411" s="64">
        <f t="shared" si="2407"/>
        <v>0</v>
      </c>
      <c r="Y411" s="6"/>
      <c r="Z411" s="64">
        <f t="shared" si="2408"/>
        <v>0</v>
      </c>
      <c r="AA411" s="6"/>
      <c r="AB411" s="64">
        <f t="shared" si="2409"/>
        <v>0</v>
      </c>
      <c r="AC411" s="59"/>
      <c r="AD411" s="64">
        <f t="shared" si="2410"/>
        <v>0</v>
      </c>
      <c r="AE411" s="59"/>
      <c r="AF411" s="64">
        <f t="shared" si="2411"/>
        <v>0</v>
      </c>
      <c r="AG411" s="59"/>
      <c r="AH411" s="64">
        <f t="shared" si="2412"/>
        <v>0</v>
      </c>
      <c r="AI411" s="59"/>
      <c r="AJ411" s="64">
        <f t="shared" si="2413"/>
        <v>0</v>
      </c>
      <c r="AK411" s="59"/>
      <c r="AL411" s="64">
        <f t="shared" si="2414"/>
        <v>0</v>
      </c>
      <c r="AM411" s="59"/>
      <c r="AN411" s="64">
        <f t="shared" si="2415"/>
        <v>0</v>
      </c>
      <c r="AO411" s="59"/>
      <c r="AP411" s="64">
        <f t="shared" si="2416"/>
        <v>0</v>
      </c>
      <c r="AQ411" s="59"/>
      <c r="AR411" s="64">
        <f t="shared" si="2417"/>
        <v>0</v>
      </c>
      <c r="AS411" s="59"/>
      <c r="AT411" s="64">
        <f t="shared" si="2418"/>
        <v>0</v>
      </c>
      <c r="AU411" s="59"/>
      <c r="AV411" s="64">
        <f t="shared" si="2419"/>
        <v>0</v>
      </c>
      <c r="AW411" s="59"/>
      <c r="AX411" s="64">
        <f t="shared" si="2420"/>
        <v>0</v>
      </c>
      <c r="AY411" s="59"/>
      <c r="AZ411" s="64">
        <f t="shared" si="2421"/>
        <v>0</v>
      </c>
      <c r="BA411" s="59"/>
      <c r="BB411" s="64">
        <f t="shared" si="2422"/>
        <v>0</v>
      </c>
      <c r="BC411" s="59"/>
      <c r="BD411" s="64">
        <f t="shared" si="2423"/>
        <v>0</v>
      </c>
      <c r="BE411" s="59"/>
      <c r="BF411" s="64">
        <f t="shared" si="2424"/>
        <v>0</v>
      </c>
      <c r="BG411" s="59"/>
      <c r="BH411" s="64">
        <f t="shared" si="2425"/>
        <v>0</v>
      </c>
      <c r="BI411" s="59"/>
      <c r="BJ411" s="64">
        <f t="shared" si="2426"/>
        <v>0</v>
      </c>
      <c r="BK411" s="59"/>
      <c r="BL411" s="64">
        <f t="shared" si="2427"/>
        <v>0</v>
      </c>
      <c r="BM411" s="59"/>
      <c r="BN411" s="64">
        <f t="shared" si="2428"/>
        <v>0</v>
      </c>
      <c r="BO411" s="59"/>
      <c r="BP411" s="64">
        <f t="shared" si="2429"/>
        <v>0</v>
      </c>
      <c r="BQ411" s="59"/>
      <c r="BR411" s="64">
        <f t="shared" si="2430"/>
        <v>0</v>
      </c>
      <c r="BS411" s="59"/>
      <c r="BT411" s="64">
        <f t="shared" si="2431"/>
        <v>0</v>
      </c>
      <c r="BU411" s="59"/>
      <c r="BV411" s="64">
        <f t="shared" si="2432"/>
        <v>0</v>
      </c>
      <c r="BW411" s="59"/>
      <c r="BX411" s="64">
        <f t="shared" si="2433"/>
        <v>0</v>
      </c>
      <c r="BY411" s="59"/>
      <c r="BZ411" s="64">
        <f t="shared" si="2395"/>
        <v>0</v>
      </c>
      <c r="CA411" s="54"/>
      <c r="CB411" s="61">
        <f t="shared" si="2396"/>
        <v>0</v>
      </c>
      <c r="CC411" s="61">
        <f t="shared" si="2397"/>
        <v>0</v>
      </c>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row>
    <row r="412" spans="1:212" s="5" customFormat="1" hidden="1" x14ac:dyDescent="0.2">
      <c r="A412" s="57"/>
      <c r="B412" s="57"/>
      <c r="C412" s="57" t="s">
        <v>7</v>
      </c>
      <c r="D412" s="57">
        <v>118</v>
      </c>
      <c r="E412" s="6"/>
      <c r="F412" s="64">
        <f t="shared" si="2398"/>
        <v>0</v>
      </c>
      <c r="G412" s="6"/>
      <c r="H412" s="64">
        <f t="shared" si="2399"/>
        <v>0</v>
      </c>
      <c r="I412" s="6"/>
      <c r="J412" s="64">
        <f t="shared" ref="J412" si="2440">SUM(I412*$D412)</f>
        <v>0</v>
      </c>
      <c r="K412" s="6"/>
      <c r="L412" s="64">
        <f t="shared" si="2401"/>
        <v>0</v>
      </c>
      <c r="M412" s="6"/>
      <c r="N412" s="64">
        <f t="shared" si="2402"/>
        <v>0</v>
      </c>
      <c r="O412" s="6"/>
      <c r="P412" s="64">
        <f t="shared" si="2403"/>
        <v>0</v>
      </c>
      <c r="Q412" s="6"/>
      <c r="R412" s="64">
        <f t="shared" si="2404"/>
        <v>0</v>
      </c>
      <c r="S412" s="6"/>
      <c r="T412" s="64">
        <f t="shared" si="2405"/>
        <v>0</v>
      </c>
      <c r="U412" s="6"/>
      <c r="V412" s="64">
        <f t="shared" si="2406"/>
        <v>0</v>
      </c>
      <c r="W412" s="6"/>
      <c r="X412" s="64">
        <f t="shared" si="2407"/>
        <v>0</v>
      </c>
      <c r="Y412" s="6"/>
      <c r="Z412" s="64">
        <f t="shared" si="2408"/>
        <v>0</v>
      </c>
      <c r="AA412" s="6"/>
      <c r="AB412" s="64">
        <f t="shared" si="2409"/>
        <v>0</v>
      </c>
      <c r="AC412" s="59"/>
      <c r="AD412" s="64">
        <f t="shared" si="2410"/>
        <v>0</v>
      </c>
      <c r="AE412" s="59"/>
      <c r="AF412" s="64">
        <f t="shared" si="2411"/>
        <v>0</v>
      </c>
      <c r="AG412" s="59"/>
      <c r="AH412" s="64">
        <f t="shared" si="2412"/>
        <v>0</v>
      </c>
      <c r="AI412" s="59"/>
      <c r="AJ412" s="64">
        <f t="shared" si="2413"/>
        <v>0</v>
      </c>
      <c r="AK412" s="59"/>
      <c r="AL412" s="64">
        <f t="shared" si="2414"/>
        <v>0</v>
      </c>
      <c r="AM412" s="59"/>
      <c r="AN412" s="64">
        <f t="shared" si="2415"/>
        <v>0</v>
      </c>
      <c r="AO412" s="59"/>
      <c r="AP412" s="64">
        <f t="shared" si="2416"/>
        <v>0</v>
      </c>
      <c r="AQ412" s="59"/>
      <c r="AR412" s="64">
        <f t="shared" si="2417"/>
        <v>0</v>
      </c>
      <c r="AS412" s="59"/>
      <c r="AT412" s="64">
        <f t="shared" si="2418"/>
        <v>0</v>
      </c>
      <c r="AU412" s="59"/>
      <c r="AV412" s="64">
        <f t="shared" si="2419"/>
        <v>0</v>
      </c>
      <c r="AW412" s="59"/>
      <c r="AX412" s="64">
        <f t="shared" si="2420"/>
        <v>0</v>
      </c>
      <c r="AY412" s="59"/>
      <c r="AZ412" s="64">
        <f t="shared" si="2421"/>
        <v>0</v>
      </c>
      <c r="BA412" s="59"/>
      <c r="BB412" s="64">
        <f t="shared" si="2422"/>
        <v>0</v>
      </c>
      <c r="BC412" s="59"/>
      <c r="BD412" s="64">
        <f t="shared" si="2423"/>
        <v>0</v>
      </c>
      <c r="BE412" s="59"/>
      <c r="BF412" s="64">
        <f t="shared" si="2424"/>
        <v>0</v>
      </c>
      <c r="BG412" s="59"/>
      <c r="BH412" s="64">
        <f t="shared" si="2425"/>
        <v>0</v>
      </c>
      <c r="BI412" s="59"/>
      <c r="BJ412" s="64">
        <f t="shared" si="2426"/>
        <v>0</v>
      </c>
      <c r="BK412" s="59"/>
      <c r="BL412" s="64">
        <f t="shared" si="2427"/>
        <v>0</v>
      </c>
      <c r="BM412" s="59"/>
      <c r="BN412" s="64">
        <f t="shared" si="2428"/>
        <v>0</v>
      </c>
      <c r="BO412" s="59"/>
      <c r="BP412" s="64">
        <f t="shared" si="2429"/>
        <v>0</v>
      </c>
      <c r="BQ412" s="59"/>
      <c r="BR412" s="64">
        <f t="shared" si="2430"/>
        <v>0</v>
      </c>
      <c r="BS412" s="59"/>
      <c r="BT412" s="64">
        <f t="shared" si="2431"/>
        <v>0</v>
      </c>
      <c r="BU412" s="59"/>
      <c r="BV412" s="64">
        <f t="shared" si="2432"/>
        <v>0</v>
      </c>
      <c r="BW412" s="59"/>
      <c r="BX412" s="64">
        <f t="shared" si="2433"/>
        <v>0</v>
      </c>
      <c r="BY412" s="59"/>
      <c r="BZ412" s="64">
        <f t="shared" si="2395"/>
        <v>0</v>
      </c>
      <c r="CA412" s="54"/>
      <c r="CB412" s="61">
        <f t="shared" si="2396"/>
        <v>0</v>
      </c>
      <c r="CC412" s="61">
        <f t="shared" si="2397"/>
        <v>0</v>
      </c>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row>
    <row r="413" spans="1:212" s="5" customFormat="1" hidden="1" x14ac:dyDescent="0.2">
      <c r="A413" s="57"/>
      <c r="B413" s="57"/>
      <c r="C413" s="57" t="s">
        <v>3</v>
      </c>
      <c r="D413" s="57">
        <v>100</v>
      </c>
      <c r="E413" s="6"/>
      <c r="F413" s="64">
        <f t="shared" si="2398"/>
        <v>0</v>
      </c>
      <c r="G413" s="6"/>
      <c r="H413" s="64">
        <f t="shared" si="2399"/>
        <v>0</v>
      </c>
      <c r="I413" s="6"/>
      <c r="J413" s="64">
        <f t="shared" ref="J413" si="2441">SUM(I413*$D413)</f>
        <v>0</v>
      </c>
      <c r="K413" s="6"/>
      <c r="L413" s="64">
        <f t="shared" si="2401"/>
        <v>0</v>
      </c>
      <c r="M413" s="6"/>
      <c r="N413" s="64">
        <f t="shared" si="2402"/>
        <v>0</v>
      </c>
      <c r="O413" s="6"/>
      <c r="P413" s="64">
        <f t="shared" si="2403"/>
        <v>0</v>
      </c>
      <c r="Q413" s="6"/>
      <c r="R413" s="64">
        <f t="shared" si="2404"/>
        <v>0</v>
      </c>
      <c r="S413" s="6"/>
      <c r="T413" s="64">
        <f t="shared" si="2405"/>
        <v>0</v>
      </c>
      <c r="U413" s="6"/>
      <c r="V413" s="64">
        <f t="shared" si="2406"/>
        <v>0</v>
      </c>
      <c r="W413" s="6"/>
      <c r="X413" s="64">
        <f t="shared" si="2407"/>
        <v>0</v>
      </c>
      <c r="Y413" s="6"/>
      <c r="Z413" s="64">
        <f t="shared" si="2408"/>
        <v>0</v>
      </c>
      <c r="AA413" s="6"/>
      <c r="AB413" s="64">
        <f t="shared" si="2409"/>
        <v>0</v>
      </c>
      <c r="AC413" s="59"/>
      <c r="AD413" s="64">
        <f t="shared" si="2410"/>
        <v>0</v>
      </c>
      <c r="AE413" s="59"/>
      <c r="AF413" s="64">
        <f t="shared" si="2411"/>
        <v>0</v>
      </c>
      <c r="AG413" s="59"/>
      <c r="AH413" s="64">
        <f t="shared" si="2412"/>
        <v>0</v>
      </c>
      <c r="AI413" s="59"/>
      <c r="AJ413" s="64">
        <f t="shared" si="2413"/>
        <v>0</v>
      </c>
      <c r="AK413" s="59"/>
      <c r="AL413" s="64">
        <f t="shared" si="2414"/>
        <v>0</v>
      </c>
      <c r="AM413" s="59"/>
      <c r="AN413" s="64">
        <f t="shared" si="2415"/>
        <v>0</v>
      </c>
      <c r="AO413" s="59"/>
      <c r="AP413" s="64">
        <f t="shared" si="2416"/>
        <v>0</v>
      </c>
      <c r="AQ413" s="59"/>
      <c r="AR413" s="64">
        <f t="shared" si="2417"/>
        <v>0</v>
      </c>
      <c r="AS413" s="59"/>
      <c r="AT413" s="64">
        <f t="shared" si="2418"/>
        <v>0</v>
      </c>
      <c r="AU413" s="59"/>
      <c r="AV413" s="64">
        <f t="shared" si="2419"/>
        <v>0</v>
      </c>
      <c r="AW413" s="59"/>
      <c r="AX413" s="64">
        <f t="shared" si="2420"/>
        <v>0</v>
      </c>
      <c r="AY413" s="59"/>
      <c r="AZ413" s="64">
        <f t="shared" si="2421"/>
        <v>0</v>
      </c>
      <c r="BA413" s="59"/>
      <c r="BB413" s="64">
        <f t="shared" si="2422"/>
        <v>0</v>
      </c>
      <c r="BC413" s="59"/>
      <c r="BD413" s="64">
        <f t="shared" si="2423"/>
        <v>0</v>
      </c>
      <c r="BE413" s="59"/>
      <c r="BF413" s="64">
        <f t="shared" si="2424"/>
        <v>0</v>
      </c>
      <c r="BG413" s="59"/>
      <c r="BH413" s="64">
        <f t="shared" si="2425"/>
        <v>0</v>
      </c>
      <c r="BI413" s="59"/>
      <c r="BJ413" s="64">
        <f t="shared" si="2426"/>
        <v>0</v>
      </c>
      <c r="BK413" s="59"/>
      <c r="BL413" s="64">
        <f t="shared" si="2427"/>
        <v>0</v>
      </c>
      <c r="BM413" s="59"/>
      <c r="BN413" s="64">
        <f t="shared" si="2428"/>
        <v>0</v>
      </c>
      <c r="BO413" s="59"/>
      <c r="BP413" s="64">
        <f t="shared" si="2429"/>
        <v>0</v>
      </c>
      <c r="BQ413" s="59"/>
      <c r="BR413" s="64">
        <f t="shared" si="2430"/>
        <v>0</v>
      </c>
      <c r="BS413" s="59"/>
      <c r="BT413" s="64">
        <f t="shared" si="2431"/>
        <v>0</v>
      </c>
      <c r="BU413" s="59"/>
      <c r="BV413" s="64">
        <f t="shared" si="2432"/>
        <v>0</v>
      </c>
      <c r="BW413" s="59"/>
      <c r="BX413" s="64">
        <f t="shared" si="2433"/>
        <v>0</v>
      </c>
      <c r="BY413" s="59"/>
      <c r="BZ413" s="64">
        <f t="shared" si="2395"/>
        <v>0</v>
      </c>
      <c r="CA413" s="54"/>
      <c r="CB413" s="61">
        <f t="shared" si="2396"/>
        <v>0</v>
      </c>
      <c r="CC413" s="61">
        <f t="shared" si="2397"/>
        <v>0</v>
      </c>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row>
    <row r="414" spans="1:212" s="5" customFormat="1" hidden="1" x14ac:dyDescent="0.2">
      <c r="A414" s="57"/>
      <c r="B414" s="57"/>
      <c r="C414" s="57" t="s">
        <v>3</v>
      </c>
      <c r="D414" s="57">
        <v>100</v>
      </c>
      <c r="E414" s="6"/>
      <c r="F414" s="64">
        <f t="shared" si="2398"/>
        <v>0</v>
      </c>
      <c r="G414" s="6"/>
      <c r="H414" s="64">
        <f t="shared" si="2399"/>
        <v>0</v>
      </c>
      <c r="I414" s="6"/>
      <c r="J414" s="64">
        <f t="shared" ref="J414" si="2442">SUM(I414*$D414)</f>
        <v>0</v>
      </c>
      <c r="K414" s="6"/>
      <c r="L414" s="64">
        <f t="shared" si="2401"/>
        <v>0</v>
      </c>
      <c r="M414" s="6"/>
      <c r="N414" s="64">
        <f t="shared" si="2402"/>
        <v>0</v>
      </c>
      <c r="O414" s="6"/>
      <c r="P414" s="64">
        <f t="shared" si="2403"/>
        <v>0</v>
      </c>
      <c r="Q414" s="6"/>
      <c r="R414" s="64">
        <f t="shared" si="2404"/>
        <v>0</v>
      </c>
      <c r="S414" s="6"/>
      <c r="T414" s="64">
        <f t="shared" si="2405"/>
        <v>0</v>
      </c>
      <c r="U414" s="6"/>
      <c r="V414" s="64">
        <f t="shared" si="2406"/>
        <v>0</v>
      </c>
      <c r="W414" s="6"/>
      <c r="X414" s="64">
        <f t="shared" si="2407"/>
        <v>0</v>
      </c>
      <c r="Y414" s="6"/>
      <c r="Z414" s="64">
        <f t="shared" si="2408"/>
        <v>0</v>
      </c>
      <c r="AA414" s="6"/>
      <c r="AB414" s="64">
        <f t="shared" si="2409"/>
        <v>0</v>
      </c>
      <c r="AC414" s="59"/>
      <c r="AD414" s="64">
        <f t="shared" si="2410"/>
        <v>0</v>
      </c>
      <c r="AE414" s="59"/>
      <c r="AF414" s="64">
        <f t="shared" si="2411"/>
        <v>0</v>
      </c>
      <c r="AG414" s="59"/>
      <c r="AH414" s="64">
        <f t="shared" si="2412"/>
        <v>0</v>
      </c>
      <c r="AI414" s="59"/>
      <c r="AJ414" s="64">
        <f t="shared" si="2413"/>
        <v>0</v>
      </c>
      <c r="AK414" s="59"/>
      <c r="AL414" s="64">
        <f t="shared" si="2414"/>
        <v>0</v>
      </c>
      <c r="AM414" s="59"/>
      <c r="AN414" s="64">
        <f t="shared" si="2415"/>
        <v>0</v>
      </c>
      <c r="AO414" s="59"/>
      <c r="AP414" s="64">
        <f t="shared" si="2416"/>
        <v>0</v>
      </c>
      <c r="AQ414" s="59"/>
      <c r="AR414" s="64">
        <f t="shared" si="2417"/>
        <v>0</v>
      </c>
      <c r="AS414" s="59"/>
      <c r="AT414" s="64">
        <f t="shared" si="2418"/>
        <v>0</v>
      </c>
      <c r="AU414" s="59"/>
      <c r="AV414" s="64">
        <f t="shared" si="2419"/>
        <v>0</v>
      </c>
      <c r="AW414" s="59"/>
      <c r="AX414" s="64">
        <f t="shared" si="2420"/>
        <v>0</v>
      </c>
      <c r="AY414" s="59"/>
      <c r="AZ414" s="64">
        <f t="shared" si="2421"/>
        <v>0</v>
      </c>
      <c r="BA414" s="59"/>
      <c r="BB414" s="64">
        <f t="shared" si="2422"/>
        <v>0</v>
      </c>
      <c r="BC414" s="59"/>
      <c r="BD414" s="64">
        <f t="shared" si="2423"/>
        <v>0</v>
      </c>
      <c r="BE414" s="59"/>
      <c r="BF414" s="64">
        <f t="shared" si="2424"/>
        <v>0</v>
      </c>
      <c r="BG414" s="59"/>
      <c r="BH414" s="64">
        <f t="shared" si="2425"/>
        <v>0</v>
      </c>
      <c r="BI414" s="59"/>
      <c r="BJ414" s="64">
        <f t="shared" si="2426"/>
        <v>0</v>
      </c>
      <c r="BK414" s="59"/>
      <c r="BL414" s="64">
        <f t="shared" si="2427"/>
        <v>0</v>
      </c>
      <c r="BM414" s="59"/>
      <c r="BN414" s="64">
        <f t="shared" si="2428"/>
        <v>0</v>
      </c>
      <c r="BO414" s="59"/>
      <c r="BP414" s="64">
        <f t="shared" si="2429"/>
        <v>0</v>
      </c>
      <c r="BQ414" s="59"/>
      <c r="BR414" s="64">
        <f t="shared" si="2430"/>
        <v>0</v>
      </c>
      <c r="BS414" s="59"/>
      <c r="BT414" s="64">
        <f t="shared" si="2431"/>
        <v>0</v>
      </c>
      <c r="BU414" s="59"/>
      <c r="BV414" s="64">
        <f t="shared" si="2432"/>
        <v>0</v>
      </c>
      <c r="BW414" s="59"/>
      <c r="BX414" s="64">
        <f t="shared" si="2433"/>
        <v>0</v>
      </c>
      <c r="BY414" s="59"/>
      <c r="BZ414" s="64">
        <f t="shared" si="2395"/>
        <v>0</v>
      </c>
      <c r="CA414" s="54"/>
      <c r="CB414" s="61">
        <f t="shared" si="2396"/>
        <v>0</v>
      </c>
      <c r="CC414" s="61">
        <f t="shared" si="2397"/>
        <v>0</v>
      </c>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row>
    <row r="415" spans="1:212" s="5" customFormat="1" hidden="1" x14ac:dyDescent="0.2">
      <c r="A415" s="57"/>
      <c r="B415" s="57"/>
      <c r="C415" s="57" t="s">
        <v>3</v>
      </c>
      <c r="D415" s="57">
        <v>100</v>
      </c>
      <c r="E415" s="6"/>
      <c r="F415" s="64">
        <f t="shared" si="2398"/>
        <v>0</v>
      </c>
      <c r="G415" s="6"/>
      <c r="H415" s="64">
        <f t="shared" si="2399"/>
        <v>0</v>
      </c>
      <c r="I415" s="6"/>
      <c r="J415" s="64">
        <f t="shared" ref="J415" si="2443">SUM(I415*$D415)</f>
        <v>0</v>
      </c>
      <c r="K415" s="6"/>
      <c r="L415" s="64">
        <f t="shared" si="2401"/>
        <v>0</v>
      </c>
      <c r="M415" s="6"/>
      <c r="N415" s="64">
        <f t="shared" si="2402"/>
        <v>0</v>
      </c>
      <c r="O415" s="6"/>
      <c r="P415" s="64">
        <f t="shared" si="2403"/>
        <v>0</v>
      </c>
      <c r="Q415" s="6"/>
      <c r="R415" s="64">
        <f t="shared" si="2404"/>
        <v>0</v>
      </c>
      <c r="S415" s="6"/>
      <c r="T415" s="64">
        <f t="shared" si="2405"/>
        <v>0</v>
      </c>
      <c r="U415" s="6"/>
      <c r="V415" s="64">
        <f t="shared" si="2406"/>
        <v>0</v>
      </c>
      <c r="W415" s="6"/>
      <c r="X415" s="64">
        <f t="shared" si="2407"/>
        <v>0</v>
      </c>
      <c r="Y415" s="6"/>
      <c r="Z415" s="64">
        <f t="shared" si="2408"/>
        <v>0</v>
      </c>
      <c r="AA415" s="6"/>
      <c r="AB415" s="64">
        <f t="shared" si="2409"/>
        <v>0</v>
      </c>
      <c r="AC415" s="59"/>
      <c r="AD415" s="64">
        <f t="shared" si="2410"/>
        <v>0</v>
      </c>
      <c r="AE415" s="59"/>
      <c r="AF415" s="64">
        <f t="shared" si="2411"/>
        <v>0</v>
      </c>
      <c r="AG415" s="59"/>
      <c r="AH415" s="64">
        <f t="shared" si="2412"/>
        <v>0</v>
      </c>
      <c r="AI415" s="59"/>
      <c r="AJ415" s="64">
        <f t="shared" si="2413"/>
        <v>0</v>
      </c>
      <c r="AK415" s="59"/>
      <c r="AL415" s="64">
        <f t="shared" si="2414"/>
        <v>0</v>
      </c>
      <c r="AM415" s="59"/>
      <c r="AN415" s="64">
        <f t="shared" si="2415"/>
        <v>0</v>
      </c>
      <c r="AO415" s="59"/>
      <c r="AP415" s="64">
        <f t="shared" si="2416"/>
        <v>0</v>
      </c>
      <c r="AQ415" s="59"/>
      <c r="AR415" s="64">
        <f t="shared" si="2417"/>
        <v>0</v>
      </c>
      <c r="AS415" s="59"/>
      <c r="AT415" s="64">
        <f t="shared" si="2418"/>
        <v>0</v>
      </c>
      <c r="AU415" s="59"/>
      <c r="AV415" s="64">
        <f t="shared" si="2419"/>
        <v>0</v>
      </c>
      <c r="AW415" s="59"/>
      <c r="AX415" s="64">
        <f t="shared" si="2420"/>
        <v>0</v>
      </c>
      <c r="AY415" s="59"/>
      <c r="AZ415" s="64">
        <f t="shared" si="2421"/>
        <v>0</v>
      </c>
      <c r="BA415" s="59"/>
      <c r="BB415" s="64">
        <f t="shared" si="2422"/>
        <v>0</v>
      </c>
      <c r="BC415" s="59"/>
      <c r="BD415" s="64">
        <f t="shared" si="2423"/>
        <v>0</v>
      </c>
      <c r="BE415" s="59"/>
      <c r="BF415" s="64">
        <f t="shared" si="2424"/>
        <v>0</v>
      </c>
      <c r="BG415" s="59"/>
      <c r="BH415" s="64">
        <f t="shared" si="2425"/>
        <v>0</v>
      </c>
      <c r="BI415" s="59"/>
      <c r="BJ415" s="64">
        <f t="shared" si="2426"/>
        <v>0</v>
      </c>
      <c r="BK415" s="59"/>
      <c r="BL415" s="64">
        <f t="shared" si="2427"/>
        <v>0</v>
      </c>
      <c r="BM415" s="59"/>
      <c r="BN415" s="64">
        <f t="shared" si="2428"/>
        <v>0</v>
      </c>
      <c r="BO415" s="59"/>
      <c r="BP415" s="64">
        <f t="shared" si="2429"/>
        <v>0</v>
      </c>
      <c r="BQ415" s="59"/>
      <c r="BR415" s="64">
        <f t="shared" si="2430"/>
        <v>0</v>
      </c>
      <c r="BS415" s="59"/>
      <c r="BT415" s="64">
        <f t="shared" si="2431"/>
        <v>0</v>
      </c>
      <c r="BU415" s="59"/>
      <c r="BV415" s="64">
        <f t="shared" si="2432"/>
        <v>0</v>
      </c>
      <c r="BW415" s="59"/>
      <c r="BX415" s="64">
        <f t="shared" si="2433"/>
        <v>0</v>
      </c>
      <c r="BY415" s="59"/>
      <c r="BZ415" s="64">
        <f t="shared" si="2395"/>
        <v>0</v>
      </c>
      <c r="CA415" s="54"/>
      <c r="CB415" s="61">
        <f t="shared" si="2396"/>
        <v>0</v>
      </c>
      <c r="CC415" s="61">
        <f t="shared" si="2397"/>
        <v>0</v>
      </c>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row>
    <row r="416" spans="1:212" s="5" customFormat="1" hidden="1" x14ac:dyDescent="0.2">
      <c r="A416" s="57"/>
      <c r="B416" s="57"/>
      <c r="C416" s="57" t="s">
        <v>3</v>
      </c>
      <c r="D416" s="57">
        <v>100</v>
      </c>
      <c r="E416" s="6"/>
      <c r="F416" s="64">
        <f t="shared" si="2398"/>
        <v>0</v>
      </c>
      <c r="G416" s="6"/>
      <c r="H416" s="64">
        <f t="shared" si="2399"/>
        <v>0</v>
      </c>
      <c r="I416" s="6"/>
      <c r="J416" s="64">
        <f t="shared" ref="J416" si="2444">SUM(I416*$D416)</f>
        <v>0</v>
      </c>
      <c r="K416" s="6"/>
      <c r="L416" s="64">
        <f t="shared" si="2401"/>
        <v>0</v>
      </c>
      <c r="M416" s="6"/>
      <c r="N416" s="64">
        <f t="shared" si="2402"/>
        <v>0</v>
      </c>
      <c r="O416" s="6"/>
      <c r="P416" s="64">
        <f t="shared" si="2403"/>
        <v>0</v>
      </c>
      <c r="Q416" s="6"/>
      <c r="R416" s="64">
        <f t="shared" si="2404"/>
        <v>0</v>
      </c>
      <c r="S416" s="6"/>
      <c r="T416" s="64">
        <f t="shared" si="2405"/>
        <v>0</v>
      </c>
      <c r="U416" s="6"/>
      <c r="V416" s="64">
        <f t="shared" si="2406"/>
        <v>0</v>
      </c>
      <c r="W416" s="6"/>
      <c r="X416" s="64">
        <f t="shared" si="2407"/>
        <v>0</v>
      </c>
      <c r="Y416" s="6"/>
      <c r="Z416" s="64">
        <f t="shared" si="2408"/>
        <v>0</v>
      </c>
      <c r="AA416" s="6"/>
      <c r="AB416" s="64">
        <f t="shared" si="2409"/>
        <v>0</v>
      </c>
      <c r="AC416" s="59"/>
      <c r="AD416" s="64">
        <f t="shared" si="2410"/>
        <v>0</v>
      </c>
      <c r="AE416" s="59"/>
      <c r="AF416" s="64">
        <f t="shared" si="2411"/>
        <v>0</v>
      </c>
      <c r="AG416" s="59"/>
      <c r="AH416" s="64">
        <f t="shared" si="2412"/>
        <v>0</v>
      </c>
      <c r="AI416" s="59"/>
      <c r="AJ416" s="64">
        <f t="shared" si="2413"/>
        <v>0</v>
      </c>
      <c r="AK416" s="59"/>
      <c r="AL416" s="64">
        <f t="shared" si="2414"/>
        <v>0</v>
      </c>
      <c r="AM416" s="59"/>
      <c r="AN416" s="64">
        <f t="shared" si="2415"/>
        <v>0</v>
      </c>
      <c r="AO416" s="59"/>
      <c r="AP416" s="64">
        <f t="shared" si="2416"/>
        <v>0</v>
      </c>
      <c r="AQ416" s="59"/>
      <c r="AR416" s="64">
        <f t="shared" si="2417"/>
        <v>0</v>
      </c>
      <c r="AS416" s="59"/>
      <c r="AT416" s="64">
        <f t="shared" si="2418"/>
        <v>0</v>
      </c>
      <c r="AU416" s="59"/>
      <c r="AV416" s="64">
        <f t="shared" si="2419"/>
        <v>0</v>
      </c>
      <c r="AW416" s="59"/>
      <c r="AX416" s="64">
        <f t="shared" si="2420"/>
        <v>0</v>
      </c>
      <c r="AY416" s="59"/>
      <c r="AZ416" s="64">
        <f t="shared" si="2421"/>
        <v>0</v>
      </c>
      <c r="BA416" s="59"/>
      <c r="BB416" s="64">
        <f t="shared" si="2422"/>
        <v>0</v>
      </c>
      <c r="BC416" s="59"/>
      <c r="BD416" s="64">
        <f t="shared" si="2423"/>
        <v>0</v>
      </c>
      <c r="BE416" s="59"/>
      <c r="BF416" s="64">
        <f t="shared" si="2424"/>
        <v>0</v>
      </c>
      <c r="BG416" s="59"/>
      <c r="BH416" s="64">
        <f t="shared" si="2425"/>
        <v>0</v>
      </c>
      <c r="BI416" s="59"/>
      <c r="BJ416" s="64">
        <f t="shared" si="2426"/>
        <v>0</v>
      </c>
      <c r="BK416" s="59"/>
      <c r="BL416" s="64">
        <f t="shared" si="2427"/>
        <v>0</v>
      </c>
      <c r="BM416" s="59"/>
      <c r="BN416" s="64">
        <f t="shared" si="2428"/>
        <v>0</v>
      </c>
      <c r="BO416" s="59"/>
      <c r="BP416" s="64">
        <f t="shared" si="2429"/>
        <v>0</v>
      </c>
      <c r="BQ416" s="59"/>
      <c r="BR416" s="64">
        <f t="shared" si="2430"/>
        <v>0</v>
      </c>
      <c r="BS416" s="59"/>
      <c r="BT416" s="64">
        <f t="shared" si="2431"/>
        <v>0</v>
      </c>
      <c r="BU416" s="59"/>
      <c r="BV416" s="64">
        <f t="shared" si="2432"/>
        <v>0</v>
      </c>
      <c r="BW416" s="59"/>
      <c r="BX416" s="64">
        <f t="shared" si="2433"/>
        <v>0</v>
      </c>
      <c r="BY416" s="59"/>
      <c r="BZ416" s="64">
        <f t="shared" si="2395"/>
        <v>0</v>
      </c>
      <c r="CA416" s="54"/>
      <c r="CB416" s="61">
        <f t="shared" si="2396"/>
        <v>0</v>
      </c>
      <c r="CC416" s="61">
        <f t="shared" si="2397"/>
        <v>0</v>
      </c>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row>
    <row r="417" spans="1:212" s="5" customFormat="1" hidden="1" x14ac:dyDescent="0.2">
      <c r="A417" s="57"/>
      <c r="B417" s="57"/>
      <c r="C417" s="57" t="s">
        <v>3</v>
      </c>
      <c r="D417" s="57">
        <v>100</v>
      </c>
      <c r="E417" s="6"/>
      <c r="F417" s="64">
        <f t="shared" si="2398"/>
        <v>0</v>
      </c>
      <c r="G417" s="6"/>
      <c r="H417" s="64">
        <f t="shared" si="2399"/>
        <v>0</v>
      </c>
      <c r="I417" s="6"/>
      <c r="J417" s="64">
        <f t="shared" ref="J417" si="2445">SUM(I417*$D417)</f>
        <v>0</v>
      </c>
      <c r="K417" s="6"/>
      <c r="L417" s="64">
        <f t="shared" si="2401"/>
        <v>0</v>
      </c>
      <c r="M417" s="6"/>
      <c r="N417" s="64">
        <f t="shared" si="2402"/>
        <v>0</v>
      </c>
      <c r="O417" s="6"/>
      <c r="P417" s="64">
        <f t="shared" si="2403"/>
        <v>0</v>
      </c>
      <c r="Q417" s="6"/>
      <c r="R417" s="64">
        <f t="shared" si="2404"/>
        <v>0</v>
      </c>
      <c r="S417" s="6"/>
      <c r="T417" s="64">
        <f t="shared" si="2405"/>
        <v>0</v>
      </c>
      <c r="U417" s="6"/>
      <c r="V417" s="64">
        <f t="shared" si="2406"/>
        <v>0</v>
      </c>
      <c r="W417" s="6"/>
      <c r="X417" s="64">
        <f t="shared" si="2407"/>
        <v>0</v>
      </c>
      <c r="Y417" s="6"/>
      <c r="Z417" s="64">
        <f t="shared" si="2408"/>
        <v>0</v>
      </c>
      <c r="AA417" s="6"/>
      <c r="AB417" s="64">
        <f t="shared" si="2409"/>
        <v>0</v>
      </c>
      <c r="AC417" s="59"/>
      <c r="AD417" s="64">
        <f t="shared" si="2410"/>
        <v>0</v>
      </c>
      <c r="AE417" s="59"/>
      <c r="AF417" s="64">
        <f t="shared" si="2411"/>
        <v>0</v>
      </c>
      <c r="AG417" s="59"/>
      <c r="AH417" s="64">
        <f t="shared" si="2412"/>
        <v>0</v>
      </c>
      <c r="AI417" s="59"/>
      <c r="AJ417" s="64">
        <f t="shared" si="2413"/>
        <v>0</v>
      </c>
      <c r="AK417" s="59"/>
      <c r="AL417" s="64">
        <f t="shared" si="2414"/>
        <v>0</v>
      </c>
      <c r="AM417" s="59"/>
      <c r="AN417" s="64">
        <f t="shared" si="2415"/>
        <v>0</v>
      </c>
      <c r="AO417" s="59"/>
      <c r="AP417" s="64">
        <f t="shared" si="2416"/>
        <v>0</v>
      </c>
      <c r="AQ417" s="59"/>
      <c r="AR417" s="64">
        <f t="shared" si="2417"/>
        <v>0</v>
      </c>
      <c r="AS417" s="59"/>
      <c r="AT417" s="64">
        <f t="shared" si="2418"/>
        <v>0</v>
      </c>
      <c r="AU417" s="59"/>
      <c r="AV417" s="64">
        <f t="shared" si="2419"/>
        <v>0</v>
      </c>
      <c r="AW417" s="59"/>
      <c r="AX417" s="64">
        <f t="shared" si="2420"/>
        <v>0</v>
      </c>
      <c r="AY417" s="59"/>
      <c r="AZ417" s="64">
        <f t="shared" si="2421"/>
        <v>0</v>
      </c>
      <c r="BA417" s="59"/>
      <c r="BB417" s="64">
        <f t="shared" si="2422"/>
        <v>0</v>
      </c>
      <c r="BC417" s="59"/>
      <c r="BD417" s="64">
        <f t="shared" si="2423"/>
        <v>0</v>
      </c>
      <c r="BE417" s="59"/>
      <c r="BF417" s="64">
        <f t="shared" si="2424"/>
        <v>0</v>
      </c>
      <c r="BG417" s="59"/>
      <c r="BH417" s="64">
        <f t="shared" si="2425"/>
        <v>0</v>
      </c>
      <c r="BI417" s="59"/>
      <c r="BJ417" s="64">
        <f t="shared" si="2426"/>
        <v>0</v>
      </c>
      <c r="BK417" s="59"/>
      <c r="BL417" s="64">
        <f t="shared" si="2427"/>
        <v>0</v>
      </c>
      <c r="BM417" s="59"/>
      <c r="BN417" s="64">
        <f t="shared" si="2428"/>
        <v>0</v>
      </c>
      <c r="BO417" s="59"/>
      <c r="BP417" s="64">
        <f t="shared" si="2429"/>
        <v>0</v>
      </c>
      <c r="BQ417" s="59"/>
      <c r="BR417" s="64">
        <f t="shared" si="2430"/>
        <v>0</v>
      </c>
      <c r="BS417" s="59"/>
      <c r="BT417" s="64">
        <f t="shared" si="2431"/>
        <v>0</v>
      </c>
      <c r="BU417" s="59"/>
      <c r="BV417" s="64">
        <f t="shared" si="2432"/>
        <v>0</v>
      </c>
      <c r="BW417" s="59"/>
      <c r="BX417" s="64">
        <f t="shared" si="2433"/>
        <v>0</v>
      </c>
      <c r="BY417" s="59"/>
      <c r="BZ417" s="64">
        <f t="shared" si="2395"/>
        <v>0</v>
      </c>
      <c r="CA417" s="54"/>
      <c r="CB417" s="61">
        <f t="shared" si="2396"/>
        <v>0</v>
      </c>
      <c r="CC417" s="61">
        <f t="shared" si="2397"/>
        <v>0</v>
      </c>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row>
    <row r="418" spans="1:212" s="5" customFormat="1" hidden="1" x14ac:dyDescent="0.2">
      <c r="A418" s="57"/>
      <c r="B418" s="57"/>
      <c r="C418" s="57" t="s">
        <v>3</v>
      </c>
      <c r="D418" s="57">
        <v>100</v>
      </c>
      <c r="E418" s="6"/>
      <c r="F418" s="64">
        <f>SUM(E418*$D418)</f>
        <v>0</v>
      </c>
      <c r="G418" s="6"/>
      <c r="H418" s="64">
        <f>SUM(G418*$D418)</f>
        <v>0</v>
      </c>
      <c r="I418" s="6"/>
      <c r="J418" s="64">
        <f>SUM(I418*$D418)</f>
        <v>0</v>
      </c>
      <c r="K418" s="6"/>
      <c r="L418" s="64">
        <f>SUM(K418*$D418)</f>
        <v>0</v>
      </c>
      <c r="M418" s="6"/>
      <c r="N418" s="64">
        <f>SUM(M418*$D418)</f>
        <v>0</v>
      </c>
      <c r="O418" s="6"/>
      <c r="P418" s="64">
        <f>SUM(O418*$D418)</f>
        <v>0</v>
      </c>
      <c r="Q418" s="6"/>
      <c r="R418" s="64">
        <f>SUM(Q418*$D418)</f>
        <v>0</v>
      </c>
      <c r="S418" s="6"/>
      <c r="T418" s="64">
        <f>SUM(S418*$D418)</f>
        <v>0</v>
      </c>
      <c r="U418" s="6"/>
      <c r="V418" s="64">
        <f>SUM(U418*$D418)</f>
        <v>0</v>
      </c>
      <c r="W418" s="6"/>
      <c r="X418" s="64">
        <f>SUM(W418*$D418)</f>
        <v>0</v>
      </c>
      <c r="Y418" s="6"/>
      <c r="Z418" s="64">
        <f>SUM(Y418*$D418)</f>
        <v>0</v>
      </c>
      <c r="AA418" s="6"/>
      <c r="AB418" s="64">
        <f>SUM(AA418*$D418)</f>
        <v>0</v>
      </c>
      <c r="AC418" s="59"/>
      <c r="AD418" s="64">
        <f>SUM(AC418*$D418)</f>
        <v>0</v>
      </c>
      <c r="AE418" s="59"/>
      <c r="AF418" s="64">
        <f>SUM(AE418*$D418)</f>
        <v>0</v>
      </c>
      <c r="AG418" s="59"/>
      <c r="AH418" s="64">
        <f>SUM(AG418*$D418)</f>
        <v>0</v>
      </c>
      <c r="AI418" s="59"/>
      <c r="AJ418" s="64">
        <f>SUM(AI418*$D418)</f>
        <v>0</v>
      </c>
      <c r="AK418" s="59"/>
      <c r="AL418" s="64">
        <f>SUM(AK418*$D418)</f>
        <v>0</v>
      </c>
      <c r="AM418" s="59"/>
      <c r="AN418" s="64">
        <f>SUM(AM418*$D418)</f>
        <v>0</v>
      </c>
      <c r="AO418" s="59"/>
      <c r="AP418" s="64">
        <f>SUM(AO418*$D418)</f>
        <v>0</v>
      </c>
      <c r="AQ418" s="59"/>
      <c r="AR418" s="64">
        <f>SUM(AQ418*$D418)</f>
        <v>0</v>
      </c>
      <c r="AS418" s="59"/>
      <c r="AT418" s="64">
        <f>SUM(AS418*$D418)</f>
        <v>0</v>
      </c>
      <c r="AU418" s="59"/>
      <c r="AV418" s="64">
        <f>SUM(AU418*$D418)</f>
        <v>0</v>
      </c>
      <c r="AW418" s="59"/>
      <c r="AX418" s="64">
        <f>SUM(AW418*$D418)</f>
        <v>0</v>
      </c>
      <c r="AY418" s="59"/>
      <c r="AZ418" s="64">
        <f>SUM(AY418*$D418)</f>
        <v>0</v>
      </c>
      <c r="BA418" s="59"/>
      <c r="BB418" s="64">
        <f>SUM(BA418*$D418)</f>
        <v>0</v>
      </c>
      <c r="BC418" s="59"/>
      <c r="BD418" s="64">
        <f>SUM(BC418*$D418)</f>
        <v>0</v>
      </c>
      <c r="BE418" s="59"/>
      <c r="BF418" s="64">
        <f>SUM(BE418*$D418)</f>
        <v>0</v>
      </c>
      <c r="BG418" s="59"/>
      <c r="BH418" s="64">
        <f>SUM(BG418*$D418)</f>
        <v>0</v>
      </c>
      <c r="BI418" s="59"/>
      <c r="BJ418" s="64">
        <f>SUM(BI418*$D418)</f>
        <v>0</v>
      </c>
      <c r="BK418" s="59"/>
      <c r="BL418" s="64">
        <f>SUM(BK418*$D418)</f>
        <v>0</v>
      </c>
      <c r="BM418" s="59"/>
      <c r="BN418" s="64">
        <f>SUM(BM418*$D418)</f>
        <v>0</v>
      </c>
      <c r="BO418" s="59"/>
      <c r="BP418" s="64">
        <f>SUM(BO418*$D418)</f>
        <v>0</v>
      </c>
      <c r="BQ418" s="59"/>
      <c r="BR418" s="64">
        <f>SUM(BQ418*$D418)</f>
        <v>0</v>
      </c>
      <c r="BS418" s="59"/>
      <c r="BT418" s="64">
        <f>SUM(BS418*$D418)</f>
        <v>0</v>
      </c>
      <c r="BU418" s="59"/>
      <c r="BV418" s="64">
        <f>SUM(BU418*$D418)</f>
        <v>0</v>
      </c>
      <c r="BW418" s="59"/>
      <c r="BX418" s="64">
        <f>SUM(BW418*$D418)</f>
        <v>0</v>
      </c>
      <c r="BY418" s="59"/>
      <c r="BZ418" s="64">
        <f t="shared" si="2395"/>
        <v>0</v>
      </c>
      <c r="CA418" s="54"/>
      <c r="CB418" s="61">
        <f t="shared" si="2396"/>
        <v>0</v>
      </c>
      <c r="CC418" s="61">
        <f t="shared" si="2397"/>
        <v>0</v>
      </c>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row>
    <row r="419" spans="1:212" s="5" customFormat="1" hidden="1" x14ac:dyDescent="0.2">
      <c r="A419" s="57"/>
      <c r="B419" s="57"/>
      <c r="C419" s="57" t="s">
        <v>3</v>
      </c>
      <c r="D419" s="57">
        <v>100</v>
      </c>
      <c r="E419" s="6"/>
      <c r="F419" s="64">
        <f t="shared" si="2398"/>
        <v>0</v>
      </c>
      <c r="G419" s="6"/>
      <c r="H419" s="64">
        <f t="shared" ref="H419:H434" si="2446">SUM(G419*$D419)</f>
        <v>0</v>
      </c>
      <c r="I419" s="6"/>
      <c r="J419" s="64">
        <f t="shared" ref="J419" si="2447">SUM(I419*$D419)</f>
        <v>0</v>
      </c>
      <c r="K419" s="6"/>
      <c r="L419" s="64">
        <f t="shared" ref="L419:L434" si="2448">SUM(K419*$D419)</f>
        <v>0</v>
      </c>
      <c r="M419" s="6"/>
      <c r="N419" s="64">
        <f t="shared" ref="N419:N434" si="2449">SUM(M419*$D419)</f>
        <v>0</v>
      </c>
      <c r="O419" s="6"/>
      <c r="P419" s="64">
        <f t="shared" ref="P419:P434" si="2450">SUM(O419*$D419)</f>
        <v>0</v>
      </c>
      <c r="Q419" s="6"/>
      <c r="R419" s="64">
        <f t="shared" ref="R419:R434" si="2451">SUM(Q419*$D419)</f>
        <v>0</v>
      </c>
      <c r="S419" s="6"/>
      <c r="T419" s="64">
        <f t="shared" ref="T419:T434" si="2452">SUM(S419*$D419)</f>
        <v>0</v>
      </c>
      <c r="U419" s="6"/>
      <c r="V419" s="64">
        <f t="shared" ref="V419:V434" si="2453">SUM(U419*$D419)</f>
        <v>0</v>
      </c>
      <c r="W419" s="6"/>
      <c r="X419" s="64">
        <f t="shared" ref="X419:X434" si="2454">SUM(W419*$D419)</f>
        <v>0</v>
      </c>
      <c r="Y419" s="6"/>
      <c r="Z419" s="64">
        <f t="shared" ref="Z419:Z434" si="2455">SUM(Y419*$D419)</f>
        <v>0</v>
      </c>
      <c r="AA419" s="6"/>
      <c r="AB419" s="64">
        <f t="shared" ref="AB419:AB434" si="2456">SUM(AA419*$D419)</f>
        <v>0</v>
      </c>
      <c r="AC419" s="59"/>
      <c r="AD419" s="64">
        <f t="shared" ref="AD419:AD434" si="2457">SUM(AC419*$D419)</f>
        <v>0</v>
      </c>
      <c r="AE419" s="59"/>
      <c r="AF419" s="64">
        <f t="shared" ref="AF419:AF434" si="2458">SUM(AE419*$D419)</f>
        <v>0</v>
      </c>
      <c r="AG419" s="59"/>
      <c r="AH419" s="64">
        <f t="shared" ref="AH419:AH434" si="2459">SUM(AG419*$D419)</f>
        <v>0</v>
      </c>
      <c r="AI419" s="59"/>
      <c r="AJ419" s="64">
        <f t="shared" ref="AJ419:AJ434" si="2460">SUM(AI419*$D419)</f>
        <v>0</v>
      </c>
      <c r="AK419" s="59"/>
      <c r="AL419" s="64">
        <f t="shared" ref="AL419:AL434" si="2461">SUM(AK419*$D419)</f>
        <v>0</v>
      </c>
      <c r="AM419" s="59"/>
      <c r="AN419" s="64">
        <f t="shared" ref="AN419:AN434" si="2462">SUM(AM419*$D419)</f>
        <v>0</v>
      </c>
      <c r="AO419" s="59"/>
      <c r="AP419" s="64">
        <f t="shared" ref="AP419:AP434" si="2463">SUM(AO419*$D419)</f>
        <v>0</v>
      </c>
      <c r="AQ419" s="59"/>
      <c r="AR419" s="64">
        <f t="shared" ref="AR419:AR434" si="2464">SUM(AQ419*$D419)</f>
        <v>0</v>
      </c>
      <c r="AS419" s="59"/>
      <c r="AT419" s="64">
        <f t="shared" ref="AT419:AT434" si="2465">SUM(AS419*$D419)</f>
        <v>0</v>
      </c>
      <c r="AU419" s="59"/>
      <c r="AV419" s="64">
        <f t="shared" ref="AV419:AV434" si="2466">SUM(AU419*$D419)</f>
        <v>0</v>
      </c>
      <c r="AW419" s="59"/>
      <c r="AX419" s="64">
        <f t="shared" ref="AX419:AX434" si="2467">SUM(AW419*$D419)</f>
        <v>0</v>
      </c>
      <c r="AY419" s="59"/>
      <c r="AZ419" s="64">
        <f t="shared" ref="AZ419:AZ434" si="2468">SUM(AY419*$D419)</f>
        <v>0</v>
      </c>
      <c r="BA419" s="59"/>
      <c r="BB419" s="64">
        <f t="shared" ref="BB419:BB434" si="2469">SUM(BA419*$D419)</f>
        <v>0</v>
      </c>
      <c r="BC419" s="59"/>
      <c r="BD419" s="64">
        <f t="shared" ref="BD419:BD434" si="2470">SUM(BC419*$D419)</f>
        <v>0</v>
      </c>
      <c r="BE419" s="59"/>
      <c r="BF419" s="64">
        <f t="shared" ref="BF419:BF434" si="2471">SUM(BE419*$D419)</f>
        <v>0</v>
      </c>
      <c r="BG419" s="59"/>
      <c r="BH419" s="64">
        <f t="shared" ref="BH419:BH434" si="2472">SUM(BG419*$D419)</f>
        <v>0</v>
      </c>
      <c r="BI419" s="59"/>
      <c r="BJ419" s="64">
        <f t="shared" ref="BJ419:BJ434" si="2473">SUM(BI419*$D419)</f>
        <v>0</v>
      </c>
      <c r="BK419" s="59"/>
      <c r="BL419" s="64">
        <f t="shared" ref="BL419:BL434" si="2474">SUM(BK419*$D419)</f>
        <v>0</v>
      </c>
      <c r="BM419" s="59"/>
      <c r="BN419" s="64">
        <f t="shared" ref="BN419:BN434" si="2475">SUM(BM419*$D419)</f>
        <v>0</v>
      </c>
      <c r="BO419" s="59"/>
      <c r="BP419" s="64">
        <f t="shared" ref="BP419:BP434" si="2476">SUM(BO419*$D419)</f>
        <v>0</v>
      </c>
      <c r="BQ419" s="59"/>
      <c r="BR419" s="64">
        <f t="shared" ref="BR419:BR434" si="2477">SUM(BQ419*$D419)</f>
        <v>0</v>
      </c>
      <c r="BS419" s="59"/>
      <c r="BT419" s="64">
        <f t="shared" ref="BT419:BT434" si="2478">SUM(BS419*$D419)</f>
        <v>0</v>
      </c>
      <c r="BU419" s="59"/>
      <c r="BV419" s="64">
        <f t="shared" ref="BV419:BV434" si="2479">SUM(BU419*$D419)</f>
        <v>0</v>
      </c>
      <c r="BW419" s="59"/>
      <c r="BX419" s="64">
        <f t="shared" ref="BX419:BX434" si="2480">SUM(BW419*$D419)</f>
        <v>0</v>
      </c>
      <c r="BY419" s="59"/>
      <c r="BZ419" s="64">
        <f t="shared" si="2395"/>
        <v>0</v>
      </c>
      <c r="CA419" s="54"/>
      <c r="CB419" s="61">
        <f t="shared" si="2396"/>
        <v>0</v>
      </c>
      <c r="CC419" s="61">
        <f t="shared" si="2397"/>
        <v>0</v>
      </c>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row>
    <row r="420" spans="1:212" s="5" customFormat="1" hidden="1" x14ac:dyDescent="0.2">
      <c r="A420" s="57"/>
      <c r="B420" s="57"/>
      <c r="C420" s="57" t="s">
        <v>3</v>
      </c>
      <c r="D420" s="57">
        <v>100</v>
      </c>
      <c r="E420" s="6"/>
      <c r="F420" s="64">
        <f t="shared" si="2398"/>
        <v>0</v>
      </c>
      <c r="G420" s="6"/>
      <c r="H420" s="64">
        <f t="shared" si="2446"/>
        <v>0</v>
      </c>
      <c r="I420" s="6"/>
      <c r="J420" s="64">
        <f t="shared" ref="J420" si="2481">SUM(I420*$D420)</f>
        <v>0</v>
      </c>
      <c r="K420" s="6"/>
      <c r="L420" s="64">
        <f t="shared" si="2448"/>
        <v>0</v>
      </c>
      <c r="M420" s="6"/>
      <c r="N420" s="64">
        <f t="shared" si="2449"/>
        <v>0</v>
      </c>
      <c r="O420" s="6"/>
      <c r="P420" s="64">
        <f t="shared" si="2450"/>
        <v>0</v>
      </c>
      <c r="Q420" s="6"/>
      <c r="R420" s="64">
        <f t="shared" si="2451"/>
        <v>0</v>
      </c>
      <c r="S420" s="6"/>
      <c r="T420" s="64">
        <f t="shared" si="2452"/>
        <v>0</v>
      </c>
      <c r="U420" s="6"/>
      <c r="V420" s="64">
        <f t="shared" si="2453"/>
        <v>0</v>
      </c>
      <c r="W420" s="6"/>
      <c r="X420" s="64">
        <f t="shared" si="2454"/>
        <v>0</v>
      </c>
      <c r="Y420" s="6"/>
      <c r="Z420" s="64">
        <f t="shared" si="2455"/>
        <v>0</v>
      </c>
      <c r="AA420" s="6"/>
      <c r="AB420" s="64">
        <f t="shared" si="2456"/>
        <v>0</v>
      </c>
      <c r="AC420" s="59"/>
      <c r="AD420" s="64">
        <f t="shared" si="2457"/>
        <v>0</v>
      </c>
      <c r="AE420" s="59"/>
      <c r="AF420" s="64">
        <f t="shared" si="2458"/>
        <v>0</v>
      </c>
      <c r="AG420" s="59"/>
      <c r="AH420" s="64">
        <f t="shared" si="2459"/>
        <v>0</v>
      </c>
      <c r="AI420" s="59"/>
      <c r="AJ420" s="64">
        <f t="shared" si="2460"/>
        <v>0</v>
      </c>
      <c r="AK420" s="59"/>
      <c r="AL420" s="64">
        <f t="shared" si="2461"/>
        <v>0</v>
      </c>
      <c r="AM420" s="59"/>
      <c r="AN420" s="64">
        <f t="shared" si="2462"/>
        <v>0</v>
      </c>
      <c r="AO420" s="59"/>
      <c r="AP420" s="64">
        <f t="shared" si="2463"/>
        <v>0</v>
      </c>
      <c r="AQ420" s="59"/>
      <c r="AR420" s="64">
        <f t="shared" si="2464"/>
        <v>0</v>
      </c>
      <c r="AS420" s="59"/>
      <c r="AT420" s="64">
        <f t="shared" si="2465"/>
        <v>0</v>
      </c>
      <c r="AU420" s="59"/>
      <c r="AV420" s="64">
        <f t="shared" si="2466"/>
        <v>0</v>
      </c>
      <c r="AW420" s="59"/>
      <c r="AX420" s="64">
        <f t="shared" si="2467"/>
        <v>0</v>
      </c>
      <c r="AY420" s="59"/>
      <c r="AZ420" s="64">
        <f t="shared" si="2468"/>
        <v>0</v>
      </c>
      <c r="BA420" s="59"/>
      <c r="BB420" s="64">
        <f t="shared" si="2469"/>
        <v>0</v>
      </c>
      <c r="BC420" s="59"/>
      <c r="BD420" s="64">
        <f t="shared" si="2470"/>
        <v>0</v>
      </c>
      <c r="BE420" s="59"/>
      <c r="BF420" s="64">
        <f t="shared" si="2471"/>
        <v>0</v>
      </c>
      <c r="BG420" s="59"/>
      <c r="BH420" s="64">
        <f t="shared" si="2472"/>
        <v>0</v>
      </c>
      <c r="BI420" s="59"/>
      <c r="BJ420" s="64">
        <f t="shared" si="2473"/>
        <v>0</v>
      </c>
      <c r="BK420" s="59"/>
      <c r="BL420" s="64">
        <f t="shared" si="2474"/>
        <v>0</v>
      </c>
      <c r="BM420" s="59"/>
      <c r="BN420" s="64">
        <f t="shared" si="2475"/>
        <v>0</v>
      </c>
      <c r="BO420" s="59"/>
      <c r="BP420" s="64">
        <f t="shared" si="2476"/>
        <v>0</v>
      </c>
      <c r="BQ420" s="59"/>
      <c r="BR420" s="64">
        <f t="shared" si="2477"/>
        <v>0</v>
      </c>
      <c r="BS420" s="59"/>
      <c r="BT420" s="64">
        <f t="shared" si="2478"/>
        <v>0</v>
      </c>
      <c r="BU420" s="59"/>
      <c r="BV420" s="64">
        <f t="shared" si="2479"/>
        <v>0</v>
      </c>
      <c r="BW420" s="59"/>
      <c r="BX420" s="64">
        <f t="shared" si="2480"/>
        <v>0</v>
      </c>
      <c r="BY420" s="59"/>
      <c r="BZ420" s="64">
        <f t="shared" si="2395"/>
        <v>0</v>
      </c>
      <c r="CA420" s="54"/>
      <c r="CB420" s="61">
        <f t="shared" si="2396"/>
        <v>0</v>
      </c>
      <c r="CC420" s="61">
        <f t="shared" si="2397"/>
        <v>0</v>
      </c>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row>
    <row r="421" spans="1:212" s="5" customFormat="1" hidden="1" x14ac:dyDescent="0.2">
      <c r="A421" s="57"/>
      <c r="B421" s="57"/>
      <c r="C421" s="57" t="s">
        <v>3</v>
      </c>
      <c r="D421" s="57">
        <v>100</v>
      </c>
      <c r="E421" s="6"/>
      <c r="F421" s="64">
        <f t="shared" si="2398"/>
        <v>0</v>
      </c>
      <c r="G421" s="6"/>
      <c r="H421" s="64">
        <f t="shared" si="2446"/>
        <v>0</v>
      </c>
      <c r="I421" s="6"/>
      <c r="J421" s="64">
        <f t="shared" ref="J421" si="2482">SUM(I421*$D421)</f>
        <v>0</v>
      </c>
      <c r="K421" s="6"/>
      <c r="L421" s="64">
        <f t="shared" si="2448"/>
        <v>0</v>
      </c>
      <c r="M421" s="6"/>
      <c r="N421" s="64">
        <f t="shared" si="2449"/>
        <v>0</v>
      </c>
      <c r="O421" s="6"/>
      <c r="P421" s="64">
        <f t="shared" si="2450"/>
        <v>0</v>
      </c>
      <c r="Q421" s="6"/>
      <c r="R421" s="64">
        <f t="shared" si="2451"/>
        <v>0</v>
      </c>
      <c r="S421" s="6"/>
      <c r="T421" s="64">
        <f t="shared" si="2452"/>
        <v>0</v>
      </c>
      <c r="U421" s="6"/>
      <c r="V421" s="64">
        <f t="shared" si="2453"/>
        <v>0</v>
      </c>
      <c r="W421" s="6"/>
      <c r="X421" s="64">
        <f t="shared" si="2454"/>
        <v>0</v>
      </c>
      <c r="Y421" s="6"/>
      <c r="Z421" s="64">
        <f t="shared" si="2455"/>
        <v>0</v>
      </c>
      <c r="AA421" s="6"/>
      <c r="AB421" s="64">
        <f t="shared" si="2456"/>
        <v>0</v>
      </c>
      <c r="AC421" s="59"/>
      <c r="AD421" s="64">
        <f t="shared" si="2457"/>
        <v>0</v>
      </c>
      <c r="AE421" s="59"/>
      <c r="AF421" s="64">
        <f t="shared" si="2458"/>
        <v>0</v>
      </c>
      <c r="AG421" s="59"/>
      <c r="AH421" s="64">
        <f t="shared" si="2459"/>
        <v>0</v>
      </c>
      <c r="AI421" s="59"/>
      <c r="AJ421" s="64">
        <f t="shared" si="2460"/>
        <v>0</v>
      </c>
      <c r="AK421" s="59"/>
      <c r="AL421" s="64">
        <f t="shared" si="2461"/>
        <v>0</v>
      </c>
      <c r="AM421" s="59"/>
      <c r="AN421" s="64">
        <f t="shared" si="2462"/>
        <v>0</v>
      </c>
      <c r="AO421" s="59"/>
      <c r="AP421" s="64">
        <f t="shared" si="2463"/>
        <v>0</v>
      </c>
      <c r="AQ421" s="59"/>
      <c r="AR421" s="64">
        <f t="shared" si="2464"/>
        <v>0</v>
      </c>
      <c r="AS421" s="59"/>
      <c r="AT421" s="64">
        <f t="shared" si="2465"/>
        <v>0</v>
      </c>
      <c r="AU421" s="59"/>
      <c r="AV421" s="64">
        <f t="shared" si="2466"/>
        <v>0</v>
      </c>
      <c r="AW421" s="59"/>
      <c r="AX421" s="64">
        <f t="shared" si="2467"/>
        <v>0</v>
      </c>
      <c r="AY421" s="59"/>
      <c r="AZ421" s="64">
        <f t="shared" si="2468"/>
        <v>0</v>
      </c>
      <c r="BA421" s="59"/>
      <c r="BB421" s="64">
        <f t="shared" si="2469"/>
        <v>0</v>
      </c>
      <c r="BC421" s="59"/>
      <c r="BD421" s="64">
        <f t="shared" si="2470"/>
        <v>0</v>
      </c>
      <c r="BE421" s="59"/>
      <c r="BF421" s="64">
        <f t="shared" si="2471"/>
        <v>0</v>
      </c>
      <c r="BG421" s="59"/>
      <c r="BH421" s="64">
        <f t="shared" si="2472"/>
        <v>0</v>
      </c>
      <c r="BI421" s="59"/>
      <c r="BJ421" s="64">
        <f t="shared" si="2473"/>
        <v>0</v>
      </c>
      <c r="BK421" s="59"/>
      <c r="BL421" s="64">
        <f t="shared" si="2474"/>
        <v>0</v>
      </c>
      <c r="BM421" s="59"/>
      <c r="BN421" s="64">
        <f t="shared" si="2475"/>
        <v>0</v>
      </c>
      <c r="BO421" s="59"/>
      <c r="BP421" s="64">
        <f t="shared" si="2476"/>
        <v>0</v>
      </c>
      <c r="BQ421" s="59"/>
      <c r="BR421" s="64">
        <f t="shared" si="2477"/>
        <v>0</v>
      </c>
      <c r="BS421" s="59"/>
      <c r="BT421" s="64">
        <f t="shared" si="2478"/>
        <v>0</v>
      </c>
      <c r="BU421" s="59"/>
      <c r="BV421" s="64">
        <f t="shared" si="2479"/>
        <v>0</v>
      </c>
      <c r="BW421" s="59"/>
      <c r="BX421" s="64">
        <f t="shared" si="2480"/>
        <v>0</v>
      </c>
      <c r="BY421" s="59"/>
      <c r="BZ421" s="64">
        <f t="shared" si="2395"/>
        <v>0</v>
      </c>
      <c r="CA421" s="54"/>
      <c r="CB421" s="61">
        <f t="shared" si="2396"/>
        <v>0</v>
      </c>
      <c r="CC421" s="61">
        <f t="shared" si="2397"/>
        <v>0</v>
      </c>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row>
    <row r="422" spans="1:212" s="5" customFormat="1" hidden="1" x14ac:dyDescent="0.2">
      <c r="A422" s="57"/>
      <c r="B422" s="57"/>
      <c r="C422" s="57" t="s">
        <v>3</v>
      </c>
      <c r="D422" s="57">
        <v>100</v>
      </c>
      <c r="E422" s="6"/>
      <c r="F422" s="64">
        <f t="shared" si="2398"/>
        <v>0</v>
      </c>
      <c r="G422" s="6"/>
      <c r="H422" s="64">
        <f t="shared" si="2446"/>
        <v>0</v>
      </c>
      <c r="I422" s="6"/>
      <c r="J422" s="64">
        <f t="shared" ref="J422" si="2483">SUM(I422*$D422)</f>
        <v>0</v>
      </c>
      <c r="K422" s="6"/>
      <c r="L422" s="64">
        <f t="shared" si="2448"/>
        <v>0</v>
      </c>
      <c r="M422" s="6"/>
      <c r="N422" s="64">
        <f t="shared" si="2449"/>
        <v>0</v>
      </c>
      <c r="O422" s="6"/>
      <c r="P422" s="64">
        <f t="shared" si="2450"/>
        <v>0</v>
      </c>
      <c r="Q422" s="6"/>
      <c r="R422" s="64">
        <f t="shared" si="2451"/>
        <v>0</v>
      </c>
      <c r="S422" s="6"/>
      <c r="T422" s="64">
        <f t="shared" si="2452"/>
        <v>0</v>
      </c>
      <c r="U422" s="6"/>
      <c r="V422" s="64">
        <f t="shared" si="2453"/>
        <v>0</v>
      </c>
      <c r="W422" s="6"/>
      <c r="X422" s="64">
        <f t="shared" si="2454"/>
        <v>0</v>
      </c>
      <c r="Y422" s="6"/>
      <c r="Z422" s="64">
        <f t="shared" si="2455"/>
        <v>0</v>
      </c>
      <c r="AA422" s="6"/>
      <c r="AB422" s="64">
        <f t="shared" si="2456"/>
        <v>0</v>
      </c>
      <c r="AC422" s="59"/>
      <c r="AD422" s="64">
        <f t="shared" si="2457"/>
        <v>0</v>
      </c>
      <c r="AE422" s="59"/>
      <c r="AF422" s="64">
        <f t="shared" si="2458"/>
        <v>0</v>
      </c>
      <c r="AG422" s="59"/>
      <c r="AH422" s="64">
        <f t="shared" si="2459"/>
        <v>0</v>
      </c>
      <c r="AI422" s="59"/>
      <c r="AJ422" s="64">
        <f t="shared" si="2460"/>
        <v>0</v>
      </c>
      <c r="AK422" s="59"/>
      <c r="AL422" s="64">
        <f t="shared" si="2461"/>
        <v>0</v>
      </c>
      <c r="AM422" s="59"/>
      <c r="AN422" s="64">
        <f t="shared" si="2462"/>
        <v>0</v>
      </c>
      <c r="AO422" s="59"/>
      <c r="AP422" s="64">
        <f t="shared" si="2463"/>
        <v>0</v>
      </c>
      <c r="AQ422" s="59"/>
      <c r="AR422" s="64">
        <f t="shared" si="2464"/>
        <v>0</v>
      </c>
      <c r="AS422" s="59"/>
      <c r="AT422" s="64">
        <f t="shared" si="2465"/>
        <v>0</v>
      </c>
      <c r="AU422" s="59"/>
      <c r="AV422" s="64">
        <f t="shared" si="2466"/>
        <v>0</v>
      </c>
      <c r="AW422" s="59"/>
      <c r="AX422" s="64">
        <f t="shared" si="2467"/>
        <v>0</v>
      </c>
      <c r="AY422" s="59"/>
      <c r="AZ422" s="64">
        <f t="shared" si="2468"/>
        <v>0</v>
      </c>
      <c r="BA422" s="59"/>
      <c r="BB422" s="64">
        <f t="shared" si="2469"/>
        <v>0</v>
      </c>
      <c r="BC422" s="59"/>
      <c r="BD422" s="64">
        <f t="shared" si="2470"/>
        <v>0</v>
      </c>
      <c r="BE422" s="59"/>
      <c r="BF422" s="64">
        <f t="shared" si="2471"/>
        <v>0</v>
      </c>
      <c r="BG422" s="59"/>
      <c r="BH422" s="64">
        <f t="shared" si="2472"/>
        <v>0</v>
      </c>
      <c r="BI422" s="59"/>
      <c r="BJ422" s="64">
        <f t="shared" si="2473"/>
        <v>0</v>
      </c>
      <c r="BK422" s="59"/>
      <c r="BL422" s="64">
        <f t="shared" si="2474"/>
        <v>0</v>
      </c>
      <c r="BM422" s="59"/>
      <c r="BN422" s="64">
        <f t="shared" si="2475"/>
        <v>0</v>
      </c>
      <c r="BO422" s="59"/>
      <c r="BP422" s="64">
        <f t="shared" si="2476"/>
        <v>0</v>
      </c>
      <c r="BQ422" s="59"/>
      <c r="BR422" s="64">
        <f t="shared" si="2477"/>
        <v>0</v>
      </c>
      <c r="BS422" s="59"/>
      <c r="BT422" s="64">
        <f t="shared" si="2478"/>
        <v>0</v>
      </c>
      <c r="BU422" s="59"/>
      <c r="BV422" s="64">
        <f t="shared" si="2479"/>
        <v>0</v>
      </c>
      <c r="BW422" s="59"/>
      <c r="BX422" s="64">
        <f t="shared" si="2480"/>
        <v>0</v>
      </c>
      <c r="BY422" s="59"/>
      <c r="BZ422" s="64">
        <f t="shared" si="2395"/>
        <v>0</v>
      </c>
      <c r="CA422" s="54"/>
      <c r="CB422" s="61">
        <f t="shared" si="2396"/>
        <v>0</v>
      </c>
      <c r="CC422" s="61">
        <f t="shared" si="2397"/>
        <v>0</v>
      </c>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row>
    <row r="423" spans="1:212" s="5" customFormat="1" hidden="1" x14ac:dyDescent="0.2">
      <c r="A423" s="57"/>
      <c r="B423" s="57"/>
      <c r="C423" s="57" t="s">
        <v>8</v>
      </c>
      <c r="D423" s="57">
        <v>75</v>
      </c>
      <c r="E423" s="6"/>
      <c r="F423" s="64">
        <f t="shared" si="2398"/>
        <v>0</v>
      </c>
      <c r="G423" s="6"/>
      <c r="H423" s="64">
        <f t="shared" si="2446"/>
        <v>0</v>
      </c>
      <c r="I423" s="6"/>
      <c r="J423" s="64">
        <f t="shared" ref="J423" si="2484">SUM(I423*$D423)</f>
        <v>0</v>
      </c>
      <c r="K423" s="6"/>
      <c r="L423" s="64">
        <f t="shared" si="2448"/>
        <v>0</v>
      </c>
      <c r="M423" s="6"/>
      <c r="N423" s="64">
        <f t="shared" si="2449"/>
        <v>0</v>
      </c>
      <c r="O423" s="6"/>
      <c r="P423" s="64">
        <f t="shared" si="2450"/>
        <v>0</v>
      </c>
      <c r="Q423" s="6"/>
      <c r="R423" s="64">
        <f t="shared" si="2451"/>
        <v>0</v>
      </c>
      <c r="S423" s="6"/>
      <c r="T423" s="64">
        <f t="shared" si="2452"/>
        <v>0</v>
      </c>
      <c r="U423" s="6"/>
      <c r="V423" s="64">
        <f t="shared" si="2453"/>
        <v>0</v>
      </c>
      <c r="W423" s="6"/>
      <c r="X423" s="64">
        <f t="shared" si="2454"/>
        <v>0</v>
      </c>
      <c r="Y423" s="6"/>
      <c r="Z423" s="64">
        <f t="shared" si="2455"/>
        <v>0</v>
      </c>
      <c r="AA423" s="6"/>
      <c r="AB423" s="64">
        <f t="shared" si="2456"/>
        <v>0</v>
      </c>
      <c r="AC423" s="59"/>
      <c r="AD423" s="64">
        <f t="shared" si="2457"/>
        <v>0</v>
      </c>
      <c r="AE423" s="59"/>
      <c r="AF423" s="64">
        <f t="shared" si="2458"/>
        <v>0</v>
      </c>
      <c r="AG423" s="59"/>
      <c r="AH423" s="64">
        <f t="shared" si="2459"/>
        <v>0</v>
      </c>
      <c r="AI423" s="59"/>
      <c r="AJ423" s="64">
        <f t="shared" si="2460"/>
        <v>0</v>
      </c>
      <c r="AK423" s="59"/>
      <c r="AL423" s="64">
        <f t="shared" si="2461"/>
        <v>0</v>
      </c>
      <c r="AM423" s="59"/>
      <c r="AN423" s="64">
        <f t="shared" si="2462"/>
        <v>0</v>
      </c>
      <c r="AO423" s="59"/>
      <c r="AP423" s="64">
        <f t="shared" si="2463"/>
        <v>0</v>
      </c>
      <c r="AQ423" s="59"/>
      <c r="AR423" s="64">
        <f t="shared" si="2464"/>
        <v>0</v>
      </c>
      <c r="AS423" s="59"/>
      <c r="AT423" s="64">
        <f t="shared" si="2465"/>
        <v>0</v>
      </c>
      <c r="AU423" s="59"/>
      <c r="AV423" s="64">
        <f t="shared" si="2466"/>
        <v>0</v>
      </c>
      <c r="AW423" s="59"/>
      <c r="AX423" s="64">
        <f t="shared" si="2467"/>
        <v>0</v>
      </c>
      <c r="AY423" s="59"/>
      <c r="AZ423" s="64">
        <f t="shared" si="2468"/>
        <v>0</v>
      </c>
      <c r="BA423" s="59"/>
      <c r="BB423" s="64">
        <f t="shared" si="2469"/>
        <v>0</v>
      </c>
      <c r="BC423" s="59"/>
      <c r="BD423" s="64">
        <f t="shared" si="2470"/>
        <v>0</v>
      </c>
      <c r="BE423" s="59"/>
      <c r="BF423" s="64">
        <f t="shared" si="2471"/>
        <v>0</v>
      </c>
      <c r="BG423" s="59"/>
      <c r="BH423" s="64">
        <f t="shared" si="2472"/>
        <v>0</v>
      </c>
      <c r="BI423" s="59"/>
      <c r="BJ423" s="64">
        <f t="shared" si="2473"/>
        <v>0</v>
      </c>
      <c r="BK423" s="59"/>
      <c r="BL423" s="64">
        <f t="shared" si="2474"/>
        <v>0</v>
      </c>
      <c r="BM423" s="59"/>
      <c r="BN423" s="64">
        <f t="shared" si="2475"/>
        <v>0</v>
      </c>
      <c r="BO423" s="59"/>
      <c r="BP423" s="64">
        <f t="shared" si="2476"/>
        <v>0</v>
      </c>
      <c r="BQ423" s="59"/>
      <c r="BR423" s="64">
        <f t="shared" si="2477"/>
        <v>0</v>
      </c>
      <c r="BS423" s="59"/>
      <c r="BT423" s="64">
        <f t="shared" si="2478"/>
        <v>0</v>
      </c>
      <c r="BU423" s="59"/>
      <c r="BV423" s="64">
        <f t="shared" si="2479"/>
        <v>0</v>
      </c>
      <c r="BW423" s="59"/>
      <c r="BX423" s="64">
        <f t="shared" si="2480"/>
        <v>0</v>
      </c>
      <c r="BY423" s="59"/>
      <c r="BZ423" s="64">
        <f t="shared" si="2395"/>
        <v>0</v>
      </c>
      <c r="CA423" s="54"/>
      <c r="CB423" s="61">
        <f t="shared" si="2396"/>
        <v>0</v>
      </c>
      <c r="CC423" s="61">
        <f t="shared" si="2397"/>
        <v>0</v>
      </c>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row>
    <row r="424" spans="1:212" s="5" customFormat="1" hidden="1" x14ac:dyDescent="0.2">
      <c r="A424" s="57"/>
      <c r="B424" s="57"/>
      <c r="C424" s="57" t="s">
        <v>8</v>
      </c>
      <c r="D424" s="57">
        <v>75</v>
      </c>
      <c r="E424" s="6"/>
      <c r="F424" s="64">
        <f t="shared" si="2398"/>
        <v>0</v>
      </c>
      <c r="G424" s="6"/>
      <c r="H424" s="64">
        <f t="shared" si="2446"/>
        <v>0</v>
      </c>
      <c r="I424" s="6"/>
      <c r="J424" s="64">
        <f t="shared" ref="J424" si="2485">SUM(I424*$D424)</f>
        <v>0</v>
      </c>
      <c r="K424" s="6"/>
      <c r="L424" s="64">
        <f t="shared" si="2448"/>
        <v>0</v>
      </c>
      <c r="M424" s="6"/>
      <c r="N424" s="64">
        <f t="shared" si="2449"/>
        <v>0</v>
      </c>
      <c r="O424" s="6"/>
      <c r="P424" s="64">
        <f t="shared" si="2450"/>
        <v>0</v>
      </c>
      <c r="Q424" s="6"/>
      <c r="R424" s="64">
        <f t="shared" si="2451"/>
        <v>0</v>
      </c>
      <c r="S424" s="6"/>
      <c r="T424" s="64">
        <f t="shared" si="2452"/>
        <v>0</v>
      </c>
      <c r="U424" s="6"/>
      <c r="V424" s="64">
        <f t="shared" si="2453"/>
        <v>0</v>
      </c>
      <c r="W424" s="6"/>
      <c r="X424" s="64">
        <f t="shared" si="2454"/>
        <v>0</v>
      </c>
      <c r="Y424" s="6"/>
      <c r="Z424" s="64">
        <f t="shared" si="2455"/>
        <v>0</v>
      </c>
      <c r="AA424" s="6"/>
      <c r="AB424" s="64">
        <f t="shared" si="2456"/>
        <v>0</v>
      </c>
      <c r="AC424" s="59"/>
      <c r="AD424" s="64">
        <f t="shared" si="2457"/>
        <v>0</v>
      </c>
      <c r="AE424" s="59"/>
      <c r="AF424" s="64">
        <f t="shared" si="2458"/>
        <v>0</v>
      </c>
      <c r="AG424" s="59"/>
      <c r="AH424" s="64">
        <f t="shared" si="2459"/>
        <v>0</v>
      </c>
      <c r="AI424" s="59"/>
      <c r="AJ424" s="64">
        <f t="shared" si="2460"/>
        <v>0</v>
      </c>
      <c r="AK424" s="59"/>
      <c r="AL424" s="64">
        <f t="shared" si="2461"/>
        <v>0</v>
      </c>
      <c r="AM424" s="59"/>
      <c r="AN424" s="64">
        <f t="shared" si="2462"/>
        <v>0</v>
      </c>
      <c r="AO424" s="59"/>
      <c r="AP424" s="64">
        <f t="shared" si="2463"/>
        <v>0</v>
      </c>
      <c r="AQ424" s="59"/>
      <c r="AR424" s="64">
        <f t="shared" si="2464"/>
        <v>0</v>
      </c>
      <c r="AS424" s="59"/>
      <c r="AT424" s="64">
        <f t="shared" si="2465"/>
        <v>0</v>
      </c>
      <c r="AU424" s="59"/>
      <c r="AV424" s="64">
        <f t="shared" si="2466"/>
        <v>0</v>
      </c>
      <c r="AW424" s="59"/>
      <c r="AX424" s="64">
        <f t="shared" si="2467"/>
        <v>0</v>
      </c>
      <c r="AY424" s="59"/>
      <c r="AZ424" s="64">
        <f t="shared" si="2468"/>
        <v>0</v>
      </c>
      <c r="BA424" s="59"/>
      <c r="BB424" s="64">
        <f t="shared" si="2469"/>
        <v>0</v>
      </c>
      <c r="BC424" s="59"/>
      <c r="BD424" s="64">
        <f t="shared" si="2470"/>
        <v>0</v>
      </c>
      <c r="BE424" s="59"/>
      <c r="BF424" s="64">
        <f t="shared" si="2471"/>
        <v>0</v>
      </c>
      <c r="BG424" s="59"/>
      <c r="BH424" s="64">
        <f t="shared" si="2472"/>
        <v>0</v>
      </c>
      <c r="BI424" s="59"/>
      <c r="BJ424" s="64">
        <f t="shared" si="2473"/>
        <v>0</v>
      </c>
      <c r="BK424" s="59"/>
      <c r="BL424" s="64">
        <f t="shared" si="2474"/>
        <v>0</v>
      </c>
      <c r="BM424" s="59"/>
      <c r="BN424" s="64">
        <f t="shared" si="2475"/>
        <v>0</v>
      </c>
      <c r="BO424" s="59"/>
      <c r="BP424" s="64">
        <f t="shared" si="2476"/>
        <v>0</v>
      </c>
      <c r="BQ424" s="59"/>
      <c r="BR424" s="64">
        <f t="shared" si="2477"/>
        <v>0</v>
      </c>
      <c r="BS424" s="59"/>
      <c r="BT424" s="64">
        <f t="shared" si="2478"/>
        <v>0</v>
      </c>
      <c r="BU424" s="59"/>
      <c r="BV424" s="64">
        <f t="shared" si="2479"/>
        <v>0</v>
      </c>
      <c r="BW424" s="59"/>
      <c r="BX424" s="64">
        <f t="shared" si="2480"/>
        <v>0</v>
      </c>
      <c r="BY424" s="59"/>
      <c r="BZ424" s="64">
        <f t="shared" si="2395"/>
        <v>0</v>
      </c>
      <c r="CA424" s="54"/>
      <c r="CB424" s="61">
        <f t="shared" si="2396"/>
        <v>0</v>
      </c>
      <c r="CC424" s="61">
        <f t="shared" si="2397"/>
        <v>0</v>
      </c>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row>
    <row r="425" spans="1:212" s="5" customFormat="1" hidden="1" x14ac:dyDescent="0.2">
      <c r="A425" s="57"/>
      <c r="B425" s="57"/>
      <c r="C425" s="57" t="s">
        <v>8</v>
      </c>
      <c r="D425" s="57">
        <v>75</v>
      </c>
      <c r="E425" s="6"/>
      <c r="F425" s="64">
        <f t="shared" si="2398"/>
        <v>0</v>
      </c>
      <c r="G425" s="6"/>
      <c r="H425" s="64">
        <f t="shared" si="2446"/>
        <v>0</v>
      </c>
      <c r="I425" s="6"/>
      <c r="J425" s="64">
        <f t="shared" ref="J425" si="2486">SUM(I425*$D425)</f>
        <v>0</v>
      </c>
      <c r="K425" s="6"/>
      <c r="L425" s="64">
        <f t="shared" si="2448"/>
        <v>0</v>
      </c>
      <c r="M425" s="6"/>
      <c r="N425" s="64">
        <f t="shared" si="2449"/>
        <v>0</v>
      </c>
      <c r="O425" s="6"/>
      <c r="P425" s="64">
        <f t="shared" si="2450"/>
        <v>0</v>
      </c>
      <c r="Q425" s="6"/>
      <c r="R425" s="64">
        <f t="shared" si="2451"/>
        <v>0</v>
      </c>
      <c r="S425" s="6"/>
      <c r="T425" s="64">
        <f t="shared" si="2452"/>
        <v>0</v>
      </c>
      <c r="U425" s="6"/>
      <c r="V425" s="64">
        <f t="shared" si="2453"/>
        <v>0</v>
      </c>
      <c r="W425" s="6"/>
      <c r="X425" s="64">
        <f t="shared" si="2454"/>
        <v>0</v>
      </c>
      <c r="Y425" s="6"/>
      <c r="Z425" s="64">
        <f t="shared" si="2455"/>
        <v>0</v>
      </c>
      <c r="AA425" s="6"/>
      <c r="AB425" s="64">
        <f t="shared" si="2456"/>
        <v>0</v>
      </c>
      <c r="AC425" s="59"/>
      <c r="AD425" s="64">
        <f t="shared" si="2457"/>
        <v>0</v>
      </c>
      <c r="AE425" s="59"/>
      <c r="AF425" s="64">
        <f t="shared" si="2458"/>
        <v>0</v>
      </c>
      <c r="AG425" s="59"/>
      <c r="AH425" s="64">
        <f t="shared" si="2459"/>
        <v>0</v>
      </c>
      <c r="AI425" s="59"/>
      <c r="AJ425" s="64">
        <f t="shared" si="2460"/>
        <v>0</v>
      </c>
      <c r="AK425" s="59"/>
      <c r="AL425" s="64">
        <f t="shared" si="2461"/>
        <v>0</v>
      </c>
      <c r="AM425" s="59"/>
      <c r="AN425" s="64">
        <f t="shared" si="2462"/>
        <v>0</v>
      </c>
      <c r="AO425" s="59"/>
      <c r="AP425" s="64">
        <f t="shared" si="2463"/>
        <v>0</v>
      </c>
      <c r="AQ425" s="59"/>
      <c r="AR425" s="64">
        <f t="shared" si="2464"/>
        <v>0</v>
      </c>
      <c r="AS425" s="59"/>
      <c r="AT425" s="64">
        <f t="shared" si="2465"/>
        <v>0</v>
      </c>
      <c r="AU425" s="59"/>
      <c r="AV425" s="64">
        <f t="shared" si="2466"/>
        <v>0</v>
      </c>
      <c r="AW425" s="59"/>
      <c r="AX425" s="64">
        <f t="shared" si="2467"/>
        <v>0</v>
      </c>
      <c r="AY425" s="59"/>
      <c r="AZ425" s="64">
        <f t="shared" si="2468"/>
        <v>0</v>
      </c>
      <c r="BA425" s="59"/>
      <c r="BB425" s="64">
        <f t="shared" si="2469"/>
        <v>0</v>
      </c>
      <c r="BC425" s="59"/>
      <c r="BD425" s="64">
        <f t="shared" si="2470"/>
        <v>0</v>
      </c>
      <c r="BE425" s="59"/>
      <c r="BF425" s="64">
        <f t="shared" si="2471"/>
        <v>0</v>
      </c>
      <c r="BG425" s="59"/>
      <c r="BH425" s="64">
        <f t="shared" si="2472"/>
        <v>0</v>
      </c>
      <c r="BI425" s="59"/>
      <c r="BJ425" s="64">
        <f t="shared" si="2473"/>
        <v>0</v>
      </c>
      <c r="BK425" s="59"/>
      <c r="BL425" s="64">
        <f t="shared" si="2474"/>
        <v>0</v>
      </c>
      <c r="BM425" s="59"/>
      <c r="BN425" s="64">
        <f t="shared" si="2475"/>
        <v>0</v>
      </c>
      <c r="BO425" s="59"/>
      <c r="BP425" s="64">
        <f t="shared" si="2476"/>
        <v>0</v>
      </c>
      <c r="BQ425" s="59"/>
      <c r="BR425" s="64">
        <f t="shared" si="2477"/>
        <v>0</v>
      </c>
      <c r="BS425" s="59"/>
      <c r="BT425" s="64">
        <f t="shared" si="2478"/>
        <v>0</v>
      </c>
      <c r="BU425" s="59"/>
      <c r="BV425" s="64">
        <f t="shared" si="2479"/>
        <v>0</v>
      </c>
      <c r="BW425" s="59"/>
      <c r="BX425" s="64">
        <f t="shared" si="2480"/>
        <v>0</v>
      </c>
      <c r="BY425" s="59"/>
      <c r="BZ425" s="64">
        <f t="shared" si="2395"/>
        <v>0</v>
      </c>
      <c r="CA425" s="54"/>
      <c r="CB425" s="61">
        <f t="shared" si="2396"/>
        <v>0</v>
      </c>
      <c r="CC425" s="61">
        <f t="shared" si="2397"/>
        <v>0</v>
      </c>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row>
    <row r="426" spans="1:212" s="5" customFormat="1" hidden="1" x14ac:dyDescent="0.2">
      <c r="A426" s="57"/>
      <c r="B426" s="57"/>
      <c r="C426" s="57" t="s">
        <v>8</v>
      </c>
      <c r="D426" s="57">
        <v>75</v>
      </c>
      <c r="E426" s="6"/>
      <c r="F426" s="64">
        <f t="shared" si="2398"/>
        <v>0</v>
      </c>
      <c r="G426" s="6"/>
      <c r="H426" s="64">
        <f t="shared" si="2446"/>
        <v>0</v>
      </c>
      <c r="I426" s="6"/>
      <c r="J426" s="64">
        <f t="shared" ref="J426" si="2487">SUM(I426*$D426)</f>
        <v>0</v>
      </c>
      <c r="K426" s="6"/>
      <c r="L426" s="64">
        <f t="shared" si="2448"/>
        <v>0</v>
      </c>
      <c r="M426" s="6"/>
      <c r="N426" s="64">
        <f t="shared" si="2449"/>
        <v>0</v>
      </c>
      <c r="O426" s="6"/>
      <c r="P426" s="64">
        <f t="shared" si="2450"/>
        <v>0</v>
      </c>
      <c r="Q426" s="6"/>
      <c r="R426" s="64">
        <f t="shared" si="2451"/>
        <v>0</v>
      </c>
      <c r="S426" s="6"/>
      <c r="T426" s="64">
        <f t="shared" si="2452"/>
        <v>0</v>
      </c>
      <c r="U426" s="6"/>
      <c r="V426" s="64">
        <f t="shared" si="2453"/>
        <v>0</v>
      </c>
      <c r="W426" s="6"/>
      <c r="X426" s="64">
        <f t="shared" si="2454"/>
        <v>0</v>
      </c>
      <c r="Y426" s="6"/>
      <c r="Z426" s="64">
        <f t="shared" si="2455"/>
        <v>0</v>
      </c>
      <c r="AA426" s="6"/>
      <c r="AB426" s="64">
        <f t="shared" si="2456"/>
        <v>0</v>
      </c>
      <c r="AC426" s="59"/>
      <c r="AD426" s="64">
        <f t="shared" si="2457"/>
        <v>0</v>
      </c>
      <c r="AE426" s="59"/>
      <c r="AF426" s="64">
        <f t="shared" si="2458"/>
        <v>0</v>
      </c>
      <c r="AG426" s="59"/>
      <c r="AH426" s="64">
        <f t="shared" si="2459"/>
        <v>0</v>
      </c>
      <c r="AI426" s="59"/>
      <c r="AJ426" s="64">
        <f t="shared" si="2460"/>
        <v>0</v>
      </c>
      <c r="AK426" s="59"/>
      <c r="AL426" s="64">
        <f t="shared" si="2461"/>
        <v>0</v>
      </c>
      <c r="AM426" s="59"/>
      <c r="AN426" s="64">
        <f t="shared" si="2462"/>
        <v>0</v>
      </c>
      <c r="AO426" s="59"/>
      <c r="AP426" s="64">
        <f t="shared" si="2463"/>
        <v>0</v>
      </c>
      <c r="AQ426" s="59"/>
      <c r="AR426" s="64">
        <f t="shared" si="2464"/>
        <v>0</v>
      </c>
      <c r="AS426" s="59"/>
      <c r="AT426" s="64">
        <f t="shared" si="2465"/>
        <v>0</v>
      </c>
      <c r="AU426" s="59"/>
      <c r="AV426" s="64">
        <f t="shared" si="2466"/>
        <v>0</v>
      </c>
      <c r="AW426" s="59"/>
      <c r="AX426" s="64">
        <f t="shared" si="2467"/>
        <v>0</v>
      </c>
      <c r="AY426" s="59"/>
      <c r="AZ426" s="64">
        <f t="shared" si="2468"/>
        <v>0</v>
      </c>
      <c r="BA426" s="59"/>
      <c r="BB426" s="64">
        <f t="shared" si="2469"/>
        <v>0</v>
      </c>
      <c r="BC426" s="59"/>
      <c r="BD426" s="64">
        <f t="shared" si="2470"/>
        <v>0</v>
      </c>
      <c r="BE426" s="59"/>
      <c r="BF426" s="64">
        <f t="shared" si="2471"/>
        <v>0</v>
      </c>
      <c r="BG426" s="59"/>
      <c r="BH426" s="64">
        <f t="shared" si="2472"/>
        <v>0</v>
      </c>
      <c r="BI426" s="59"/>
      <c r="BJ426" s="64">
        <f t="shared" si="2473"/>
        <v>0</v>
      </c>
      <c r="BK426" s="59"/>
      <c r="BL426" s="64">
        <f t="shared" si="2474"/>
        <v>0</v>
      </c>
      <c r="BM426" s="59"/>
      <c r="BN426" s="64">
        <f t="shared" si="2475"/>
        <v>0</v>
      </c>
      <c r="BO426" s="59"/>
      <c r="BP426" s="64">
        <f t="shared" si="2476"/>
        <v>0</v>
      </c>
      <c r="BQ426" s="59"/>
      <c r="BR426" s="64">
        <f t="shared" si="2477"/>
        <v>0</v>
      </c>
      <c r="BS426" s="59"/>
      <c r="BT426" s="64">
        <f t="shared" si="2478"/>
        <v>0</v>
      </c>
      <c r="BU426" s="59"/>
      <c r="BV426" s="64">
        <f t="shared" si="2479"/>
        <v>0</v>
      </c>
      <c r="BW426" s="59"/>
      <c r="BX426" s="64">
        <f t="shared" si="2480"/>
        <v>0</v>
      </c>
      <c r="BY426" s="59"/>
      <c r="BZ426" s="64">
        <f t="shared" si="2395"/>
        <v>0</v>
      </c>
      <c r="CA426" s="54"/>
      <c r="CB426" s="61">
        <f t="shared" si="2396"/>
        <v>0</v>
      </c>
      <c r="CC426" s="61">
        <f t="shared" si="2397"/>
        <v>0</v>
      </c>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row>
    <row r="427" spans="1:212" s="5" customFormat="1" hidden="1" x14ac:dyDescent="0.2">
      <c r="A427" s="57"/>
      <c r="B427" s="57"/>
      <c r="C427" s="57" t="s">
        <v>8</v>
      </c>
      <c r="D427" s="57">
        <v>75</v>
      </c>
      <c r="E427" s="6"/>
      <c r="F427" s="64">
        <f t="shared" si="2398"/>
        <v>0</v>
      </c>
      <c r="G427" s="6"/>
      <c r="H427" s="64">
        <f t="shared" si="2446"/>
        <v>0</v>
      </c>
      <c r="I427" s="6"/>
      <c r="J427" s="64">
        <f t="shared" ref="J427" si="2488">SUM(I427*$D427)</f>
        <v>0</v>
      </c>
      <c r="K427" s="6"/>
      <c r="L427" s="64">
        <f t="shared" si="2448"/>
        <v>0</v>
      </c>
      <c r="M427" s="6"/>
      <c r="N427" s="64">
        <f t="shared" si="2449"/>
        <v>0</v>
      </c>
      <c r="O427" s="6"/>
      <c r="P427" s="64">
        <f t="shared" si="2450"/>
        <v>0</v>
      </c>
      <c r="Q427" s="6"/>
      <c r="R427" s="64">
        <f t="shared" si="2451"/>
        <v>0</v>
      </c>
      <c r="S427" s="6"/>
      <c r="T427" s="64">
        <f t="shared" si="2452"/>
        <v>0</v>
      </c>
      <c r="U427" s="6"/>
      <c r="V427" s="64">
        <f t="shared" si="2453"/>
        <v>0</v>
      </c>
      <c r="W427" s="6"/>
      <c r="X427" s="64">
        <f t="shared" si="2454"/>
        <v>0</v>
      </c>
      <c r="Y427" s="6"/>
      <c r="Z427" s="64">
        <f t="shared" si="2455"/>
        <v>0</v>
      </c>
      <c r="AA427" s="6"/>
      <c r="AB427" s="64">
        <f t="shared" si="2456"/>
        <v>0</v>
      </c>
      <c r="AC427" s="59"/>
      <c r="AD427" s="64">
        <f t="shared" si="2457"/>
        <v>0</v>
      </c>
      <c r="AE427" s="59"/>
      <c r="AF427" s="64">
        <f t="shared" si="2458"/>
        <v>0</v>
      </c>
      <c r="AG427" s="59"/>
      <c r="AH427" s="64">
        <f t="shared" si="2459"/>
        <v>0</v>
      </c>
      <c r="AI427" s="59"/>
      <c r="AJ427" s="64">
        <f t="shared" si="2460"/>
        <v>0</v>
      </c>
      <c r="AK427" s="59"/>
      <c r="AL427" s="64">
        <f t="shared" si="2461"/>
        <v>0</v>
      </c>
      <c r="AM427" s="59"/>
      <c r="AN427" s="64">
        <f t="shared" si="2462"/>
        <v>0</v>
      </c>
      <c r="AO427" s="59"/>
      <c r="AP427" s="64">
        <f t="shared" si="2463"/>
        <v>0</v>
      </c>
      <c r="AQ427" s="59"/>
      <c r="AR427" s="64">
        <f t="shared" si="2464"/>
        <v>0</v>
      </c>
      <c r="AS427" s="59"/>
      <c r="AT427" s="64">
        <f t="shared" si="2465"/>
        <v>0</v>
      </c>
      <c r="AU427" s="59"/>
      <c r="AV427" s="64">
        <f t="shared" si="2466"/>
        <v>0</v>
      </c>
      <c r="AW427" s="59"/>
      <c r="AX427" s="64">
        <f t="shared" si="2467"/>
        <v>0</v>
      </c>
      <c r="AY427" s="59"/>
      <c r="AZ427" s="64">
        <f t="shared" si="2468"/>
        <v>0</v>
      </c>
      <c r="BA427" s="59"/>
      <c r="BB427" s="64">
        <f t="shared" si="2469"/>
        <v>0</v>
      </c>
      <c r="BC427" s="59"/>
      <c r="BD427" s="64">
        <f t="shared" si="2470"/>
        <v>0</v>
      </c>
      <c r="BE427" s="59"/>
      <c r="BF427" s="64">
        <f t="shared" si="2471"/>
        <v>0</v>
      </c>
      <c r="BG427" s="59"/>
      <c r="BH427" s="64">
        <f t="shared" si="2472"/>
        <v>0</v>
      </c>
      <c r="BI427" s="59"/>
      <c r="BJ427" s="64">
        <f t="shared" si="2473"/>
        <v>0</v>
      </c>
      <c r="BK427" s="59"/>
      <c r="BL427" s="64">
        <f t="shared" si="2474"/>
        <v>0</v>
      </c>
      <c r="BM427" s="59"/>
      <c r="BN427" s="64">
        <f t="shared" si="2475"/>
        <v>0</v>
      </c>
      <c r="BO427" s="59"/>
      <c r="BP427" s="64">
        <f t="shared" si="2476"/>
        <v>0</v>
      </c>
      <c r="BQ427" s="59"/>
      <c r="BR427" s="64">
        <f t="shared" si="2477"/>
        <v>0</v>
      </c>
      <c r="BS427" s="59"/>
      <c r="BT427" s="64">
        <f t="shared" si="2478"/>
        <v>0</v>
      </c>
      <c r="BU427" s="59"/>
      <c r="BV427" s="64">
        <f t="shared" si="2479"/>
        <v>0</v>
      </c>
      <c r="BW427" s="59"/>
      <c r="BX427" s="64">
        <f t="shared" si="2480"/>
        <v>0</v>
      </c>
      <c r="BY427" s="59"/>
      <c r="BZ427" s="64">
        <f t="shared" si="2395"/>
        <v>0</v>
      </c>
      <c r="CA427" s="54"/>
      <c r="CB427" s="61">
        <f t="shared" si="2396"/>
        <v>0</v>
      </c>
      <c r="CC427" s="61">
        <f t="shared" si="2397"/>
        <v>0</v>
      </c>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row>
    <row r="428" spans="1:212" s="5" customFormat="1" hidden="1" x14ac:dyDescent="0.2">
      <c r="A428" s="57"/>
      <c r="B428" s="57"/>
      <c r="C428" s="57" t="s">
        <v>9</v>
      </c>
      <c r="D428" s="57">
        <v>60</v>
      </c>
      <c r="E428" s="6"/>
      <c r="F428" s="64">
        <f t="shared" si="2398"/>
        <v>0</v>
      </c>
      <c r="G428" s="6"/>
      <c r="H428" s="64">
        <f t="shared" si="2446"/>
        <v>0</v>
      </c>
      <c r="I428" s="6"/>
      <c r="J428" s="64">
        <f t="shared" ref="J428" si="2489">SUM(I428*$D428)</f>
        <v>0</v>
      </c>
      <c r="K428" s="6"/>
      <c r="L428" s="64">
        <f t="shared" si="2448"/>
        <v>0</v>
      </c>
      <c r="M428" s="6"/>
      <c r="N428" s="64">
        <f t="shared" si="2449"/>
        <v>0</v>
      </c>
      <c r="O428" s="6"/>
      <c r="P428" s="64">
        <f t="shared" si="2450"/>
        <v>0</v>
      </c>
      <c r="Q428" s="6"/>
      <c r="R428" s="64">
        <f t="shared" si="2451"/>
        <v>0</v>
      </c>
      <c r="S428" s="6"/>
      <c r="T428" s="64">
        <f t="shared" si="2452"/>
        <v>0</v>
      </c>
      <c r="U428" s="6"/>
      <c r="V428" s="64">
        <f t="shared" si="2453"/>
        <v>0</v>
      </c>
      <c r="W428" s="6"/>
      <c r="X428" s="64">
        <f t="shared" si="2454"/>
        <v>0</v>
      </c>
      <c r="Y428" s="6"/>
      <c r="Z428" s="64">
        <f t="shared" si="2455"/>
        <v>0</v>
      </c>
      <c r="AA428" s="6"/>
      <c r="AB428" s="64">
        <f t="shared" si="2456"/>
        <v>0</v>
      </c>
      <c r="AC428" s="59"/>
      <c r="AD428" s="64">
        <f t="shared" si="2457"/>
        <v>0</v>
      </c>
      <c r="AE428" s="59"/>
      <c r="AF428" s="64">
        <f t="shared" si="2458"/>
        <v>0</v>
      </c>
      <c r="AG428" s="59"/>
      <c r="AH428" s="64">
        <f t="shared" si="2459"/>
        <v>0</v>
      </c>
      <c r="AI428" s="59"/>
      <c r="AJ428" s="64">
        <f t="shared" si="2460"/>
        <v>0</v>
      </c>
      <c r="AK428" s="59"/>
      <c r="AL428" s="64">
        <f t="shared" si="2461"/>
        <v>0</v>
      </c>
      <c r="AM428" s="59"/>
      <c r="AN428" s="64">
        <f t="shared" si="2462"/>
        <v>0</v>
      </c>
      <c r="AO428" s="59"/>
      <c r="AP428" s="64">
        <f t="shared" si="2463"/>
        <v>0</v>
      </c>
      <c r="AQ428" s="59"/>
      <c r="AR428" s="64">
        <f t="shared" si="2464"/>
        <v>0</v>
      </c>
      <c r="AS428" s="59"/>
      <c r="AT428" s="64">
        <f t="shared" si="2465"/>
        <v>0</v>
      </c>
      <c r="AU428" s="59"/>
      <c r="AV428" s="64">
        <f t="shared" si="2466"/>
        <v>0</v>
      </c>
      <c r="AW428" s="59"/>
      <c r="AX428" s="64">
        <f t="shared" si="2467"/>
        <v>0</v>
      </c>
      <c r="AY428" s="59"/>
      <c r="AZ428" s="64">
        <f t="shared" si="2468"/>
        <v>0</v>
      </c>
      <c r="BA428" s="59"/>
      <c r="BB428" s="64">
        <f t="shared" si="2469"/>
        <v>0</v>
      </c>
      <c r="BC428" s="59"/>
      <c r="BD428" s="64">
        <f t="shared" si="2470"/>
        <v>0</v>
      </c>
      <c r="BE428" s="59"/>
      <c r="BF428" s="64">
        <f t="shared" si="2471"/>
        <v>0</v>
      </c>
      <c r="BG428" s="59"/>
      <c r="BH428" s="64">
        <f t="shared" si="2472"/>
        <v>0</v>
      </c>
      <c r="BI428" s="59"/>
      <c r="BJ428" s="64">
        <f t="shared" si="2473"/>
        <v>0</v>
      </c>
      <c r="BK428" s="59"/>
      <c r="BL428" s="64">
        <f t="shared" si="2474"/>
        <v>0</v>
      </c>
      <c r="BM428" s="59"/>
      <c r="BN428" s="64">
        <f t="shared" si="2475"/>
        <v>0</v>
      </c>
      <c r="BO428" s="59"/>
      <c r="BP428" s="64">
        <f t="shared" si="2476"/>
        <v>0</v>
      </c>
      <c r="BQ428" s="59"/>
      <c r="BR428" s="64">
        <f t="shared" si="2477"/>
        <v>0</v>
      </c>
      <c r="BS428" s="59"/>
      <c r="BT428" s="64">
        <f t="shared" si="2478"/>
        <v>0</v>
      </c>
      <c r="BU428" s="59"/>
      <c r="BV428" s="64">
        <f t="shared" si="2479"/>
        <v>0</v>
      </c>
      <c r="BW428" s="59"/>
      <c r="BX428" s="64">
        <f t="shared" si="2480"/>
        <v>0</v>
      </c>
      <c r="BY428" s="59"/>
      <c r="BZ428" s="64">
        <f t="shared" si="2395"/>
        <v>0</v>
      </c>
      <c r="CA428" s="54"/>
      <c r="CB428" s="61">
        <f t="shared" si="2396"/>
        <v>0</v>
      </c>
      <c r="CC428" s="61">
        <f t="shared" si="2397"/>
        <v>0</v>
      </c>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row>
    <row r="429" spans="1:212" s="5" customFormat="1" hidden="1" x14ac:dyDescent="0.2">
      <c r="A429" s="57"/>
      <c r="B429" s="57"/>
      <c r="C429" s="57" t="s">
        <v>9</v>
      </c>
      <c r="D429" s="57">
        <v>60</v>
      </c>
      <c r="E429" s="6"/>
      <c r="F429" s="64">
        <f t="shared" si="2398"/>
        <v>0</v>
      </c>
      <c r="G429" s="6"/>
      <c r="H429" s="64">
        <f t="shared" si="2446"/>
        <v>0</v>
      </c>
      <c r="I429" s="6"/>
      <c r="J429" s="64">
        <f t="shared" ref="J429" si="2490">SUM(I429*$D429)</f>
        <v>0</v>
      </c>
      <c r="K429" s="6"/>
      <c r="L429" s="64">
        <f t="shared" si="2448"/>
        <v>0</v>
      </c>
      <c r="M429" s="6"/>
      <c r="N429" s="64">
        <f t="shared" si="2449"/>
        <v>0</v>
      </c>
      <c r="O429" s="6"/>
      <c r="P429" s="64">
        <f t="shared" si="2450"/>
        <v>0</v>
      </c>
      <c r="Q429" s="6"/>
      <c r="R429" s="64">
        <f t="shared" si="2451"/>
        <v>0</v>
      </c>
      <c r="S429" s="6"/>
      <c r="T429" s="64">
        <f t="shared" si="2452"/>
        <v>0</v>
      </c>
      <c r="U429" s="6"/>
      <c r="V429" s="64">
        <f t="shared" si="2453"/>
        <v>0</v>
      </c>
      <c r="W429" s="6"/>
      <c r="X429" s="64">
        <f t="shared" si="2454"/>
        <v>0</v>
      </c>
      <c r="Y429" s="6"/>
      <c r="Z429" s="64">
        <f t="shared" si="2455"/>
        <v>0</v>
      </c>
      <c r="AA429" s="6"/>
      <c r="AB429" s="64">
        <f t="shared" si="2456"/>
        <v>0</v>
      </c>
      <c r="AC429" s="59"/>
      <c r="AD429" s="64">
        <f t="shared" si="2457"/>
        <v>0</v>
      </c>
      <c r="AE429" s="59"/>
      <c r="AF429" s="64">
        <f t="shared" si="2458"/>
        <v>0</v>
      </c>
      <c r="AG429" s="59"/>
      <c r="AH429" s="64">
        <f t="shared" si="2459"/>
        <v>0</v>
      </c>
      <c r="AI429" s="59"/>
      <c r="AJ429" s="64">
        <f t="shared" si="2460"/>
        <v>0</v>
      </c>
      <c r="AK429" s="59"/>
      <c r="AL429" s="64">
        <f t="shared" si="2461"/>
        <v>0</v>
      </c>
      <c r="AM429" s="59"/>
      <c r="AN429" s="64">
        <f t="shared" si="2462"/>
        <v>0</v>
      </c>
      <c r="AO429" s="59"/>
      <c r="AP429" s="64">
        <f t="shared" si="2463"/>
        <v>0</v>
      </c>
      <c r="AQ429" s="59"/>
      <c r="AR429" s="64">
        <f t="shared" si="2464"/>
        <v>0</v>
      </c>
      <c r="AS429" s="59"/>
      <c r="AT429" s="64">
        <f t="shared" si="2465"/>
        <v>0</v>
      </c>
      <c r="AU429" s="59"/>
      <c r="AV429" s="64">
        <f t="shared" si="2466"/>
        <v>0</v>
      </c>
      <c r="AW429" s="59"/>
      <c r="AX429" s="64">
        <f t="shared" si="2467"/>
        <v>0</v>
      </c>
      <c r="AY429" s="59"/>
      <c r="AZ429" s="64">
        <f t="shared" si="2468"/>
        <v>0</v>
      </c>
      <c r="BA429" s="59"/>
      <c r="BB429" s="64">
        <f t="shared" si="2469"/>
        <v>0</v>
      </c>
      <c r="BC429" s="59"/>
      <c r="BD429" s="64">
        <f t="shared" si="2470"/>
        <v>0</v>
      </c>
      <c r="BE429" s="59"/>
      <c r="BF429" s="64">
        <f t="shared" si="2471"/>
        <v>0</v>
      </c>
      <c r="BG429" s="59"/>
      <c r="BH429" s="64">
        <f t="shared" si="2472"/>
        <v>0</v>
      </c>
      <c r="BI429" s="59"/>
      <c r="BJ429" s="64">
        <f t="shared" si="2473"/>
        <v>0</v>
      </c>
      <c r="BK429" s="59"/>
      <c r="BL429" s="64">
        <f t="shared" si="2474"/>
        <v>0</v>
      </c>
      <c r="BM429" s="59"/>
      <c r="BN429" s="64">
        <f t="shared" si="2475"/>
        <v>0</v>
      </c>
      <c r="BO429" s="59"/>
      <c r="BP429" s="64">
        <f t="shared" si="2476"/>
        <v>0</v>
      </c>
      <c r="BQ429" s="59"/>
      <c r="BR429" s="64">
        <f t="shared" si="2477"/>
        <v>0</v>
      </c>
      <c r="BS429" s="59"/>
      <c r="BT429" s="64">
        <f t="shared" si="2478"/>
        <v>0</v>
      </c>
      <c r="BU429" s="59"/>
      <c r="BV429" s="64">
        <f t="shared" si="2479"/>
        <v>0</v>
      </c>
      <c r="BW429" s="59"/>
      <c r="BX429" s="64">
        <f t="shared" si="2480"/>
        <v>0</v>
      </c>
      <c r="BY429" s="59"/>
      <c r="BZ429" s="64">
        <f t="shared" si="2395"/>
        <v>0</v>
      </c>
      <c r="CA429" s="54"/>
      <c r="CB429" s="61">
        <f t="shared" si="2396"/>
        <v>0</v>
      </c>
      <c r="CC429" s="61">
        <f t="shared" si="2397"/>
        <v>0</v>
      </c>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row>
    <row r="430" spans="1:212" s="5" customFormat="1" hidden="1" x14ac:dyDescent="0.2">
      <c r="A430" s="57"/>
      <c r="B430" s="57"/>
      <c r="C430" s="57" t="s">
        <v>9</v>
      </c>
      <c r="D430" s="57">
        <v>60</v>
      </c>
      <c r="E430" s="6"/>
      <c r="F430" s="64">
        <f t="shared" si="2398"/>
        <v>0</v>
      </c>
      <c r="G430" s="6"/>
      <c r="H430" s="64">
        <f t="shared" si="2446"/>
        <v>0</v>
      </c>
      <c r="I430" s="6"/>
      <c r="J430" s="64">
        <f t="shared" ref="J430" si="2491">SUM(I430*$D430)</f>
        <v>0</v>
      </c>
      <c r="K430" s="6"/>
      <c r="L430" s="64">
        <f t="shared" si="2448"/>
        <v>0</v>
      </c>
      <c r="M430" s="6"/>
      <c r="N430" s="64">
        <f t="shared" si="2449"/>
        <v>0</v>
      </c>
      <c r="O430" s="6"/>
      <c r="P430" s="64">
        <f t="shared" si="2450"/>
        <v>0</v>
      </c>
      <c r="Q430" s="6"/>
      <c r="R430" s="64">
        <f t="shared" si="2451"/>
        <v>0</v>
      </c>
      <c r="S430" s="6"/>
      <c r="T430" s="64">
        <f t="shared" si="2452"/>
        <v>0</v>
      </c>
      <c r="U430" s="6"/>
      <c r="V430" s="64">
        <f t="shared" si="2453"/>
        <v>0</v>
      </c>
      <c r="W430" s="6"/>
      <c r="X430" s="64">
        <f t="shared" si="2454"/>
        <v>0</v>
      </c>
      <c r="Y430" s="6"/>
      <c r="Z430" s="64">
        <f t="shared" si="2455"/>
        <v>0</v>
      </c>
      <c r="AA430" s="6"/>
      <c r="AB430" s="64">
        <f t="shared" si="2456"/>
        <v>0</v>
      </c>
      <c r="AC430" s="59"/>
      <c r="AD430" s="64">
        <f t="shared" si="2457"/>
        <v>0</v>
      </c>
      <c r="AE430" s="59"/>
      <c r="AF430" s="64">
        <f t="shared" si="2458"/>
        <v>0</v>
      </c>
      <c r="AG430" s="59"/>
      <c r="AH430" s="64">
        <f t="shared" si="2459"/>
        <v>0</v>
      </c>
      <c r="AI430" s="59"/>
      <c r="AJ430" s="64">
        <f t="shared" si="2460"/>
        <v>0</v>
      </c>
      <c r="AK430" s="59"/>
      <c r="AL430" s="64">
        <f t="shared" si="2461"/>
        <v>0</v>
      </c>
      <c r="AM430" s="59"/>
      <c r="AN430" s="64">
        <f t="shared" si="2462"/>
        <v>0</v>
      </c>
      <c r="AO430" s="59"/>
      <c r="AP430" s="64">
        <f t="shared" si="2463"/>
        <v>0</v>
      </c>
      <c r="AQ430" s="59"/>
      <c r="AR430" s="64">
        <f t="shared" si="2464"/>
        <v>0</v>
      </c>
      <c r="AS430" s="59"/>
      <c r="AT430" s="64">
        <f t="shared" si="2465"/>
        <v>0</v>
      </c>
      <c r="AU430" s="59"/>
      <c r="AV430" s="64">
        <f t="shared" si="2466"/>
        <v>0</v>
      </c>
      <c r="AW430" s="59"/>
      <c r="AX430" s="64">
        <f t="shared" si="2467"/>
        <v>0</v>
      </c>
      <c r="AY430" s="59"/>
      <c r="AZ430" s="64">
        <f t="shared" si="2468"/>
        <v>0</v>
      </c>
      <c r="BA430" s="59"/>
      <c r="BB430" s="64">
        <f t="shared" si="2469"/>
        <v>0</v>
      </c>
      <c r="BC430" s="59"/>
      <c r="BD430" s="64">
        <f t="shared" si="2470"/>
        <v>0</v>
      </c>
      <c r="BE430" s="59"/>
      <c r="BF430" s="64">
        <f t="shared" si="2471"/>
        <v>0</v>
      </c>
      <c r="BG430" s="59"/>
      <c r="BH430" s="64">
        <f t="shared" si="2472"/>
        <v>0</v>
      </c>
      <c r="BI430" s="59"/>
      <c r="BJ430" s="64">
        <f t="shared" si="2473"/>
        <v>0</v>
      </c>
      <c r="BK430" s="59"/>
      <c r="BL430" s="64">
        <f t="shared" si="2474"/>
        <v>0</v>
      </c>
      <c r="BM430" s="59"/>
      <c r="BN430" s="64">
        <f t="shared" si="2475"/>
        <v>0</v>
      </c>
      <c r="BO430" s="59"/>
      <c r="BP430" s="64">
        <f t="shared" si="2476"/>
        <v>0</v>
      </c>
      <c r="BQ430" s="59"/>
      <c r="BR430" s="64">
        <f t="shared" si="2477"/>
        <v>0</v>
      </c>
      <c r="BS430" s="59"/>
      <c r="BT430" s="64">
        <f t="shared" si="2478"/>
        <v>0</v>
      </c>
      <c r="BU430" s="59"/>
      <c r="BV430" s="64">
        <f t="shared" si="2479"/>
        <v>0</v>
      </c>
      <c r="BW430" s="59"/>
      <c r="BX430" s="64">
        <f t="shared" si="2480"/>
        <v>0</v>
      </c>
      <c r="BY430" s="59"/>
      <c r="BZ430" s="64">
        <f t="shared" si="2395"/>
        <v>0</v>
      </c>
      <c r="CA430" s="54"/>
      <c r="CB430" s="61">
        <f t="shared" si="2396"/>
        <v>0</v>
      </c>
      <c r="CC430" s="61">
        <f t="shared" si="2397"/>
        <v>0</v>
      </c>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row>
    <row r="431" spans="1:212" s="5" customFormat="1" hidden="1" x14ac:dyDescent="0.2">
      <c r="A431" s="57"/>
      <c r="B431" s="57"/>
      <c r="C431" s="57" t="s">
        <v>10</v>
      </c>
      <c r="D431" s="57">
        <v>35</v>
      </c>
      <c r="E431" s="6"/>
      <c r="F431" s="64">
        <f t="shared" si="2398"/>
        <v>0</v>
      </c>
      <c r="G431" s="6"/>
      <c r="H431" s="64">
        <f t="shared" si="2446"/>
        <v>0</v>
      </c>
      <c r="I431" s="6"/>
      <c r="J431" s="64">
        <f t="shared" ref="J431" si="2492">SUM(I431*$D431)</f>
        <v>0</v>
      </c>
      <c r="K431" s="6"/>
      <c r="L431" s="64">
        <f t="shared" si="2448"/>
        <v>0</v>
      </c>
      <c r="M431" s="6"/>
      <c r="N431" s="64">
        <f t="shared" si="2449"/>
        <v>0</v>
      </c>
      <c r="O431" s="6"/>
      <c r="P431" s="64">
        <f t="shared" si="2450"/>
        <v>0</v>
      </c>
      <c r="Q431" s="6"/>
      <c r="R431" s="64">
        <f t="shared" si="2451"/>
        <v>0</v>
      </c>
      <c r="S431" s="6"/>
      <c r="T431" s="64">
        <f t="shared" si="2452"/>
        <v>0</v>
      </c>
      <c r="U431" s="6"/>
      <c r="V431" s="64">
        <f t="shared" si="2453"/>
        <v>0</v>
      </c>
      <c r="W431" s="6"/>
      <c r="X431" s="64">
        <f t="shared" si="2454"/>
        <v>0</v>
      </c>
      <c r="Y431" s="6"/>
      <c r="Z431" s="64">
        <f t="shared" si="2455"/>
        <v>0</v>
      </c>
      <c r="AA431" s="6"/>
      <c r="AB431" s="64">
        <f t="shared" si="2456"/>
        <v>0</v>
      </c>
      <c r="AC431" s="59"/>
      <c r="AD431" s="64">
        <f t="shared" si="2457"/>
        <v>0</v>
      </c>
      <c r="AE431" s="59"/>
      <c r="AF431" s="64">
        <f t="shared" si="2458"/>
        <v>0</v>
      </c>
      <c r="AG431" s="59"/>
      <c r="AH431" s="64">
        <f t="shared" si="2459"/>
        <v>0</v>
      </c>
      <c r="AI431" s="59"/>
      <c r="AJ431" s="64">
        <f t="shared" si="2460"/>
        <v>0</v>
      </c>
      <c r="AK431" s="59"/>
      <c r="AL431" s="64">
        <f t="shared" si="2461"/>
        <v>0</v>
      </c>
      <c r="AM431" s="59"/>
      <c r="AN431" s="64">
        <f t="shared" si="2462"/>
        <v>0</v>
      </c>
      <c r="AO431" s="59"/>
      <c r="AP431" s="64">
        <f t="shared" si="2463"/>
        <v>0</v>
      </c>
      <c r="AQ431" s="59"/>
      <c r="AR431" s="64">
        <f t="shared" si="2464"/>
        <v>0</v>
      </c>
      <c r="AS431" s="59"/>
      <c r="AT431" s="64">
        <f t="shared" si="2465"/>
        <v>0</v>
      </c>
      <c r="AU431" s="59"/>
      <c r="AV431" s="64">
        <f t="shared" si="2466"/>
        <v>0</v>
      </c>
      <c r="AW431" s="59"/>
      <c r="AX431" s="64">
        <f t="shared" si="2467"/>
        <v>0</v>
      </c>
      <c r="AY431" s="59"/>
      <c r="AZ431" s="64">
        <f t="shared" si="2468"/>
        <v>0</v>
      </c>
      <c r="BA431" s="59"/>
      <c r="BB431" s="64">
        <f t="shared" si="2469"/>
        <v>0</v>
      </c>
      <c r="BC431" s="59"/>
      <c r="BD431" s="64">
        <f t="shared" si="2470"/>
        <v>0</v>
      </c>
      <c r="BE431" s="59"/>
      <c r="BF431" s="64">
        <f t="shared" si="2471"/>
        <v>0</v>
      </c>
      <c r="BG431" s="59"/>
      <c r="BH431" s="64">
        <f t="shared" si="2472"/>
        <v>0</v>
      </c>
      <c r="BI431" s="59"/>
      <c r="BJ431" s="64">
        <f t="shared" si="2473"/>
        <v>0</v>
      </c>
      <c r="BK431" s="59"/>
      <c r="BL431" s="64">
        <f t="shared" si="2474"/>
        <v>0</v>
      </c>
      <c r="BM431" s="59"/>
      <c r="BN431" s="64">
        <f t="shared" si="2475"/>
        <v>0</v>
      </c>
      <c r="BO431" s="59"/>
      <c r="BP431" s="64">
        <f t="shared" si="2476"/>
        <v>0</v>
      </c>
      <c r="BQ431" s="59"/>
      <c r="BR431" s="64">
        <f t="shared" si="2477"/>
        <v>0</v>
      </c>
      <c r="BS431" s="59"/>
      <c r="BT431" s="64">
        <f t="shared" si="2478"/>
        <v>0</v>
      </c>
      <c r="BU431" s="59"/>
      <c r="BV431" s="64">
        <f t="shared" si="2479"/>
        <v>0</v>
      </c>
      <c r="BW431" s="59"/>
      <c r="BX431" s="64">
        <f t="shared" si="2480"/>
        <v>0</v>
      </c>
      <c r="BY431" s="59"/>
      <c r="BZ431" s="64">
        <f t="shared" si="2395"/>
        <v>0</v>
      </c>
      <c r="CA431" s="54"/>
      <c r="CB431" s="61">
        <f t="shared" si="2396"/>
        <v>0</v>
      </c>
      <c r="CC431" s="61">
        <f t="shared" si="2397"/>
        <v>0</v>
      </c>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row>
    <row r="432" spans="1:212" s="5" customFormat="1" hidden="1" x14ac:dyDescent="0.2">
      <c r="A432" s="57"/>
      <c r="B432" s="57"/>
      <c r="C432" s="57" t="s">
        <v>10</v>
      </c>
      <c r="D432" s="57">
        <v>35</v>
      </c>
      <c r="E432" s="6"/>
      <c r="F432" s="64">
        <f t="shared" si="2398"/>
        <v>0</v>
      </c>
      <c r="G432" s="6"/>
      <c r="H432" s="64">
        <f t="shared" si="2446"/>
        <v>0</v>
      </c>
      <c r="I432" s="6"/>
      <c r="J432" s="64">
        <f t="shared" ref="J432" si="2493">SUM(I432*$D432)</f>
        <v>0</v>
      </c>
      <c r="K432" s="6"/>
      <c r="L432" s="64">
        <f t="shared" si="2448"/>
        <v>0</v>
      </c>
      <c r="M432" s="6"/>
      <c r="N432" s="64">
        <f t="shared" si="2449"/>
        <v>0</v>
      </c>
      <c r="O432" s="6"/>
      <c r="P432" s="64">
        <f t="shared" si="2450"/>
        <v>0</v>
      </c>
      <c r="Q432" s="6"/>
      <c r="R432" s="64">
        <f t="shared" si="2451"/>
        <v>0</v>
      </c>
      <c r="S432" s="6"/>
      <c r="T432" s="64">
        <f t="shared" si="2452"/>
        <v>0</v>
      </c>
      <c r="U432" s="6"/>
      <c r="V432" s="64">
        <f t="shared" si="2453"/>
        <v>0</v>
      </c>
      <c r="W432" s="6"/>
      <c r="X432" s="64">
        <f t="shared" si="2454"/>
        <v>0</v>
      </c>
      <c r="Y432" s="6"/>
      <c r="Z432" s="64">
        <f t="shared" si="2455"/>
        <v>0</v>
      </c>
      <c r="AA432" s="6"/>
      <c r="AB432" s="64">
        <f t="shared" si="2456"/>
        <v>0</v>
      </c>
      <c r="AC432" s="59"/>
      <c r="AD432" s="64">
        <f t="shared" si="2457"/>
        <v>0</v>
      </c>
      <c r="AE432" s="59"/>
      <c r="AF432" s="64">
        <f t="shared" si="2458"/>
        <v>0</v>
      </c>
      <c r="AG432" s="59"/>
      <c r="AH432" s="64">
        <f t="shared" si="2459"/>
        <v>0</v>
      </c>
      <c r="AI432" s="59"/>
      <c r="AJ432" s="64">
        <f t="shared" si="2460"/>
        <v>0</v>
      </c>
      <c r="AK432" s="59"/>
      <c r="AL432" s="64">
        <f t="shared" si="2461"/>
        <v>0</v>
      </c>
      <c r="AM432" s="59"/>
      <c r="AN432" s="64">
        <f t="shared" si="2462"/>
        <v>0</v>
      </c>
      <c r="AO432" s="59"/>
      <c r="AP432" s="64">
        <f t="shared" si="2463"/>
        <v>0</v>
      </c>
      <c r="AQ432" s="59"/>
      <c r="AR432" s="64">
        <f t="shared" si="2464"/>
        <v>0</v>
      </c>
      <c r="AS432" s="59"/>
      <c r="AT432" s="64">
        <f t="shared" si="2465"/>
        <v>0</v>
      </c>
      <c r="AU432" s="59"/>
      <c r="AV432" s="64">
        <f t="shared" si="2466"/>
        <v>0</v>
      </c>
      <c r="AW432" s="59"/>
      <c r="AX432" s="64">
        <f t="shared" si="2467"/>
        <v>0</v>
      </c>
      <c r="AY432" s="59"/>
      <c r="AZ432" s="64">
        <f t="shared" si="2468"/>
        <v>0</v>
      </c>
      <c r="BA432" s="59"/>
      <c r="BB432" s="64">
        <f t="shared" si="2469"/>
        <v>0</v>
      </c>
      <c r="BC432" s="59"/>
      <c r="BD432" s="64">
        <f t="shared" si="2470"/>
        <v>0</v>
      </c>
      <c r="BE432" s="59"/>
      <c r="BF432" s="64">
        <f t="shared" si="2471"/>
        <v>0</v>
      </c>
      <c r="BG432" s="59"/>
      <c r="BH432" s="64">
        <f t="shared" si="2472"/>
        <v>0</v>
      </c>
      <c r="BI432" s="59"/>
      <c r="BJ432" s="64">
        <f t="shared" si="2473"/>
        <v>0</v>
      </c>
      <c r="BK432" s="59"/>
      <c r="BL432" s="64">
        <f t="shared" si="2474"/>
        <v>0</v>
      </c>
      <c r="BM432" s="59"/>
      <c r="BN432" s="64">
        <f t="shared" si="2475"/>
        <v>0</v>
      </c>
      <c r="BO432" s="59"/>
      <c r="BP432" s="64">
        <f t="shared" si="2476"/>
        <v>0</v>
      </c>
      <c r="BQ432" s="59"/>
      <c r="BR432" s="64">
        <f t="shared" si="2477"/>
        <v>0</v>
      </c>
      <c r="BS432" s="59"/>
      <c r="BT432" s="64">
        <f t="shared" si="2478"/>
        <v>0</v>
      </c>
      <c r="BU432" s="59"/>
      <c r="BV432" s="64">
        <f t="shared" si="2479"/>
        <v>0</v>
      </c>
      <c r="BW432" s="59"/>
      <c r="BX432" s="64">
        <f t="shared" si="2480"/>
        <v>0</v>
      </c>
      <c r="BY432" s="59"/>
      <c r="BZ432" s="64">
        <f t="shared" si="2395"/>
        <v>0</v>
      </c>
      <c r="CA432" s="54"/>
      <c r="CB432" s="61">
        <f t="shared" si="2396"/>
        <v>0</v>
      </c>
      <c r="CC432" s="61">
        <f t="shared" si="2397"/>
        <v>0</v>
      </c>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row>
    <row r="433" spans="1:212" s="5" customFormat="1" hidden="1" x14ac:dyDescent="0.2">
      <c r="A433" s="57"/>
      <c r="B433" s="57"/>
      <c r="C433" s="57" t="s">
        <v>10</v>
      </c>
      <c r="D433" s="57">
        <v>35</v>
      </c>
      <c r="E433" s="6"/>
      <c r="F433" s="64">
        <f t="shared" si="2398"/>
        <v>0</v>
      </c>
      <c r="G433" s="6"/>
      <c r="H433" s="64">
        <f t="shared" si="2446"/>
        <v>0</v>
      </c>
      <c r="I433" s="6"/>
      <c r="J433" s="64">
        <f t="shared" ref="J433" si="2494">SUM(I433*$D433)</f>
        <v>0</v>
      </c>
      <c r="K433" s="6"/>
      <c r="L433" s="64">
        <f t="shared" si="2448"/>
        <v>0</v>
      </c>
      <c r="M433" s="6"/>
      <c r="N433" s="64">
        <f t="shared" si="2449"/>
        <v>0</v>
      </c>
      <c r="O433" s="6"/>
      <c r="P433" s="64">
        <f t="shared" si="2450"/>
        <v>0</v>
      </c>
      <c r="Q433" s="6"/>
      <c r="R433" s="64">
        <f t="shared" si="2451"/>
        <v>0</v>
      </c>
      <c r="S433" s="6"/>
      <c r="T433" s="64">
        <f t="shared" si="2452"/>
        <v>0</v>
      </c>
      <c r="U433" s="6"/>
      <c r="V433" s="64">
        <f t="shared" si="2453"/>
        <v>0</v>
      </c>
      <c r="W433" s="6"/>
      <c r="X433" s="64">
        <f t="shared" si="2454"/>
        <v>0</v>
      </c>
      <c r="Y433" s="6"/>
      <c r="Z433" s="64">
        <f t="shared" si="2455"/>
        <v>0</v>
      </c>
      <c r="AA433" s="6"/>
      <c r="AB433" s="64">
        <f t="shared" si="2456"/>
        <v>0</v>
      </c>
      <c r="AC433" s="59"/>
      <c r="AD433" s="64">
        <f t="shared" si="2457"/>
        <v>0</v>
      </c>
      <c r="AE433" s="59"/>
      <c r="AF433" s="64">
        <f t="shared" si="2458"/>
        <v>0</v>
      </c>
      <c r="AG433" s="59"/>
      <c r="AH433" s="64">
        <f t="shared" si="2459"/>
        <v>0</v>
      </c>
      <c r="AI433" s="59"/>
      <c r="AJ433" s="64">
        <f t="shared" si="2460"/>
        <v>0</v>
      </c>
      <c r="AK433" s="59"/>
      <c r="AL433" s="64">
        <f t="shared" si="2461"/>
        <v>0</v>
      </c>
      <c r="AM433" s="59"/>
      <c r="AN433" s="64">
        <f t="shared" si="2462"/>
        <v>0</v>
      </c>
      <c r="AO433" s="59"/>
      <c r="AP433" s="64">
        <f t="shared" si="2463"/>
        <v>0</v>
      </c>
      <c r="AQ433" s="59"/>
      <c r="AR433" s="64">
        <f t="shared" si="2464"/>
        <v>0</v>
      </c>
      <c r="AS433" s="59"/>
      <c r="AT433" s="64">
        <f t="shared" si="2465"/>
        <v>0</v>
      </c>
      <c r="AU433" s="59"/>
      <c r="AV433" s="64">
        <f t="shared" si="2466"/>
        <v>0</v>
      </c>
      <c r="AW433" s="59"/>
      <c r="AX433" s="64">
        <f t="shared" si="2467"/>
        <v>0</v>
      </c>
      <c r="AY433" s="59"/>
      <c r="AZ433" s="64">
        <f t="shared" si="2468"/>
        <v>0</v>
      </c>
      <c r="BA433" s="59"/>
      <c r="BB433" s="64">
        <f t="shared" si="2469"/>
        <v>0</v>
      </c>
      <c r="BC433" s="59"/>
      <c r="BD433" s="64">
        <f t="shared" si="2470"/>
        <v>0</v>
      </c>
      <c r="BE433" s="59"/>
      <c r="BF433" s="64">
        <f t="shared" si="2471"/>
        <v>0</v>
      </c>
      <c r="BG433" s="59"/>
      <c r="BH433" s="64">
        <f t="shared" si="2472"/>
        <v>0</v>
      </c>
      <c r="BI433" s="59"/>
      <c r="BJ433" s="64">
        <f t="shared" si="2473"/>
        <v>0</v>
      </c>
      <c r="BK433" s="59"/>
      <c r="BL433" s="64">
        <f t="shared" si="2474"/>
        <v>0</v>
      </c>
      <c r="BM433" s="59"/>
      <c r="BN433" s="64">
        <f t="shared" si="2475"/>
        <v>0</v>
      </c>
      <c r="BO433" s="59"/>
      <c r="BP433" s="64">
        <f t="shared" si="2476"/>
        <v>0</v>
      </c>
      <c r="BQ433" s="59"/>
      <c r="BR433" s="64">
        <f t="shared" si="2477"/>
        <v>0</v>
      </c>
      <c r="BS433" s="59"/>
      <c r="BT433" s="64">
        <f t="shared" si="2478"/>
        <v>0</v>
      </c>
      <c r="BU433" s="59"/>
      <c r="BV433" s="64">
        <f t="shared" si="2479"/>
        <v>0</v>
      </c>
      <c r="BW433" s="59"/>
      <c r="BX433" s="64">
        <f t="shared" si="2480"/>
        <v>0</v>
      </c>
      <c r="BY433" s="59"/>
      <c r="BZ433" s="64">
        <f t="shared" si="2395"/>
        <v>0</v>
      </c>
      <c r="CA433" s="54"/>
      <c r="CB433" s="61">
        <f t="shared" si="2396"/>
        <v>0</v>
      </c>
      <c r="CC433" s="61">
        <f t="shared" si="2397"/>
        <v>0</v>
      </c>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row>
    <row r="434" spans="1:212" s="5" customFormat="1" hidden="1" x14ac:dyDescent="0.2">
      <c r="A434" s="57"/>
      <c r="B434" s="57"/>
      <c r="C434" s="57" t="s">
        <v>10</v>
      </c>
      <c r="D434" s="57">
        <v>35</v>
      </c>
      <c r="E434" s="6"/>
      <c r="F434" s="64">
        <f t="shared" si="2398"/>
        <v>0</v>
      </c>
      <c r="G434" s="6"/>
      <c r="H434" s="64">
        <f t="shared" si="2446"/>
        <v>0</v>
      </c>
      <c r="I434" s="6"/>
      <c r="J434" s="64">
        <f t="shared" ref="J434" si="2495">SUM(I434*$D434)</f>
        <v>0</v>
      </c>
      <c r="K434" s="6"/>
      <c r="L434" s="64">
        <f t="shared" si="2448"/>
        <v>0</v>
      </c>
      <c r="M434" s="6"/>
      <c r="N434" s="64">
        <f t="shared" si="2449"/>
        <v>0</v>
      </c>
      <c r="O434" s="6"/>
      <c r="P434" s="64">
        <f t="shared" si="2450"/>
        <v>0</v>
      </c>
      <c r="Q434" s="6"/>
      <c r="R434" s="64">
        <f t="shared" si="2451"/>
        <v>0</v>
      </c>
      <c r="S434" s="6"/>
      <c r="T434" s="64">
        <f t="shared" si="2452"/>
        <v>0</v>
      </c>
      <c r="U434" s="6"/>
      <c r="V434" s="64">
        <f t="shared" si="2453"/>
        <v>0</v>
      </c>
      <c r="W434" s="6"/>
      <c r="X434" s="64">
        <f t="shared" si="2454"/>
        <v>0</v>
      </c>
      <c r="Y434" s="6"/>
      <c r="Z434" s="64">
        <f t="shared" si="2455"/>
        <v>0</v>
      </c>
      <c r="AA434" s="6"/>
      <c r="AB434" s="64">
        <f t="shared" si="2456"/>
        <v>0</v>
      </c>
      <c r="AC434" s="59"/>
      <c r="AD434" s="64">
        <f t="shared" si="2457"/>
        <v>0</v>
      </c>
      <c r="AE434" s="59"/>
      <c r="AF434" s="64">
        <f t="shared" si="2458"/>
        <v>0</v>
      </c>
      <c r="AG434" s="59"/>
      <c r="AH434" s="64">
        <f t="shared" si="2459"/>
        <v>0</v>
      </c>
      <c r="AI434" s="59"/>
      <c r="AJ434" s="64">
        <f t="shared" si="2460"/>
        <v>0</v>
      </c>
      <c r="AK434" s="59"/>
      <c r="AL434" s="64">
        <f t="shared" si="2461"/>
        <v>0</v>
      </c>
      <c r="AM434" s="59"/>
      <c r="AN434" s="64">
        <f t="shared" si="2462"/>
        <v>0</v>
      </c>
      <c r="AO434" s="59"/>
      <c r="AP434" s="64">
        <f t="shared" si="2463"/>
        <v>0</v>
      </c>
      <c r="AQ434" s="59"/>
      <c r="AR434" s="64">
        <f t="shared" si="2464"/>
        <v>0</v>
      </c>
      <c r="AS434" s="59"/>
      <c r="AT434" s="64">
        <f t="shared" si="2465"/>
        <v>0</v>
      </c>
      <c r="AU434" s="59"/>
      <c r="AV434" s="64">
        <f t="shared" si="2466"/>
        <v>0</v>
      </c>
      <c r="AW434" s="59"/>
      <c r="AX434" s="64">
        <f t="shared" si="2467"/>
        <v>0</v>
      </c>
      <c r="AY434" s="59"/>
      <c r="AZ434" s="64">
        <f t="shared" si="2468"/>
        <v>0</v>
      </c>
      <c r="BA434" s="59"/>
      <c r="BB434" s="64">
        <f t="shared" si="2469"/>
        <v>0</v>
      </c>
      <c r="BC434" s="59"/>
      <c r="BD434" s="64">
        <f t="shared" si="2470"/>
        <v>0</v>
      </c>
      <c r="BE434" s="59"/>
      <c r="BF434" s="64">
        <f t="shared" si="2471"/>
        <v>0</v>
      </c>
      <c r="BG434" s="59"/>
      <c r="BH434" s="64">
        <f t="shared" si="2472"/>
        <v>0</v>
      </c>
      <c r="BI434" s="59"/>
      <c r="BJ434" s="64">
        <f t="shared" si="2473"/>
        <v>0</v>
      </c>
      <c r="BK434" s="59"/>
      <c r="BL434" s="64">
        <f t="shared" si="2474"/>
        <v>0</v>
      </c>
      <c r="BM434" s="59"/>
      <c r="BN434" s="64">
        <f t="shared" si="2475"/>
        <v>0</v>
      </c>
      <c r="BO434" s="59"/>
      <c r="BP434" s="64">
        <f t="shared" si="2476"/>
        <v>0</v>
      </c>
      <c r="BQ434" s="59"/>
      <c r="BR434" s="64">
        <f t="shared" si="2477"/>
        <v>0</v>
      </c>
      <c r="BS434" s="59"/>
      <c r="BT434" s="64">
        <f t="shared" si="2478"/>
        <v>0</v>
      </c>
      <c r="BU434" s="59"/>
      <c r="BV434" s="64">
        <f t="shared" si="2479"/>
        <v>0</v>
      </c>
      <c r="BW434" s="59"/>
      <c r="BX434" s="64">
        <f t="shared" si="2480"/>
        <v>0</v>
      </c>
      <c r="BY434" s="59"/>
      <c r="BZ434" s="64">
        <f t="shared" si="2395"/>
        <v>0</v>
      </c>
      <c r="CA434" s="54"/>
      <c r="CB434" s="61">
        <f t="shared" si="2396"/>
        <v>0</v>
      </c>
      <c r="CC434" s="61">
        <f t="shared" si="2397"/>
        <v>0</v>
      </c>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row>
    <row r="435" spans="1:212" s="5" customFormat="1" x14ac:dyDescent="0.2">
      <c r="A435" s="19"/>
      <c r="B435" s="19"/>
      <c r="C435" s="19"/>
      <c r="D435" s="19"/>
      <c r="E435" s="19"/>
      <c r="F435" s="19"/>
      <c r="G435" s="19"/>
      <c r="H435" s="19"/>
      <c r="I435" s="19"/>
      <c r="J435" s="19"/>
      <c r="K435" s="55"/>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55"/>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55"/>
      <c r="BH435" s="19"/>
      <c r="BI435" s="19"/>
      <c r="BJ435" s="19"/>
      <c r="BK435" s="19"/>
      <c r="BL435" s="19"/>
      <c r="BM435" s="19"/>
      <c r="BN435" s="19"/>
      <c r="BO435" s="19"/>
      <c r="BP435" s="19"/>
      <c r="BQ435" s="19"/>
      <c r="BR435" s="19"/>
      <c r="BS435" s="19"/>
      <c r="BT435" s="19"/>
      <c r="BU435" s="19"/>
      <c r="BV435" s="19"/>
      <c r="BW435" s="19"/>
      <c r="BX435" s="19"/>
      <c r="BY435" s="19"/>
      <c r="BZ435" s="19"/>
      <c r="CA435" s="19"/>
      <c r="CB435" s="17"/>
      <c r="CC435" s="17"/>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row>
    <row r="436" spans="1:212" s="5" customFormat="1"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56"/>
      <c r="AD436" s="19"/>
      <c r="AE436" s="56"/>
      <c r="AF436" s="19"/>
      <c r="AG436" s="56"/>
      <c r="AH436" s="19"/>
      <c r="AI436" s="56"/>
      <c r="AJ436" s="19"/>
      <c r="AK436" s="56"/>
      <c r="AL436" s="19"/>
      <c r="AM436" s="56"/>
      <c r="AN436" s="19"/>
      <c r="AO436" s="56"/>
      <c r="AP436" s="19"/>
      <c r="AQ436" s="56"/>
      <c r="AR436" s="19"/>
      <c r="AS436" s="56"/>
      <c r="AT436" s="19"/>
      <c r="AU436" s="56"/>
      <c r="AV436" s="19"/>
      <c r="AW436" s="56"/>
      <c r="AX436" s="19"/>
      <c r="AY436" s="56"/>
      <c r="AZ436" s="19"/>
      <c r="BA436" s="56"/>
      <c r="BB436" s="19"/>
      <c r="BC436" s="56"/>
      <c r="BD436" s="19"/>
      <c r="BE436" s="56"/>
      <c r="BF436" s="19"/>
      <c r="BG436" s="56"/>
      <c r="BH436" s="19"/>
      <c r="BI436" s="56"/>
      <c r="BJ436" s="19"/>
      <c r="BK436" s="56"/>
      <c r="BL436" s="19"/>
      <c r="BM436" s="56"/>
      <c r="BN436" s="19"/>
      <c r="BO436" s="56"/>
      <c r="BP436" s="19"/>
      <c r="BQ436" s="56"/>
      <c r="BR436" s="19"/>
      <c r="BS436" s="56"/>
      <c r="BT436" s="19"/>
      <c r="BU436" s="56"/>
      <c r="BV436" s="19"/>
      <c r="BW436" s="56"/>
      <c r="BX436" s="19"/>
      <c r="BY436" s="56"/>
      <c r="BZ436" s="19"/>
      <c r="CA436" s="19"/>
      <c r="CB436" s="17"/>
      <c r="CC436" s="17"/>
      <c r="CD436" s="63"/>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c r="DS436" s="18"/>
      <c r="DT436" s="18"/>
      <c r="DU436" s="18"/>
      <c r="DV436" s="18"/>
      <c r="DW436" s="18"/>
      <c r="DX436" s="18"/>
      <c r="DY436" s="18"/>
      <c r="DZ436" s="18"/>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row>
    <row r="437" spans="1:212" s="14" customFormat="1" ht="24" x14ac:dyDescent="0.2">
      <c r="A437" s="65"/>
      <c r="B437" s="65" t="s">
        <v>59</v>
      </c>
      <c r="C437" s="65"/>
      <c r="D437" s="65"/>
      <c r="E437" s="65">
        <f>SUM(E404:E434)</f>
        <v>0</v>
      </c>
      <c r="F437" s="140">
        <f t="shared" ref="F437:AZ437" si="2496">SUM(F404:F434)</f>
        <v>0</v>
      </c>
      <c r="G437" s="65">
        <f t="shared" si="2496"/>
        <v>0</v>
      </c>
      <c r="H437" s="65">
        <f t="shared" si="2496"/>
        <v>0</v>
      </c>
      <c r="I437" s="65">
        <f t="shared" si="2496"/>
        <v>0</v>
      </c>
      <c r="J437" s="65">
        <f t="shared" si="2496"/>
        <v>0</v>
      </c>
      <c r="K437" s="65">
        <f t="shared" si="2496"/>
        <v>0</v>
      </c>
      <c r="L437" s="65">
        <f t="shared" si="2496"/>
        <v>0</v>
      </c>
      <c r="M437" s="65">
        <f t="shared" si="2496"/>
        <v>0</v>
      </c>
      <c r="N437" s="65">
        <f t="shared" si="2496"/>
        <v>0</v>
      </c>
      <c r="O437" s="65">
        <f t="shared" si="2496"/>
        <v>0</v>
      </c>
      <c r="P437" s="65">
        <f t="shared" si="2496"/>
        <v>0</v>
      </c>
      <c r="Q437" s="65">
        <f t="shared" si="2496"/>
        <v>0</v>
      </c>
      <c r="R437" s="65">
        <f t="shared" si="2496"/>
        <v>0</v>
      </c>
      <c r="S437" s="65">
        <f t="shared" si="2496"/>
        <v>0</v>
      </c>
      <c r="T437" s="65">
        <f t="shared" si="2496"/>
        <v>0</v>
      </c>
      <c r="U437" s="65">
        <f t="shared" si="2496"/>
        <v>0</v>
      </c>
      <c r="V437" s="65">
        <f t="shared" si="2496"/>
        <v>0</v>
      </c>
      <c r="W437" s="65">
        <f t="shared" si="2496"/>
        <v>0</v>
      </c>
      <c r="X437" s="65">
        <f t="shared" si="2496"/>
        <v>0</v>
      </c>
      <c r="Y437" s="65">
        <f t="shared" si="2496"/>
        <v>0</v>
      </c>
      <c r="Z437" s="65">
        <f t="shared" si="2496"/>
        <v>0</v>
      </c>
      <c r="AA437" s="65">
        <f t="shared" si="2496"/>
        <v>0</v>
      </c>
      <c r="AB437" s="65">
        <f t="shared" si="2496"/>
        <v>0</v>
      </c>
      <c r="AC437" s="65">
        <f t="shared" si="2496"/>
        <v>0</v>
      </c>
      <c r="AD437" s="65">
        <f t="shared" si="2496"/>
        <v>0</v>
      </c>
      <c r="AE437" s="65">
        <f t="shared" si="2496"/>
        <v>0</v>
      </c>
      <c r="AF437" s="65">
        <f t="shared" si="2496"/>
        <v>0</v>
      </c>
      <c r="AG437" s="65">
        <f t="shared" si="2496"/>
        <v>0</v>
      </c>
      <c r="AH437" s="65">
        <f t="shared" si="2496"/>
        <v>0</v>
      </c>
      <c r="AI437" s="65">
        <f t="shared" si="2496"/>
        <v>0</v>
      </c>
      <c r="AJ437" s="65">
        <f t="shared" si="2496"/>
        <v>0</v>
      </c>
      <c r="AK437" s="65">
        <f t="shared" si="2496"/>
        <v>0</v>
      </c>
      <c r="AL437" s="65">
        <f t="shared" si="2496"/>
        <v>0</v>
      </c>
      <c r="AM437" s="65">
        <f t="shared" si="2496"/>
        <v>0</v>
      </c>
      <c r="AN437" s="65">
        <f t="shared" si="2496"/>
        <v>0</v>
      </c>
      <c r="AO437" s="65">
        <f t="shared" si="2496"/>
        <v>0</v>
      </c>
      <c r="AP437" s="65">
        <f t="shared" si="2496"/>
        <v>0</v>
      </c>
      <c r="AQ437" s="65">
        <f t="shared" si="2496"/>
        <v>0</v>
      </c>
      <c r="AR437" s="65">
        <f t="shared" si="2496"/>
        <v>0</v>
      </c>
      <c r="AS437" s="65">
        <f t="shared" si="2496"/>
        <v>0</v>
      </c>
      <c r="AT437" s="65">
        <f t="shared" si="2496"/>
        <v>0</v>
      </c>
      <c r="AU437" s="65">
        <f t="shared" si="2496"/>
        <v>0</v>
      </c>
      <c r="AV437" s="65">
        <f t="shared" si="2496"/>
        <v>0</v>
      </c>
      <c r="AW437" s="65">
        <f t="shared" si="2496"/>
        <v>0</v>
      </c>
      <c r="AX437" s="65">
        <f t="shared" si="2496"/>
        <v>0</v>
      </c>
      <c r="AY437" s="65">
        <f t="shared" si="2496"/>
        <v>0</v>
      </c>
      <c r="AZ437" s="65">
        <f t="shared" si="2496"/>
        <v>0</v>
      </c>
      <c r="BA437" s="65">
        <f t="shared" ref="BA437:BX437" si="2497">SUM(BA404:BA434)</f>
        <v>0</v>
      </c>
      <c r="BB437" s="65">
        <f t="shared" si="2497"/>
        <v>0</v>
      </c>
      <c r="BC437" s="65">
        <f t="shared" si="2497"/>
        <v>0</v>
      </c>
      <c r="BD437" s="65">
        <f t="shared" si="2497"/>
        <v>0</v>
      </c>
      <c r="BE437" s="65">
        <f t="shared" si="2497"/>
        <v>0</v>
      </c>
      <c r="BF437" s="65">
        <f t="shared" si="2497"/>
        <v>0</v>
      </c>
      <c r="BG437" s="65">
        <f t="shared" si="2497"/>
        <v>0</v>
      </c>
      <c r="BH437" s="65">
        <f t="shared" si="2497"/>
        <v>0</v>
      </c>
      <c r="BI437" s="65">
        <f t="shared" si="2497"/>
        <v>0</v>
      </c>
      <c r="BJ437" s="65">
        <f t="shared" si="2497"/>
        <v>0</v>
      </c>
      <c r="BK437" s="65">
        <f t="shared" si="2497"/>
        <v>0</v>
      </c>
      <c r="BL437" s="65">
        <f t="shared" si="2497"/>
        <v>0</v>
      </c>
      <c r="BM437" s="65">
        <f t="shared" si="2497"/>
        <v>0</v>
      </c>
      <c r="BN437" s="65">
        <f t="shared" si="2497"/>
        <v>0</v>
      </c>
      <c r="BO437" s="65">
        <f t="shared" si="2497"/>
        <v>0</v>
      </c>
      <c r="BP437" s="65">
        <f t="shared" si="2497"/>
        <v>0</v>
      </c>
      <c r="BQ437" s="65">
        <f t="shared" si="2497"/>
        <v>0</v>
      </c>
      <c r="BR437" s="65">
        <f t="shared" si="2497"/>
        <v>0</v>
      </c>
      <c r="BS437" s="65">
        <f t="shared" si="2497"/>
        <v>0</v>
      </c>
      <c r="BT437" s="65">
        <f t="shared" si="2497"/>
        <v>0</v>
      </c>
      <c r="BU437" s="65">
        <f t="shared" si="2497"/>
        <v>0</v>
      </c>
      <c r="BV437" s="65">
        <f t="shared" si="2497"/>
        <v>0</v>
      </c>
      <c r="BW437" s="65">
        <f t="shared" si="2497"/>
        <v>0</v>
      </c>
      <c r="BX437" s="65">
        <f t="shared" si="2497"/>
        <v>0</v>
      </c>
      <c r="BY437" s="65">
        <f t="shared" ref="BY437:BZ437" si="2498">SUM(BY404:BY434)</f>
        <v>0</v>
      </c>
      <c r="BZ437" s="65">
        <f t="shared" si="2498"/>
        <v>0</v>
      </c>
      <c r="CA437" s="65"/>
      <c r="CB437" s="66">
        <f>SUM(CB404:CB434)+0.0001</f>
        <v>1E-4</v>
      </c>
      <c r="CC437" s="66">
        <f>SUM(CC404:CC434)</f>
        <v>0</v>
      </c>
      <c r="CD437" s="67" t="s">
        <v>59</v>
      </c>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18"/>
      <c r="EB437" s="18"/>
      <c r="EC437" s="18"/>
      <c r="ED437" s="18"/>
      <c r="EE437" s="18"/>
      <c r="EF437" s="18"/>
      <c r="EG437" s="18"/>
      <c r="EH437" s="18"/>
      <c r="EI437" s="18"/>
      <c r="EJ437" s="18"/>
      <c r="EK437" s="18"/>
      <c r="EL437" s="18"/>
      <c r="EM437" s="18"/>
      <c r="EN437" s="18"/>
      <c r="EO437" s="18"/>
      <c r="EP437" s="18"/>
      <c r="EQ437" s="18"/>
      <c r="ER437" s="18"/>
      <c r="ES437" s="18"/>
      <c r="ET437" s="18"/>
      <c r="EU437" s="18"/>
      <c r="EV437" s="18"/>
      <c r="EW437" s="18"/>
      <c r="EX437" s="18"/>
      <c r="EY437" s="18"/>
      <c r="EZ437" s="18"/>
      <c r="FA437" s="18"/>
      <c r="FB437" s="18"/>
      <c r="FC437" s="18"/>
      <c r="FD437" s="18"/>
      <c r="FE437" s="18"/>
      <c r="FF437" s="18"/>
      <c r="FG437" s="18"/>
      <c r="FH437" s="18"/>
      <c r="FI437" s="18"/>
      <c r="FJ437" s="18"/>
      <c r="FK437" s="18"/>
      <c r="FL437" s="18"/>
      <c r="FM437" s="18"/>
      <c r="FN437" s="18"/>
      <c r="FO437" s="18"/>
      <c r="FP437" s="18"/>
      <c r="FQ437" s="18"/>
      <c r="FR437" s="18"/>
      <c r="FS437" s="18"/>
      <c r="FT437" s="18"/>
      <c r="FU437" s="18"/>
      <c r="FV437" s="18"/>
      <c r="FW437" s="18"/>
      <c r="FX437" s="18"/>
      <c r="FY437" s="18"/>
      <c r="FZ437" s="18"/>
      <c r="GA437" s="18"/>
      <c r="GB437" s="18"/>
      <c r="GC437" s="18"/>
      <c r="GD437" s="18"/>
      <c r="GE437" s="18"/>
      <c r="GF437" s="18"/>
      <c r="GG437" s="18"/>
      <c r="GH437" s="18"/>
      <c r="GI437" s="18"/>
      <c r="GJ437" s="18"/>
      <c r="GK437" s="18"/>
      <c r="GL437" s="18"/>
      <c r="GM437" s="18"/>
      <c r="GN437" s="18"/>
      <c r="GO437" s="18"/>
      <c r="GP437" s="18"/>
      <c r="GQ437" s="18"/>
      <c r="GR437" s="18"/>
      <c r="GS437" s="18"/>
      <c r="GT437" s="18"/>
      <c r="GU437" s="18"/>
      <c r="GV437" s="18"/>
      <c r="GW437" s="18"/>
      <c r="GX437" s="18"/>
      <c r="GY437" s="18"/>
      <c r="GZ437" s="18"/>
      <c r="HA437" s="18"/>
      <c r="HB437" s="18"/>
      <c r="HC437" s="18"/>
      <c r="HD437" s="18"/>
    </row>
    <row r="438" spans="1:212" x14ac:dyDescent="0.2">
      <c r="A438" s="65"/>
      <c r="B438" s="65" t="s">
        <v>60</v>
      </c>
      <c r="C438" s="65"/>
      <c r="D438" s="65"/>
      <c r="E438" s="718" t="e">
        <f>F437/E437</f>
        <v>#DIV/0!</v>
      </c>
      <c r="F438" s="718"/>
      <c r="G438" s="718" t="e">
        <f>H437/G437</f>
        <v>#DIV/0!</v>
      </c>
      <c r="H438" s="718"/>
      <c r="I438" s="718" t="e">
        <f>J437/I437</f>
        <v>#DIV/0!</v>
      </c>
      <c r="J438" s="718"/>
      <c r="K438" s="718" t="e">
        <f>L437/K437</f>
        <v>#DIV/0!</v>
      </c>
      <c r="L438" s="718"/>
      <c r="M438" s="718" t="e">
        <f>N437/M437</f>
        <v>#DIV/0!</v>
      </c>
      <c r="N438" s="718"/>
      <c r="O438" s="718" t="e">
        <f>P437/O437</f>
        <v>#DIV/0!</v>
      </c>
      <c r="P438" s="718"/>
      <c r="Q438" s="718" t="e">
        <f>R437/Q437</f>
        <v>#DIV/0!</v>
      </c>
      <c r="R438" s="718"/>
      <c r="S438" s="718" t="e">
        <f>T437/S437</f>
        <v>#DIV/0!</v>
      </c>
      <c r="T438" s="718"/>
      <c r="U438" s="718" t="e">
        <f>V437/U437</f>
        <v>#DIV/0!</v>
      </c>
      <c r="V438" s="718"/>
      <c r="W438" s="718" t="e">
        <f>X437/W437</f>
        <v>#DIV/0!</v>
      </c>
      <c r="X438" s="718"/>
      <c r="Y438" s="718" t="e">
        <f>Z437/Y437</f>
        <v>#DIV/0!</v>
      </c>
      <c r="Z438" s="718"/>
      <c r="AA438" s="718" t="e">
        <f>AB437/AA437</f>
        <v>#DIV/0!</v>
      </c>
      <c r="AB438" s="718"/>
      <c r="AC438" s="718" t="e">
        <f>AD437/AC437</f>
        <v>#DIV/0!</v>
      </c>
      <c r="AD438" s="718"/>
      <c r="AE438" s="718" t="e">
        <f>AF437/AE437</f>
        <v>#DIV/0!</v>
      </c>
      <c r="AF438" s="718"/>
      <c r="AG438" s="718" t="e">
        <f>AH437/AG437</f>
        <v>#DIV/0!</v>
      </c>
      <c r="AH438" s="718"/>
      <c r="AI438" s="718" t="e">
        <f>AJ437/AI437</f>
        <v>#DIV/0!</v>
      </c>
      <c r="AJ438" s="718"/>
      <c r="AK438" s="718" t="e">
        <f>AL437/AK437</f>
        <v>#DIV/0!</v>
      </c>
      <c r="AL438" s="718"/>
      <c r="AM438" s="718" t="e">
        <f>AN437/AM437</f>
        <v>#DIV/0!</v>
      </c>
      <c r="AN438" s="718"/>
      <c r="AO438" s="718" t="e">
        <f>AP437/AO437</f>
        <v>#DIV/0!</v>
      </c>
      <c r="AP438" s="718"/>
      <c r="AQ438" s="718" t="e">
        <f>AR437/AQ437</f>
        <v>#DIV/0!</v>
      </c>
      <c r="AR438" s="718"/>
      <c r="AS438" s="718" t="e">
        <f>AT437/AS437</f>
        <v>#DIV/0!</v>
      </c>
      <c r="AT438" s="718"/>
      <c r="AU438" s="718" t="e">
        <f>AV437/AU437</f>
        <v>#DIV/0!</v>
      </c>
      <c r="AV438" s="718"/>
      <c r="AW438" s="718" t="e">
        <f>AX437/AW437</f>
        <v>#DIV/0!</v>
      </c>
      <c r="AX438" s="718"/>
      <c r="AY438" s="718" t="e">
        <f>AZ437/AY437</f>
        <v>#DIV/0!</v>
      </c>
      <c r="AZ438" s="718"/>
      <c r="BA438" s="718" t="e">
        <f>BB437/BA437</f>
        <v>#DIV/0!</v>
      </c>
      <c r="BB438" s="718"/>
      <c r="BC438" s="718" t="e">
        <f>BD437/BC437</f>
        <v>#DIV/0!</v>
      </c>
      <c r="BD438" s="718"/>
      <c r="BE438" s="718" t="e">
        <f>BF437/BE437</f>
        <v>#DIV/0!</v>
      </c>
      <c r="BF438" s="718"/>
      <c r="BG438" s="718" t="e">
        <f>BH437/BG437</f>
        <v>#DIV/0!</v>
      </c>
      <c r="BH438" s="718"/>
      <c r="BI438" s="718" t="e">
        <f>BJ437/BI437</f>
        <v>#DIV/0!</v>
      </c>
      <c r="BJ438" s="718"/>
      <c r="BK438" s="718" t="e">
        <f>BL437/BK437</f>
        <v>#DIV/0!</v>
      </c>
      <c r="BL438" s="718"/>
      <c r="BM438" s="718" t="e">
        <f>BN437/BM437</f>
        <v>#DIV/0!</v>
      </c>
      <c r="BN438" s="718"/>
      <c r="BO438" s="718" t="e">
        <f>BP437/BO437</f>
        <v>#DIV/0!</v>
      </c>
      <c r="BP438" s="718"/>
      <c r="BQ438" s="718" t="e">
        <f>BR437/BQ437</f>
        <v>#DIV/0!</v>
      </c>
      <c r="BR438" s="718"/>
      <c r="BS438" s="718" t="e">
        <f>BT437/BS437</f>
        <v>#DIV/0!</v>
      </c>
      <c r="BT438" s="718"/>
      <c r="BU438" s="718" t="e">
        <f>BV437/BU437</f>
        <v>#DIV/0!</v>
      </c>
      <c r="BV438" s="718"/>
      <c r="BW438" s="718" t="e">
        <f>BX437/BW437</f>
        <v>#DIV/0!</v>
      </c>
      <c r="BX438" s="718"/>
      <c r="BY438" s="718" t="e">
        <f>BZ437/BY437</f>
        <v>#DIV/0!</v>
      </c>
      <c r="BZ438" s="718"/>
      <c r="CA438" s="70"/>
      <c r="CB438" s="726">
        <f>CC437/CB437</f>
        <v>0</v>
      </c>
      <c r="CC438" s="726"/>
      <c r="CD438" s="68" t="s">
        <v>61</v>
      </c>
      <c r="HA438" s="4"/>
      <c r="HB438" s="4"/>
      <c r="HC438" s="4"/>
      <c r="HD438" s="4"/>
    </row>
    <row r="439" spans="1:212" x14ac:dyDescent="0.2">
      <c r="HA439" s="4"/>
      <c r="HB439" s="4"/>
      <c r="HC439" s="4"/>
      <c r="HD439" s="4"/>
    </row>
    <row r="440" spans="1:212" x14ac:dyDescent="0.2">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c r="DS440" s="18"/>
      <c r="DT440" s="18"/>
      <c r="DU440" s="18"/>
      <c r="DV440" s="18"/>
      <c r="DW440" s="18"/>
      <c r="DX440" s="18"/>
      <c r="DY440" s="18"/>
      <c r="DZ440" s="18"/>
      <c r="HA440" s="4"/>
      <c r="HB440" s="4"/>
      <c r="HC440" s="4"/>
      <c r="HD440" s="4"/>
    </row>
    <row r="441" spans="1:212" s="14" customFormat="1" ht="24" x14ac:dyDescent="0.2">
      <c r="A441" s="738" t="s">
        <v>113</v>
      </c>
      <c r="B441" s="141" t="s">
        <v>59</v>
      </c>
      <c r="C441" s="141"/>
      <c r="D441" s="141"/>
      <c r="E441" s="164">
        <f t="shared" ref="E441:AJ441" si="2499">E437+E397+E356+E307+E258+E218+E171+E126+E79+E39</f>
        <v>0</v>
      </c>
      <c r="F441" s="164">
        <f t="shared" si="2499"/>
        <v>0</v>
      </c>
      <c r="G441" s="141">
        <f t="shared" si="2499"/>
        <v>0</v>
      </c>
      <c r="H441" s="141">
        <f t="shared" si="2499"/>
        <v>0</v>
      </c>
      <c r="I441" s="141">
        <f t="shared" si="2499"/>
        <v>0</v>
      </c>
      <c r="J441" s="141">
        <f t="shared" si="2499"/>
        <v>0</v>
      </c>
      <c r="K441" s="141">
        <f t="shared" si="2499"/>
        <v>0</v>
      </c>
      <c r="L441" s="141">
        <f t="shared" si="2499"/>
        <v>0</v>
      </c>
      <c r="M441" s="141">
        <f t="shared" si="2499"/>
        <v>0</v>
      </c>
      <c r="N441" s="141">
        <f t="shared" si="2499"/>
        <v>0</v>
      </c>
      <c r="O441" s="141">
        <f t="shared" si="2499"/>
        <v>0</v>
      </c>
      <c r="P441" s="141">
        <f t="shared" si="2499"/>
        <v>0</v>
      </c>
      <c r="Q441" s="141">
        <f t="shared" si="2499"/>
        <v>0</v>
      </c>
      <c r="R441" s="141">
        <f t="shared" si="2499"/>
        <v>0</v>
      </c>
      <c r="S441" s="141">
        <f t="shared" si="2499"/>
        <v>0</v>
      </c>
      <c r="T441" s="141">
        <f t="shared" si="2499"/>
        <v>0</v>
      </c>
      <c r="U441" s="141">
        <f t="shared" si="2499"/>
        <v>0</v>
      </c>
      <c r="V441" s="141">
        <f t="shared" si="2499"/>
        <v>0</v>
      </c>
      <c r="W441" s="141">
        <f t="shared" si="2499"/>
        <v>0</v>
      </c>
      <c r="X441" s="141">
        <f t="shared" si="2499"/>
        <v>0</v>
      </c>
      <c r="Y441" s="141">
        <f t="shared" si="2499"/>
        <v>0</v>
      </c>
      <c r="Z441" s="141">
        <f t="shared" si="2499"/>
        <v>0</v>
      </c>
      <c r="AA441" s="141">
        <f t="shared" si="2499"/>
        <v>0</v>
      </c>
      <c r="AB441" s="141">
        <f t="shared" si="2499"/>
        <v>0</v>
      </c>
      <c r="AC441" s="141">
        <f t="shared" si="2499"/>
        <v>0</v>
      </c>
      <c r="AD441" s="141">
        <f t="shared" si="2499"/>
        <v>0</v>
      </c>
      <c r="AE441" s="141">
        <f t="shared" si="2499"/>
        <v>0</v>
      </c>
      <c r="AF441" s="141">
        <f t="shared" si="2499"/>
        <v>0</v>
      </c>
      <c r="AG441" s="141">
        <f t="shared" si="2499"/>
        <v>117</v>
      </c>
      <c r="AH441" s="141">
        <f t="shared" si="2499"/>
        <v>12561</v>
      </c>
      <c r="AI441" s="141">
        <f t="shared" si="2499"/>
        <v>41.25</v>
      </c>
      <c r="AJ441" s="141">
        <f t="shared" si="2499"/>
        <v>5038</v>
      </c>
      <c r="AK441" s="141">
        <f t="shared" ref="AK441:BP441" si="2500">AK437+AK397+AK356+AK307+AK258+AK218+AK171+AK126+AK79+AK39</f>
        <v>95.5</v>
      </c>
      <c r="AL441" s="141">
        <f t="shared" si="2500"/>
        <v>10908.75</v>
      </c>
      <c r="AM441" s="141">
        <f t="shared" si="2500"/>
        <v>65.5</v>
      </c>
      <c r="AN441" s="141">
        <f t="shared" si="2500"/>
        <v>6438.5</v>
      </c>
      <c r="AO441" s="141">
        <f t="shared" si="2500"/>
        <v>120</v>
      </c>
      <c r="AP441" s="141">
        <f t="shared" si="2500"/>
        <v>12059</v>
      </c>
      <c r="AQ441" s="141">
        <f t="shared" si="2500"/>
        <v>89.75</v>
      </c>
      <c r="AR441" s="141">
        <f t="shared" si="2500"/>
        <v>8674.5</v>
      </c>
      <c r="AS441" s="141">
        <f t="shared" si="2500"/>
        <v>127.25</v>
      </c>
      <c r="AT441" s="141">
        <f t="shared" si="2500"/>
        <v>12394</v>
      </c>
      <c r="AU441" s="141">
        <f t="shared" si="2500"/>
        <v>158.75</v>
      </c>
      <c r="AV441" s="141">
        <f t="shared" si="2500"/>
        <v>15914.5</v>
      </c>
      <c r="AW441" s="141">
        <f t="shared" si="2500"/>
        <v>218.50299999999999</v>
      </c>
      <c r="AX441" s="141">
        <f t="shared" si="2500"/>
        <v>20606.3</v>
      </c>
      <c r="AY441" s="141">
        <f t="shared" si="2500"/>
        <v>135.5</v>
      </c>
      <c r="AZ441" s="141">
        <f t="shared" si="2500"/>
        <v>13788.5</v>
      </c>
      <c r="BA441" s="232">
        <f t="shared" si="2500"/>
        <v>241.25</v>
      </c>
      <c r="BB441" s="232">
        <f t="shared" si="2500"/>
        <v>28671</v>
      </c>
      <c r="BC441" s="232">
        <f t="shared" si="2500"/>
        <v>0</v>
      </c>
      <c r="BD441" s="232">
        <f t="shared" si="2500"/>
        <v>0</v>
      </c>
      <c r="BE441" s="232">
        <f t="shared" si="2500"/>
        <v>0</v>
      </c>
      <c r="BF441" s="232">
        <f t="shared" si="2500"/>
        <v>0</v>
      </c>
      <c r="BG441" s="232">
        <f t="shared" si="2500"/>
        <v>0</v>
      </c>
      <c r="BH441" s="232">
        <f t="shared" si="2500"/>
        <v>0</v>
      </c>
      <c r="BI441" s="232">
        <f t="shared" si="2500"/>
        <v>0</v>
      </c>
      <c r="BJ441" s="232">
        <f t="shared" si="2500"/>
        <v>0</v>
      </c>
      <c r="BK441" s="232">
        <f t="shared" si="2500"/>
        <v>0</v>
      </c>
      <c r="BL441" s="232">
        <f t="shared" si="2500"/>
        <v>0</v>
      </c>
      <c r="BM441" s="232">
        <f t="shared" si="2500"/>
        <v>0</v>
      </c>
      <c r="BN441" s="232">
        <f t="shared" si="2500"/>
        <v>0</v>
      </c>
      <c r="BO441" s="232">
        <f t="shared" si="2500"/>
        <v>0</v>
      </c>
      <c r="BP441" s="232">
        <f t="shared" si="2500"/>
        <v>0</v>
      </c>
      <c r="BQ441" s="232">
        <f t="shared" ref="BQ441:BZ441" si="2501">BQ437+BQ397+BQ356+BQ307+BQ258+BQ218+BQ171+BQ126+BQ79+BQ39</f>
        <v>0</v>
      </c>
      <c r="BR441" s="232">
        <f t="shared" si="2501"/>
        <v>0</v>
      </c>
      <c r="BS441" s="232">
        <f t="shared" si="2501"/>
        <v>0</v>
      </c>
      <c r="BT441" s="232">
        <f t="shared" si="2501"/>
        <v>0</v>
      </c>
      <c r="BU441" s="232">
        <f t="shared" si="2501"/>
        <v>0</v>
      </c>
      <c r="BV441" s="232">
        <f t="shared" si="2501"/>
        <v>0</v>
      </c>
      <c r="BW441" s="232">
        <f t="shared" si="2501"/>
        <v>0</v>
      </c>
      <c r="BX441" s="232">
        <f t="shared" si="2501"/>
        <v>0</v>
      </c>
      <c r="BY441" s="231">
        <f t="shared" si="2501"/>
        <v>0</v>
      </c>
      <c r="BZ441" s="231">
        <f t="shared" si="2501"/>
        <v>0</v>
      </c>
      <c r="CA441" s="141"/>
      <c r="CB441" s="143">
        <f>CB437+CB397+CB356+CB307+CB258+CB218+CB171+CB126+CB79+CB39</f>
        <v>1353.7530999999999</v>
      </c>
      <c r="CC441" s="143">
        <f>CC437+CC397+CC356+CC307+CC258+CC218+CC171+CC126+CC79+CC39</f>
        <v>141404.04999999999</v>
      </c>
      <c r="CD441" s="144" t="s">
        <v>59</v>
      </c>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18"/>
      <c r="EB441" s="18"/>
      <c r="EC441" s="18"/>
      <c r="ED441" s="18"/>
      <c r="EE441" s="18"/>
      <c r="EF441" s="18"/>
      <c r="EG441" s="18"/>
      <c r="EH441" s="18"/>
      <c r="EI441" s="18"/>
      <c r="EJ441" s="18"/>
      <c r="EK441" s="18"/>
      <c r="EL441" s="18"/>
      <c r="EM441" s="18"/>
      <c r="EN441" s="18"/>
      <c r="EO441" s="18"/>
      <c r="EP441" s="18"/>
      <c r="EQ441" s="18"/>
      <c r="ER441" s="18"/>
      <c r="ES441" s="18"/>
      <c r="ET441" s="18"/>
      <c r="EU441" s="18"/>
      <c r="EV441" s="18"/>
      <c r="EW441" s="18"/>
      <c r="EX441" s="18"/>
      <c r="EY441" s="18"/>
      <c r="EZ441" s="18"/>
      <c r="FA441" s="18"/>
      <c r="FB441" s="18"/>
      <c r="FC441" s="18"/>
      <c r="FD441" s="18"/>
      <c r="FE441" s="18"/>
      <c r="FF441" s="18"/>
      <c r="FG441" s="18"/>
      <c r="FH441" s="18"/>
      <c r="FI441" s="18"/>
      <c r="FJ441" s="18"/>
      <c r="FK441" s="18"/>
      <c r="FL441" s="18"/>
      <c r="FM441" s="18"/>
      <c r="FN441" s="18"/>
      <c r="FO441" s="18"/>
      <c r="FP441" s="18"/>
      <c r="FQ441" s="18"/>
      <c r="FR441" s="18"/>
      <c r="FS441" s="18"/>
      <c r="FT441" s="18"/>
      <c r="FU441" s="18"/>
      <c r="FV441" s="18"/>
      <c r="FW441" s="18"/>
      <c r="FX441" s="18"/>
      <c r="FY441" s="18"/>
      <c r="FZ441" s="18"/>
      <c r="GA441" s="18"/>
      <c r="GB441" s="18"/>
      <c r="GC441" s="18"/>
      <c r="GD441" s="18"/>
      <c r="GE441" s="18"/>
      <c r="GF441" s="18"/>
      <c r="GG441" s="18"/>
      <c r="GH441" s="18"/>
      <c r="GI441" s="18"/>
      <c r="GJ441" s="18"/>
      <c r="GK441" s="18"/>
      <c r="GL441" s="18"/>
      <c r="GM441" s="18"/>
      <c r="GN441" s="18"/>
      <c r="GO441" s="18"/>
      <c r="GP441" s="18"/>
      <c r="GQ441" s="18"/>
      <c r="GR441" s="18"/>
      <c r="GS441" s="18"/>
      <c r="GT441" s="18"/>
      <c r="GU441" s="18"/>
      <c r="GV441" s="18"/>
      <c r="GW441" s="18"/>
      <c r="GX441" s="18"/>
      <c r="GY441" s="18"/>
      <c r="GZ441" s="18"/>
      <c r="HA441" s="18"/>
      <c r="HB441" s="18"/>
      <c r="HC441" s="18"/>
      <c r="HD441" s="18"/>
    </row>
    <row r="442" spans="1:212" x14ac:dyDescent="0.2">
      <c r="A442" s="739"/>
      <c r="B442" s="141" t="s">
        <v>60</v>
      </c>
      <c r="C442" s="141"/>
      <c r="D442" s="141"/>
      <c r="E442" s="725" t="e">
        <f>F441/E441</f>
        <v>#DIV/0!</v>
      </c>
      <c r="F442" s="725"/>
      <c r="G442" s="725" t="e">
        <f>H441/G441</f>
        <v>#DIV/0!</v>
      </c>
      <c r="H442" s="725"/>
      <c r="I442" s="725" t="e">
        <f>J441/I441</f>
        <v>#DIV/0!</v>
      </c>
      <c r="J442" s="725"/>
      <c r="K442" s="725" t="e">
        <f>L441/K441</f>
        <v>#DIV/0!</v>
      </c>
      <c r="L442" s="725"/>
      <c r="M442" s="725" t="e">
        <f>N441/M441</f>
        <v>#DIV/0!</v>
      </c>
      <c r="N442" s="725"/>
      <c r="O442" s="725" t="e">
        <f>P441/O441</f>
        <v>#DIV/0!</v>
      </c>
      <c r="P442" s="725"/>
      <c r="Q442" s="725" t="e">
        <f>R441/Q441</f>
        <v>#DIV/0!</v>
      </c>
      <c r="R442" s="725"/>
      <c r="S442" s="725" t="e">
        <f>T441/S441</f>
        <v>#DIV/0!</v>
      </c>
      <c r="T442" s="725"/>
      <c r="U442" s="725" t="e">
        <f>V441/U441</f>
        <v>#DIV/0!</v>
      </c>
      <c r="V442" s="725"/>
      <c r="W442" s="725" t="e">
        <f>X441/W441</f>
        <v>#DIV/0!</v>
      </c>
      <c r="X442" s="725"/>
      <c r="Y442" s="725" t="e">
        <f>Z441/Y441</f>
        <v>#DIV/0!</v>
      </c>
      <c r="Z442" s="725"/>
      <c r="AA442" s="725" t="e">
        <f>AB441/AA441</f>
        <v>#DIV/0!</v>
      </c>
      <c r="AB442" s="725"/>
      <c r="AC442" s="725" t="e">
        <f>AD441/AC441</f>
        <v>#DIV/0!</v>
      </c>
      <c r="AD442" s="725"/>
      <c r="AE442" s="725" t="e">
        <f>AF441/AE441</f>
        <v>#DIV/0!</v>
      </c>
      <c r="AF442" s="725"/>
      <c r="AG442" s="725">
        <f>AH441/AG441</f>
        <v>107.35897435897436</v>
      </c>
      <c r="AH442" s="725"/>
      <c r="AI442" s="725">
        <f>AJ441/AI441</f>
        <v>122.13333333333334</v>
      </c>
      <c r="AJ442" s="725"/>
      <c r="AK442" s="725">
        <f>AL441/AK441</f>
        <v>114.22774869109948</v>
      </c>
      <c r="AL442" s="725"/>
      <c r="AM442" s="725">
        <f>AN441/AM441</f>
        <v>98.297709923664115</v>
      </c>
      <c r="AN442" s="725"/>
      <c r="AO442" s="725">
        <f>AP441/AO441</f>
        <v>100.49166666666666</v>
      </c>
      <c r="AP442" s="725"/>
      <c r="AQ442" s="725">
        <f>AR441/AQ441</f>
        <v>96.651810584958213</v>
      </c>
      <c r="AR442" s="725"/>
      <c r="AS442" s="725">
        <f>AT441/AS441</f>
        <v>97.398821218074659</v>
      </c>
      <c r="AT442" s="725"/>
      <c r="AU442" s="725">
        <f>AV441/AU441</f>
        <v>100.24881889763779</v>
      </c>
      <c r="AV442" s="725"/>
      <c r="AW442" s="725">
        <f>AX441/AW441</f>
        <v>94.30671432428845</v>
      </c>
      <c r="AX442" s="725"/>
      <c r="AY442" s="725">
        <f>AZ441/AY441</f>
        <v>101.76014760147602</v>
      </c>
      <c r="AZ442" s="725"/>
      <c r="BA442" s="725">
        <f>BB441/BA441</f>
        <v>118.84352331606217</v>
      </c>
      <c r="BB442" s="725"/>
      <c r="BC442" s="725" t="e">
        <f>BD441/BC441</f>
        <v>#DIV/0!</v>
      </c>
      <c r="BD442" s="725"/>
      <c r="BE442" s="725" t="e">
        <f>BF441/BE441</f>
        <v>#DIV/0!</v>
      </c>
      <c r="BF442" s="725"/>
      <c r="BG442" s="725" t="e">
        <f>BH441/BG441</f>
        <v>#DIV/0!</v>
      </c>
      <c r="BH442" s="725"/>
      <c r="BI442" s="725" t="e">
        <f>BJ441/BI441</f>
        <v>#DIV/0!</v>
      </c>
      <c r="BJ442" s="725"/>
      <c r="BK442" s="725" t="e">
        <f>BL441/BK441</f>
        <v>#DIV/0!</v>
      </c>
      <c r="BL442" s="725"/>
      <c r="BM442" s="725" t="e">
        <f>BN441/BM441</f>
        <v>#DIV/0!</v>
      </c>
      <c r="BN442" s="725"/>
      <c r="BO442" s="725" t="e">
        <f>BP441/BO441</f>
        <v>#DIV/0!</v>
      </c>
      <c r="BP442" s="725"/>
      <c r="BQ442" s="725" t="e">
        <f>BR441/BQ441</f>
        <v>#DIV/0!</v>
      </c>
      <c r="BR442" s="725"/>
      <c r="BS442" s="725" t="e">
        <f>BT441/BS441</f>
        <v>#DIV/0!</v>
      </c>
      <c r="BT442" s="725"/>
      <c r="BU442" s="725" t="e">
        <f>BV441/BU441</f>
        <v>#DIV/0!</v>
      </c>
      <c r="BV442" s="725"/>
      <c r="BW442" s="725" t="e">
        <f>BX441/BW441</f>
        <v>#DIV/0!</v>
      </c>
      <c r="BX442" s="725"/>
      <c r="BY442" s="725" t="e">
        <f>BZ441/BY441</f>
        <v>#DIV/0!</v>
      </c>
      <c r="BZ442" s="725"/>
      <c r="CA442" s="142"/>
      <c r="CB442" s="737">
        <f>CC441/CB441</f>
        <v>104.45335268299662</v>
      </c>
      <c r="CC442" s="737"/>
      <c r="CD442" s="145" t="s">
        <v>61</v>
      </c>
      <c r="HA442" s="4"/>
      <c r="HB442" s="4"/>
      <c r="HC442" s="4"/>
      <c r="HD442" s="4"/>
    </row>
    <row r="443" spans="1:212" x14ac:dyDescent="0.2">
      <c r="HA443" s="4"/>
      <c r="HB443" s="4"/>
      <c r="HC443" s="4"/>
      <c r="HD443" s="4"/>
    </row>
    <row r="444" spans="1:212" x14ac:dyDescent="0.2">
      <c r="CE444" s="1"/>
      <c r="CF444" s="239" t="s">
        <v>256</v>
      </c>
      <c r="CG444" s="20">
        <f>SUM(CG397+CG356+CG218)</f>
        <v>48.5</v>
      </c>
      <c r="CH444" s="20">
        <f>CH307+CH171</f>
        <v>4568</v>
      </c>
      <c r="CI444" s="1"/>
      <c r="CJ444" s="239" t="s">
        <v>256</v>
      </c>
      <c r="CK444" s="20">
        <f>SUM(CK397+CK356+CK218)</f>
        <v>18.75</v>
      </c>
      <c r="CL444" s="20">
        <f>SUM(CL397+CL356+CL218)</f>
        <v>2283</v>
      </c>
      <c r="CM444" s="1"/>
      <c r="CN444" s="239" t="s">
        <v>256</v>
      </c>
      <c r="CO444" s="20">
        <f>SUM(CO397+CO356+CO218)</f>
        <v>44.75</v>
      </c>
      <c r="CP444" s="20">
        <f>SUM(CP397+CP356+CP218)</f>
        <v>4494</v>
      </c>
      <c r="CQ444" s="1"/>
      <c r="CR444" s="239" t="s">
        <v>256</v>
      </c>
      <c r="CS444" s="20">
        <f>SUM(CS397+CS356+CS218)</f>
        <v>13.25</v>
      </c>
      <c r="CT444" s="20">
        <f>SUM(CT397+CT356+CT218)</f>
        <v>1415</v>
      </c>
      <c r="CU444" s="1"/>
      <c r="CV444" s="239" t="s">
        <v>256</v>
      </c>
      <c r="CW444" s="20">
        <f>SUM(CW397+CW356+CW218)</f>
        <v>32.25</v>
      </c>
      <c r="CX444" s="20">
        <f>SUM(CX397+CX356+CX218)</f>
        <v>3395.5</v>
      </c>
      <c r="CY444" s="1"/>
      <c r="CZ444" s="239" t="s">
        <v>256</v>
      </c>
      <c r="DA444" s="20">
        <f>SUM(DA397+DA356+DA218)</f>
        <v>18.5</v>
      </c>
      <c r="DB444" s="20">
        <f>SUM(DB397+DB356+DB218)</f>
        <v>2026</v>
      </c>
      <c r="DC444" s="1"/>
      <c r="DD444" s="239" t="s">
        <v>256</v>
      </c>
      <c r="DE444" s="20">
        <f>SUM(DE397+DE356+DE218)</f>
        <v>18.5</v>
      </c>
      <c r="DF444" s="20">
        <f>SUM(DF397+DF356+DF218)</f>
        <v>1970</v>
      </c>
      <c r="DG444" s="1"/>
      <c r="DH444" s="239" t="s">
        <v>256</v>
      </c>
      <c r="DI444" s="20">
        <f>SUM(DI397+DI356+DI218)</f>
        <v>27</v>
      </c>
      <c r="DJ444" s="20">
        <f>SUM(DJ397+DJ356+DJ218)</f>
        <v>2980</v>
      </c>
      <c r="DK444" s="1"/>
      <c r="DL444" s="239" t="s">
        <v>256</v>
      </c>
      <c r="DM444" s="20">
        <f>SUM(DM397+DM356+DM218)</f>
        <v>47.5</v>
      </c>
      <c r="DN444" s="20">
        <f>SUM(DN397+DN356+DN218)</f>
        <v>4758</v>
      </c>
      <c r="DO444" s="1"/>
      <c r="DP444" s="239" t="s">
        <v>256</v>
      </c>
      <c r="DQ444" s="20">
        <f>SUM(DQ397+DQ356+DQ218)</f>
        <v>58</v>
      </c>
      <c r="DR444" s="20">
        <f>SUM(DR397+DR356+DR218)</f>
        <v>0</v>
      </c>
      <c r="DS444" s="1"/>
      <c r="DT444" s="239" t="s">
        <v>256</v>
      </c>
      <c r="DU444" s="20">
        <f>SUM(DU397+DU356+DU218)</f>
        <v>83</v>
      </c>
      <c r="DV444" s="20">
        <f>SUM(DV397+DV356+DV218)</f>
        <v>10309</v>
      </c>
      <c r="DW444" s="1"/>
      <c r="DX444" s="239" t="s">
        <v>256</v>
      </c>
      <c r="DY444" s="20">
        <f>SUM(DY397+DY356+DY218)</f>
        <v>0</v>
      </c>
      <c r="DZ444" s="20">
        <f>SUM(DZ397+DZ356+DZ218)</f>
        <v>0</v>
      </c>
      <c r="HA444" s="4"/>
      <c r="HB444" s="4"/>
      <c r="HC444" s="4"/>
      <c r="HD444" s="4"/>
    </row>
    <row r="445" spans="1:212" ht="14.25" customHeight="1" x14ac:dyDescent="0.2">
      <c r="CE445" s="1"/>
      <c r="CF445" s="4" t="s">
        <v>44</v>
      </c>
      <c r="CG445" s="20">
        <f>SUM(CG258+CG126)</f>
        <v>27.25</v>
      </c>
      <c r="CH445" s="20">
        <f>SUM(CH258+CH126)</f>
        <v>2779.5</v>
      </c>
      <c r="CI445" s="1"/>
      <c r="CJ445" s="4" t="s">
        <v>44</v>
      </c>
      <c r="CK445" s="20">
        <f>SUM(CK258+CK126)</f>
        <v>6.5</v>
      </c>
      <c r="CL445" s="20">
        <f>SUM(CL258+CL126)</f>
        <v>844</v>
      </c>
      <c r="CM445" s="1"/>
      <c r="CN445" s="4" t="s">
        <v>44</v>
      </c>
      <c r="CO445" s="20">
        <f>SUM(CO258+CO126)</f>
        <v>27.75</v>
      </c>
      <c r="CP445" s="20">
        <f>SUM(CP258+CP126)</f>
        <v>3006</v>
      </c>
      <c r="CQ445" s="1"/>
      <c r="CR445" s="4" t="s">
        <v>44</v>
      </c>
      <c r="CS445" s="20">
        <f>SUM(CS258+CS126)</f>
        <v>50</v>
      </c>
      <c r="CT445" s="20">
        <f>SUM(CT258+CT126)</f>
        <v>4928.5</v>
      </c>
      <c r="CU445" s="1"/>
      <c r="CV445" s="4" t="s">
        <v>44</v>
      </c>
      <c r="CW445" s="20">
        <f>SUM(CW258+CW126)</f>
        <v>59.75</v>
      </c>
      <c r="CX445" s="20">
        <f>SUM(CX258+CX126)</f>
        <v>5678</v>
      </c>
      <c r="CY445" s="1"/>
      <c r="CZ445" s="4" t="s">
        <v>44</v>
      </c>
      <c r="DA445" s="20">
        <f>SUM(DA258+DA126)</f>
        <v>54</v>
      </c>
      <c r="DB445" s="20">
        <f>SUM(DB258+DB126)</f>
        <v>4714</v>
      </c>
      <c r="DC445" s="1"/>
      <c r="DD445" s="4" t="s">
        <v>44</v>
      </c>
      <c r="DE445" s="20">
        <f>SUM(DE258+DE126)</f>
        <v>79.25</v>
      </c>
      <c r="DF445" s="20">
        <f>SUM(DF258+DF126)</f>
        <v>7068</v>
      </c>
      <c r="DG445" s="1"/>
      <c r="DH445" s="4" t="s">
        <v>44</v>
      </c>
      <c r="DI445" s="20">
        <f>SUM(DI258+DI126)</f>
        <v>89.25</v>
      </c>
      <c r="DJ445" s="20">
        <f>SUM(DJ258+DJ126)</f>
        <v>8126.5</v>
      </c>
      <c r="DK445" s="1"/>
      <c r="DL445" s="4" t="s">
        <v>44</v>
      </c>
      <c r="DM445" s="20">
        <f>SUM(DM258+DM126)</f>
        <v>139.25299999999999</v>
      </c>
      <c r="DN445" s="20">
        <f>SUM(DN258+DN126)</f>
        <v>12537.3</v>
      </c>
      <c r="DO445" s="1"/>
      <c r="DP445" s="4" t="s">
        <v>44</v>
      </c>
      <c r="DQ445" s="20">
        <f>SUM(DQ258+DQ126)</f>
        <v>65.5</v>
      </c>
      <c r="DR445" s="20">
        <f>SUM(DR258+DR126)</f>
        <v>0</v>
      </c>
      <c r="DS445" s="1"/>
      <c r="DT445" s="4" t="s">
        <v>44</v>
      </c>
      <c r="DU445" s="20">
        <f>SUM(DU258+DU126)</f>
        <v>130</v>
      </c>
      <c r="DV445" s="20">
        <f>SUM(DV258+DV126)</f>
        <v>14341.5</v>
      </c>
      <c r="DW445" s="1"/>
      <c r="DX445" s="4" t="s">
        <v>44</v>
      </c>
      <c r="DY445" s="20">
        <f>SUM(DY258+DY126)</f>
        <v>0</v>
      </c>
      <c r="DZ445" s="20">
        <f>SUM(DZ258+DZ126)</f>
        <v>0</v>
      </c>
      <c r="HA445" s="4"/>
      <c r="HB445" s="4"/>
      <c r="HC445" s="4"/>
      <c r="HD445" s="4"/>
    </row>
    <row r="446" spans="1:212" x14ac:dyDescent="0.2">
      <c r="CE446" s="1"/>
      <c r="CF446" s="4" t="s">
        <v>45</v>
      </c>
      <c r="CG446" s="20">
        <f>SUM(CG307+CG171)</f>
        <v>41.25</v>
      </c>
      <c r="CH446" s="20">
        <f>SUM(CH307+CH171)</f>
        <v>4568</v>
      </c>
      <c r="CI446" s="1"/>
      <c r="CJ446" s="4" t="s">
        <v>45</v>
      </c>
      <c r="CK446" s="20">
        <f>SUM(CK307+CK171)</f>
        <v>13.75</v>
      </c>
      <c r="CL446" s="20">
        <f>SUM(CL307+CL171)</f>
        <v>1686</v>
      </c>
      <c r="CM446" s="1"/>
      <c r="CN446" s="4" t="s">
        <v>45</v>
      </c>
      <c r="CO446" s="20">
        <f>SUM(CO307+CO171)</f>
        <v>29.25</v>
      </c>
      <c r="CP446" s="20">
        <f>SUM(CP307+CP171)</f>
        <v>4002.5</v>
      </c>
      <c r="CQ446" s="1"/>
      <c r="CR446" s="4" t="s">
        <v>45</v>
      </c>
      <c r="CS446" s="20">
        <f>SUM(CS307+CS171)</f>
        <v>7.25</v>
      </c>
      <c r="CT446" s="20">
        <f>SUM(CT307+CT171)</f>
        <v>795</v>
      </c>
      <c r="CU446" s="1"/>
      <c r="CV446" s="4" t="s">
        <v>45</v>
      </c>
      <c r="CW446" s="20">
        <f>SUM(CW307+CW171)</f>
        <v>28</v>
      </c>
      <c r="CX446" s="20">
        <f>SUM(CX307+CX171)</f>
        <v>2985.5</v>
      </c>
      <c r="CY446" s="1"/>
      <c r="CZ446" s="4" t="s">
        <v>45</v>
      </c>
      <c r="DA446" s="20">
        <f>SUM(DA307+DA171)</f>
        <v>15.25</v>
      </c>
      <c r="DB446" s="20">
        <f>SUM(DB307+DB171)</f>
        <v>1674.5</v>
      </c>
      <c r="DC446" s="1"/>
      <c r="DD446" s="4" t="s">
        <v>45</v>
      </c>
      <c r="DE446" s="20">
        <f>SUM(DE307+DE171)</f>
        <v>29.5</v>
      </c>
      <c r="DF446" s="20">
        <f>SUM(DF307+DF171)</f>
        <v>3356</v>
      </c>
      <c r="DG446" s="1"/>
      <c r="DH446" s="4" t="s">
        <v>45</v>
      </c>
      <c r="DI446" s="20">
        <f>SUM(DI307+DI171)</f>
        <v>42.5</v>
      </c>
      <c r="DJ446" s="20">
        <f>SUM(DJ307+DJ171)</f>
        <v>4808</v>
      </c>
      <c r="DK446" s="1"/>
      <c r="DL446" s="4" t="s">
        <v>45</v>
      </c>
      <c r="DM446" s="20">
        <f>SUM(DM307+DM171)</f>
        <v>31.75</v>
      </c>
      <c r="DN446" s="20">
        <f>SUM(DN307+DN171)</f>
        <v>3311</v>
      </c>
      <c r="DO446" s="1"/>
      <c r="DP446" s="4" t="s">
        <v>45</v>
      </c>
      <c r="DQ446" s="20">
        <f>SUM(DQ307+DQ171)</f>
        <v>14</v>
      </c>
      <c r="DR446" s="20">
        <f>SUM(DR307+DR171)</f>
        <v>0</v>
      </c>
      <c r="DS446" s="1"/>
      <c r="DT446" s="4" t="s">
        <v>45</v>
      </c>
      <c r="DU446" s="20">
        <f>SUM(DU307+DU171)</f>
        <v>28.25</v>
      </c>
      <c r="DV446" s="20">
        <f>SUM(DV307+DV171)</f>
        <v>3377</v>
      </c>
      <c r="DW446" s="1"/>
      <c r="DX446" s="4" t="s">
        <v>45</v>
      </c>
      <c r="DY446" s="20">
        <f>SUM(DY307+DY171)</f>
        <v>0</v>
      </c>
      <c r="DZ446" s="20">
        <f>SUM(DZ307+DZ171)</f>
        <v>0</v>
      </c>
      <c r="HA446" s="4"/>
      <c r="HB446" s="4"/>
      <c r="HC446" s="4"/>
      <c r="HD446" s="4"/>
    </row>
    <row r="447" spans="1:212" x14ac:dyDescent="0.2">
      <c r="CD447" s="4">
        <v>0</v>
      </c>
      <c r="HA447" s="4"/>
      <c r="HB447" s="4"/>
      <c r="HC447" s="4"/>
      <c r="HD447" s="4"/>
    </row>
    <row r="448" spans="1:212" x14ac:dyDescent="0.2">
      <c r="HA448" s="4"/>
      <c r="HB448" s="4"/>
      <c r="HC448" s="4"/>
      <c r="HD448" s="4"/>
    </row>
    <row r="449" spans="209:212" x14ac:dyDescent="0.2">
      <c r="HA449" s="4"/>
      <c r="HB449" s="4"/>
      <c r="HC449" s="4"/>
      <c r="HD449" s="4"/>
    </row>
  </sheetData>
  <sortState xmlns:xlrd2="http://schemas.microsoft.com/office/spreadsheetml/2017/richdata2" ref="A320:HD326">
    <sortCondition ref="A320:A326"/>
  </sortState>
  <mergeCells count="711">
    <mergeCell ref="DW361:DZ361"/>
    <mergeCell ref="DW398:DX398"/>
    <mergeCell ref="DY398:DZ398"/>
    <mergeCell ref="DW223:DZ223"/>
    <mergeCell ref="DW259:DX259"/>
    <mergeCell ref="DY259:DZ259"/>
    <mergeCell ref="DW263:DZ263"/>
    <mergeCell ref="DW308:DX308"/>
    <mergeCell ref="DY308:DZ308"/>
    <mergeCell ref="DW312:DZ312"/>
    <mergeCell ref="DW357:DX357"/>
    <mergeCell ref="DY357:DZ357"/>
    <mergeCell ref="DW84:DZ84"/>
    <mergeCell ref="DW127:DX127"/>
    <mergeCell ref="DY127:DZ127"/>
    <mergeCell ref="DW131:DZ131"/>
    <mergeCell ref="DW172:DX172"/>
    <mergeCell ref="DY172:DZ172"/>
    <mergeCell ref="DW176:DZ176"/>
    <mergeCell ref="DW219:DX219"/>
    <mergeCell ref="DY219:DZ219"/>
    <mergeCell ref="DS361:DV361"/>
    <mergeCell ref="DS398:DT398"/>
    <mergeCell ref="DU398:DV398"/>
    <mergeCell ref="DS223:DV223"/>
    <mergeCell ref="DS259:DT259"/>
    <mergeCell ref="DU259:DV259"/>
    <mergeCell ref="DS263:DV263"/>
    <mergeCell ref="DS308:DT308"/>
    <mergeCell ref="DU308:DV308"/>
    <mergeCell ref="DS312:DV312"/>
    <mergeCell ref="DS357:DT357"/>
    <mergeCell ref="DU357:DV357"/>
    <mergeCell ref="DS84:DV84"/>
    <mergeCell ref="DS127:DT127"/>
    <mergeCell ref="DU127:DV127"/>
    <mergeCell ref="DS131:DV131"/>
    <mergeCell ref="DS172:DT172"/>
    <mergeCell ref="DU172:DV172"/>
    <mergeCell ref="DS176:DV176"/>
    <mergeCell ref="DS219:DT219"/>
    <mergeCell ref="DU219:DV219"/>
    <mergeCell ref="DO361:DR361"/>
    <mergeCell ref="DO398:DP398"/>
    <mergeCell ref="DQ398:DR398"/>
    <mergeCell ref="DO223:DR223"/>
    <mergeCell ref="DO259:DP259"/>
    <mergeCell ref="DQ259:DR259"/>
    <mergeCell ref="DO263:DR263"/>
    <mergeCell ref="DO308:DP308"/>
    <mergeCell ref="DQ308:DR308"/>
    <mergeCell ref="DO312:DR312"/>
    <mergeCell ref="DO357:DP357"/>
    <mergeCell ref="DQ357:DR357"/>
    <mergeCell ref="DO84:DR84"/>
    <mergeCell ref="DO127:DP127"/>
    <mergeCell ref="DQ127:DR127"/>
    <mergeCell ref="DO131:DR131"/>
    <mergeCell ref="DO172:DP172"/>
    <mergeCell ref="DQ172:DR172"/>
    <mergeCell ref="DO176:DR176"/>
    <mergeCell ref="DO219:DP219"/>
    <mergeCell ref="DQ219:DR219"/>
    <mergeCell ref="CU84:CX84"/>
    <mergeCell ref="CU127:CV127"/>
    <mergeCell ref="CW127:CX127"/>
    <mergeCell ref="CU131:CX131"/>
    <mergeCell ref="CU172:CV172"/>
    <mergeCell ref="CW172:CX172"/>
    <mergeCell ref="CU176:CX176"/>
    <mergeCell ref="CU219:CV219"/>
    <mergeCell ref="CW219:CX219"/>
    <mergeCell ref="CU361:CX361"/>
    <mergeCell ref="CU398:CV398"/>
    <mergeCell ref="CW398:CX398"/>
    <mergeCell ref="CQ361:CT361"/>
    <mergeCell ref="CQ398:CR398"/>
    <mergeCell ref="CS398:CT398"/>
    <mergeCell ref="CQ223:CT223"/>
    <mergeCell ref="CQ259:CR259"/>
    <mergeCell ref="CS259:CT259"/>
    <mergeCell ref="CQ263:CT263"/>
    <mergeCell ref="CQ308:CR308"/>
    <mergeCell ref="CS308:CT308"/>
    <mergeCell ref="CQ312:CT312"/>
    <mergeCell ref="CQ357:CR357"/>
    <mergeCell ref="CS357:CT357"/>
    <mergeCell ref="CU223:CX223"/>
    <mergeCell ref="CU259:CV259"/>
    <mergeCell ref="CW259:CX259"/>
    <mergeCell ref="CU263:CX263"/>
    <mergeCell ref="CU308:CV308"/>
    <mergeCell ref="CW308:CX308"/>
    <mergeCell ref="CU312:CX312"/>
    <mergeCell ref="CU357:CV357"/>
    <mergeCell ref="CW357:CX357"/>
    <mergeCell ref="CQ84:CT84"/>
    <mergeCell ref="CQ127:CR127"/>
    <mergeCell ref="CS127:CT127"/>
    <mergeCell ref="CQ131:CT131"/>
    <mergeCell ref="CQ172:CR172"/>
    <mergeCell ref="CS172:CT172"/>
    <mergeCell ref="CQ176:CT176"/>
    <mergeCell ref="CQ219:CR219"/>
    <mergeCell ref="CS219:CT219"/>
    <mergeCell ref="CI361:CL361"/>
    <mergeCell ref="CI398:CJ398"/>
    <mergeCell ref="CK398:CL398"/>
    <mergeCell ref="CI223:CL223"/>
    <mergeCell ref="CI259:CJ259"/>
    <mergeCell ref="CK259:CL259"/>
    <mergeCell ref="CI263:CL263"/>
    <mergeCell ref="CI308:CJ308"/>
    <mergeCell ref="CK308:CL308"/>
    <mergeCell ref="CI312:CL312"/>
    <mergeCell ref="CI357:CJ357"/>
    <mergeCell ref="CK357:CL357"/>
    <mergeCell ref="CI84:CL84"/>
    <mergeCell ref="CI127:CJ127"/>
    <mergeCell ref="CK127:CL127"/>
    <mergeCell ref="CI131:CL131"/>
    <mergeCell ref="CI172:CJ172"/>
    <mergeCell ref="CK172:CL172"/>
    <mergeCell ref="CI176:CL176"/>
    <mergeCell ref="CI219:CJ219"/>
    <mergeCell ref="CK219:CL219"/>
    <mergeCell ref="CM361:CP361"/>
    <mergeCell ref="CM398:CN398"/>
    <mergeCell ref="CO398:CP398"/>
    <mergeCell ref="CM84:CP84"/>
    <mergeCell ref="CM127:CN127"/>
    <mergeCell ref="CO127:CP127"/>
    <mergeCell ref="CM176:CP176"/>
    <mergeCell ref="CM219:CN219"/>
    <mergeCell ref="CO219:CP219"/>
    <mergeCell ref="CM312:CP312"/>
    <mergeCell ref="CM357:CN357"/>
    <mergeCell ref="CO357:CP357"/>
    <mergeCell ref="CM263:CP263"/>
    <mergeCell ref="CM308:CN308"/>
    <mergeCell ref="CO308:CP308"/>
    <mergeCell ref="CM131:CP131"/>
    <mergeCell ref="CM172:CN172"/>
    <mergeCell ref="CO172:CP172"/>
    <mergeCell ref="CM223:CP223"/>
    <mergeCell ref="CM259:CN259"/>
    <mergeCell ref="CO259:CP259"/>
    <mergeCell ref="BG442:BH442"/>
    <mergeCell ref="BI442:BJ442"/>
    <mergeCell ref="BK442:BL442"/>
    <mergeCell ref="BM442:BN442"/>
    <mergeCell ref="BO442:BP442"/>
    <mergeCell ref="BQ442:BR442"/>
    <mergeCell ref="BS442:BT442"/>
    <mergeCell ref="BU442:BV442"/>
    <mergeCell ref="BW442:BX442"/>
    <mergeCell ref="BA401:BX402"/>
    <mergeCell ref="BG438:BH438"/>
    <mergeCell ref="BI438:BJ438"/>
    <mergeCell ref="BK438:BL438"/>
    <mergeCell ref="BM438:BN438"/>
    <mergeCell ref="BO438:BP438"/>
    <mergeCell ref="BQ438:BR438"/>
    <mergeCell ref="BS438:BT438"/>
    <mergeCell ref="BU438:BV438"/>
    <mergeCell ref="BW438:BX438"/>
    <mergeCell ref="BA438:BB438"/>
    <mergeCell ref="BE438:BF438"/>
    <mergeCell ref="BA360:BX361"/>
    <mergeCell ref="BG398:BH398"/>
    <mergeCell ref="BI398:BJ398"/>
    <mergeCell ref="BK398:BL398"/>
    <mergeCell ref="BM398:BN398"/>
    <mergeCell ref="BO398:BP398"/>
    <mergeCell ref="BQ398:BR398"/>
    <mergeCell ref="BS398:BT398"/>
    <mergeCell ref="BU398:BV398"/>
    <mergeCell ref="BW398:BX398"/>
    <mergeCell ref="BE398:BF398"/>
    <mergeCell ref="BA311:BX312"/>
    <mergeCell ref="BG357:BH357"/>
    <mergeCell ref="BI357:BJ357"/>
    <mergeCell ref="BK357:BL357"/>
    <mergeCell ref="BM357:BN357"/>
    <mergeCell ref="BO357:BP357"/>
    <mergeCell ref="BQ357:BR357"/>
    <mergeCell ref="BS357:BT357"/>
    <mergeCell ref="BU357:BV357"/>
    <mergeCell ref="BW357:BX357"/>
    <mergeCell ref="BE357:BF357"/>
    <mergeCell ref="BA262:BX263"/>
    <mergeCell ref="BG308:BH308"/>
    <mergeCell ref="BI308:BJ308"/>
    <mergeCell ref="BK308:BL308"/>
    <mergeCell ref="BM308:BN308"/>
    <mergeCell ref="BO308:BP308"/>
    <mergeCell ref="BQ308:BR308"/>
    <mergeCell ref="BS308:BT308"/>
    <mergeCell ref="BU308:BV308"/>
    <mergeCell ref="BW308:BX308"/>
    <mergeCell ref="BE308:BF308"/>
    <mergeCell ref="BQ127:BR127"/>
    <mergeCell ref="BS127:BT127"/>
    <mergeCell ref="BU127:BV127"/>
    <mergeCell ref="BW127:BX127"/>
    <mergeCell ref="BU219:BV219"/>
    <mergeCell ref="BW219:BX219"/>
    <mergeCell ref="BA222:BX223"/>
    <mergeCell ref="BG259:BH259"/>
    <mergeCell ref="BI259:BJ259"/>
    <mergeCell ref="BK259:BL259"/>
    <mergeCell ref="BM259:BN259"/>
    <mergeCell ref="BO259:BP259"/>
    <mergeCell ref="BQ259:BR259"/>
    <mergeCell ref="BS259:BT259"/>
    <mergeCell ref="BU259:BV259"/>
    <mergeCell ref="BW259:BX259"/>
    <mergeCell ref="BQ219:BR219"/>
    <mergeCell ref="BS219:BT219"/>
    <mergeCell ref="BE172:BF172"/>
    <mergeCell ref="BE219:BF219"/>
    <mergeCell ref="BE259:BF259"/>
    <mergeCell ref="BA130:BX131"/>
    <mergeCell ref="BG172:BH172"/>
    <mergeCell ref="BY438:BZ438"/>
    <mergeCell ref="BY442:BZ442"/>
    <mergeCell ref="BA3:BX4"/>
    <mergeCell ref="BG40:BH40"/>
    <mergeCell ref="BI40:BJ40"/>
    <mergeCell ref="BK40:BL40"/>
    <mergeCell ref="BM40:BN40"/>
    <mergeCell ref="BO40:BP40"/>
    <mergeCell ref="BQ40:BR40"/>
    <mergeCell ref="BS40:BT40"/>
    <mergeCell ref="BU40:BV40"/>
    <mergeCell ref="BW40:BX40"/>
    <mergeCell ref="BI80:BJ80"/>
    <mergeCell ref="BK80:BL80"/>
    <mergeCell ref="BM80:BN80"/>
    <mergeCell ref="BO80:BP80"/>
    <mergeCell ref="BQ80:BR80"/>
    <mergeCell ref="BS80:BT80"/>
    <mergeCell ref="BU80:BV80"/>
    <mergeCell ref="BW80:BX80"/>
    <mergeCell ref="BA83:BX84"/>
    <mergeCell ref="BE80:BF80"/>
    <mergeCell ref="BG127:BH127"/>
    <mergeCell ref="BI127:BJ127"/>
    <mergeCell ref="AO442:AP442"/>
    <mergeCell ref="AQ442:AR442"/>
    <mergeCell ref="AS442:AT442"/>
    <mergeCell ref="AU442:AV442"/>
    <mergeCell ref="AW442:AX442"/>
    <mergeCell ref="AY442:AZ442"/>
    <mergeCell ref="CB442:CC442"/>
    <mergeCell ref="A441:A442"/>
    <mergeCell ref="W442:X442"/>
    <mergeCell ref="Y442:Z442"/>
    <mergeCell ref="AA442:AB442"/>
    <mergeCell ref="AC442:AD442"/>
    <mergeCell ref="AE442:AF442"/>
    <mergeCell ref="AG442:AH442"/>
    <mergeCell ref="AI442:AJ442"/>
    <mergeCell ref="AK442:AL442"/>
    <mergeCell ref="AM442:AN442"/>
    <mergeCell ref="E442:F442"/>
    <mergeCell ref="G442:H442"/>
    <mergeCell ref="I442:J442"/>
    <mergeCell ref="K442:L442"/>
    <mergeCell ref="M442:N442"/>
    <mergeCell ref="O442:P442"/>
    <mergeCell ref="Q442:R442"/>
    <mergeCell ref="S442:T442"/>
    <mergeCell ref="U442:V442"/>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AS80:AT80"/>
    <mergeCell ref="AU80:AV80"/>
    <mergeCell ref="AW80:AX80"/>
    <mergeCell ref="C84:D84"/>
    <mergeCell ref="E127:F127"/>
    <mergeCell ref="G127:H127"/>
    <mergeCell ref="I127:J127"/>
    <mergeCell ref="K127:L127"/>
    <mergeCell ref="M127:N127"/>
    <mergeCell ref="AM80:AN80"/>
    <mergeCell ref="AO80:AP80"/>
    <mergeCell ref="AQ80:AR80"/>
    <mergeCell ref="AA80:AB80"/>
    <mergeCell ref="AC80:AD80"/>
    <mergeCell ref="AE80:AF80"/>
    <mergeCell ref="AG80:AH80"/>
    <mergeCell ref="AI80:AJ80"/>
    <mergeCell ref="AK80:AL80"/>
    <mergeCell ref="O80:P80"/>
    <mergeCell ref="Q80:R80"/>
    <mergeCell ref="C131:D131"/>
    <mergeCell ref="E172:F172"/>
    <mergeCell ref="G172:H172"/>
    <mergeCell ref="I172:J172"/>
    <mergeCell ref="K172:L172"/>
    <mergeCell ref="M172:N172"/>
    <mergeCell ref="AM127:AN127"/>
    <mergeCell ref="AO127:AP127"/>
    <mergeCell ref="AQ127:AR127"/>
    <mergeCell ref="AA127:AB127"/>
    <mergeCell ref="AC127:AD127"/>
    <mergeCell ref="AE127:AF127"/>
    <mergeCell ref="AG127:AH127"/>
    <mergeCell ref="AI127:AJ127"/>
    <mergeCell ref="AK127:AL127"/>
    <mergeCell ref="O127:P127"/>
    <mergeCell ref="Q127:R127"/>
    <mergeCell ref="S127:T127"/>
    <mergeCell ref="AI172:AJ172"/>
    <mergeCell ref="AK172:AL172"/>
    <mergeCell ref="O172:P172"/>
    <mergeCell ref="Q172:R172"/>
    <mergeCell ref="S172:T172"/>
    <mergeCell ref="U172:V172"/>
    <mergeCell ref="W172:X172"/>
    <mergeCell ref="Y172:Z172"/>
    <mergeCell ref="AY127:AZ127"/>
    <mergeCell ref="U127:V127"/>
    <mergeCell ref="W127:X127"/>
    <mergeCell ref="Y127:Z127"/>
    <mergeCell ref="E130:AB131"/>
    <mergeCell ref="AC130:AZ131"/>
    <mergeCell ref="AS127:AT127"/>
    <mergeCell ref="AU127:AV127"/>
    <mergeCell ref="AW127:AX127"/>
    <mergeCell ref="S219:T219"/>
    <mergeCell ref="U219:V219"/>
    <mergeCell ref="W219:X219"/>
    <mergeCell ref="Y219:Z219"/>
    <mergeCell ref="AY172:AZ172"/>
    <mergeCell ref="CB172:CC172"/>
    <mergeCell ref="E175:AB176"/>
    <mergeCell ref="AC175:AZ176"/>
    <mergeCell ref="C176:D176"/>
    <mergeCell ref="E219:F219"/>
    <mergeCell ref="G219:H219"/>
    <mergeCell ref="I219:J219"/>
    <mergeCell ref="K219:L219"/>
    <mergeCell ref="M219:N219"/>
    <mergeCell ref="AM172:AN172"/>
    <mergeCell ref="AO172:AP172"/>
    <mergeCell ref="AQ172:AR172"/>
    <mergeCell ref="AS172:AT172"/>
    <mergeCell ref="AU172:AV172"/>
    <mergeCell ref="AW172:AX172"/>
    <mergeCell ref="AA172:AB172"/>
    <mergeCell ref="AC172:AD172"/>
    <mergeCell ref="AE172:AF172"/>
    <mergeCell ref="AG172:AH172"/>
    <mergeCell ref="AY219:AZ219"/>
    <mergeCell ref="CB219:CC219"/>
    <mergeCell ref="E222:AB223"/>
    <mergeCell ref="AC222:AZ223"/>
    <mergeCell ref="C223:D223"/>
    <mergeCell ref="E259:F259"/>
    <mergeCell ref="G259:H259"/>
    <mergeCell ref="I259:J259"/>
    <mergeCell ref="K259:L259"/>
    <mergeCell ref="M259:N259"/>
    <mergeCell ref="AM219:AN219"/>
    <mergeCell ref="AO219:AP219"/>
    <mergeCell ref="AQ219:AR219"/>
    <mergeCell ref="AS219:AT219"/>
    <mergeCell ref="AU219:AV219"/>
    <mergeCell ref="AW219:AX219"/>
    <mergeCell ref="AA219:AB219"/>
    <mergeCell ref="AC219:AD219"/>
    <mergeCell ref="AE219:AF219"/>
    <mergeCell ref="AG219:AH219"/>
    <mergeCell ref="AI219:AJ219"/>
    <mergeCell ref="AK219:AL219"/>
    <mergeCell ref="O219:P219"/>
    <mergeCell ref="Q219:R219"/>
    <mergeCell ref="C263:D263"/>
    <mergeCell ref="E308:F308"/>
    <mergeCell ref="G308:H308"/>
    <mergeCell ref="I308:J308"/>
    <mergeCell ref="K308:L308"/>
    <mergeCell ref="M308:N308"/>
    <mergeCell ref="AM259:AN259"/>
    <mergeCell ref="AO259:AP259"/>
    <mergeCell ref="AQ259:AR259"/>
    <mergeCell ref="AA259:AB259"/>
    <mergeCell ref="AC259:AD259"/>
    <mergeCell ref="AE259:AF259"/>
    <mergeCell ref="AG259:AH259"/>
    <mergeCell ref="AI259:AJ259"/>
    <mergeCell ref="AK259:AL259"/>
    <mergeCell ref="O259:P259"/>
    <mergeCell ref="Q259:R259"/>
    <mergeCell ref="S259:T259"/>
    <mergeCell ref="AI308:AJ308"/>
    <mergeCell ref="AK308:AL308"/>
    <mergeCell ref="O308:P308"/>
    <mergeCell ref="Q308:R308"/>
    <mergeCell ref="S308:T308"/>
    <mergeCell ref="U308:V308"/>
    <mergeCell ref="W308:X308"/>
    <mergeCell ref="Y308:Z308"/>
    <mergeCell ref="AY259:AZ259"/>
    <mergeCell ref="U259:V259"/>
    <mergeCell ref="W259:X259"/>
    <mergeCell ref="Y259:Z259"/>
    <mergeCell ref="E262:AB263"/>
    <mergeCell ref="AC262:AZ263"/>
    <mergeCell ref="AS259:AT259"/>
    <mergeCell ref="AU259:AV259"/>
    <mergeCell ref="AW259:AX259"/>
    <mergeCell ref="S357:T357"/>
    <mergeCell ref="U357:V357"/>
    <mergeCell ref="W357:X357"/>
    <mergeCell ref="Y357:Z357"/>
    <mergeCell ref="AY308:AZ308"/>
    <mergeCell ref="CB308:CC308"/>
    <mergeCell ref="E311:AB312"/>
    <mergeCell ref="AC311:AZ312"/>
    <mergeCell ref="C312:D312"/>
    <mergeCell ref="E357:F357"/>
    <mergeCell ref="G357:H357"/>
    <mergeCell ref="I357:J357"/>
    <mergeCell ref="K357:L357"/>
    <mergeCell ref="M357:N357"/>
    <mergeCell ref="AM308:AN308"/>
    <mergeCell ref="AO308:AP308"/>
    <mergeCell ref="AQ308:AR308"/>
    <mergeCell ref="AS308:AT308"/>
    <mergeCell ref="AU308:AV308"/>
    <mergeCell ref="AW308:AX308"/>
    <mergeCell ref="AA308:AB308"/>
    <mergeCell ref="AC308:AD308"/>
    <mergeCell ref="AE308:AF308"/>
    <mergeCell ref="AG308:AH308"/>
    <mergeCell ref="AY357:AZ357"/>
    <mergeCell ref="CB357:CC357"/>
    <mergeCell ref="E360:AB361"/>
    <mergeCell ref="AC360:AZ361"/>
    <mergeCell ref="C361:D361"/>
    <mergeCell ref="E398:F398"/>
    <mergeCell ref="G398:H398"/>
    <mergeCell ref="I398:J398"/>
    <mergeCell ref="K398:L398"/>
    <mergeCell ref="M398:N398"/>
    <mergeCell ref="AM357:AN357"/>
    <mergeCell ref="AO357:AP357"/>
    <mergeCell ref="AQ357:AR357"/>
    <mergeCell ref="AS357:AT357"/>
    <mergeCell ref="AU357:AV357"/>
    <mergeCell ref="AW357:AX357"/>
    <mergeCell ref="AA357:AB357"/>
    <mergeCell ref="AC357:AD357"/>
    <mergeCell ref="AE357:AF357"/>
    <mergeCell ref="AG357:AH357"/>
    <mergeCell ref="AI357:AJ357"/>
    <mergeCell ref="AK357:AL357"/>
    <mergeCell ref="O357:P357"/>
    <mergeCell ref="Q357:R357"/>
    <mergeCell ref="O398:P398"/>
    <mergeCell ref="Q398:R398"/>
    <mergeCell ref="S398:T398"/>
    <mergeCell ref="U398:V398"/>
    <mergeCell ref="W398:X398"/>
    <mergeCell ref="Y398:Z398"/>
    <mergeCell ref="O438:P438"/>
    <mergeCell ref="Q438:R438"/>
    <mergeCell ref="S438:T438"/>
    <mergeCell ref="AM398:AN398"/>
    <mergeCell ref="AO398:AP398"/>
    <mergeCell ref="AQ398:AR398"/>
    <mergeCell ref="AA398:AB398"/>
    <mergeCell ref="AC398:AD398"/>
    <mergeCell ref="AE398:AF398"/>
    <mergeCell ref="AG398:AH398"/>
    <mergeCell ref="AI398:AJ398"/>
    <mergeCell ref="AK398:AL398"/>
    <mergeCell ref="AC438:AD438"/>
    <mergeCell ref="AE438:AF438"/>
    <mergeCell ref="AG438:AH438"/>
    <mergeCell ref="AI438:AJ438"/>
    <mergeCell ref="AK438:AL438"/>
    <mergeCell ref="C402:D402"/>
    <mergeCell ref="E438:F438"/>
    <mergeCell ref="G438:H438"/>
    <mergeCell ref="I438:J438"/>
    <mergeCell ref="K438:L438"/>
    <mergeCell ref="M438:N438"/>
    <mergeCell ref="CG308:CH308"/>
    <mergeCell ref="CE312:CH312"/>
    <mergeCell ref="CG357:CH357"/>
    <mergeCell ref="CE361:CH361"/>
    <mergeCell ref="CG398:CH398"/>
    <mergeCell ref="U438:V438"/>
    <mergeCell ref="W438:X438"/>
    <mergeCell ref="Y438:Z438"/>
    <mergeCell ref="AY398:AZ398"/>
    <mergeCell ref="CB398:CC398"/>
    <mergeCell ref="E401:AB402"/>
    <mergeCell ref="AC401:AZ402"/>
    <mergeCell ref="AS398:AT398"/>
    <mergeCell ref="AU398:AV398"/>
    <mergeCell ref="AW398:AX398"/>
    <mergeCell ref="AY438:AZ438"/>
    <mergeCell ref="CB438:CC438"/>
    <mergeCell ref="AM438:AN438"/>
    <mergeCell ref="AO438:AP438"/>
    <mergeCell ref="AQ438:AR438"/>
    <mergeCell ref="AS438:AT438"/>
    <mergeCell ref="AU438:AV438"/>
    <mergeCell ref="AW438:AX438"/>
    <mergeCell ref="AA438:AB438"/>
    <mergeCell ref="BG80:BH80"/>
    <mergeCell ref="BE40:BF40"/>
    <mergeCell ref="CE127:CF127"/>
    <mergeCell ref="CE398:CF398"/>
    <mergeCell ref="CE357:CF357"/>
    <mergeCell ref="CE308:CF308"/>
    <mergeCell ref="CE259:CF259"/>
    <mergeCell ref="CE219:CF219"/>
    <mergeCell ref="CE172:CF172"/>
    <mergeCell ref="CB259:CC259"/>
    <mergeCell ref="CB127:CC127"/>
    <mergeCell ref="CB40:CC40"/>
    <mergeCell ref="CB80:CC80"/>
    <mergeCell ref="BY40:BZ40"/>
    <mergeCell ref="BY80:BZ80"/>
    <mergeCell ref="BY127:BZ127"/>
    <mergeCell ref="BY172:BZ172"/>
    <mergeCell ref="BY219:BZ219"/>
    <mergeCell ref="BY259:BZ259"/>
    <mergeCell ref="BY308:BZ308"/>
    <mergeCell ref="BY357:BZ357"/>
    <mergeCell ref="BY398:BZ398"/>
    <mergeCell ref="BK127:BL127"/>
    <mergeCell ref="BM127:BN127"/>
    <mergeCell ref="BA442:BB442"/>
    <mergeCell ref="BC40:BD40"/>
    <mergeCell ref="BC80:BD80"/>
    <mergeCell ref="BC127:BD127"/>
    <mergeCell ref="BC172:BD172"/>
    <mergeCell ref="BC219:BD219"/>
    <mergeCell ref="BC259:BD259"/>
    <mergeCell ref="BC308:BD308"/>
    <mergeCell ref="BC357:BD357"/>
    <mergeCell ref="BC398:BD398"/>
    <mergeCell ref="BC438:BD438"/>
    <mergeCell ref="BC442:BD442"/>
    <mergeCell ref="BA40:BB40"/>
    <mergeCell ref="BA80:BB80"/>
    <mergeCell ref="BA127:BB127"/>
    <mergeCell ref="BA172:BB172"/>
    <mergeCell ref="BA219:BB219"/>
    <mergeCell ref="BA259:BB259"/>
    <mergeCell ref="BA308:BB308"/>
    <mergeCell ref="BA357:BB357"/>
    <mergeCell ref="BA398:BB398"/>
    <mergeCell ref="BA43:BX44"/>
    <mergeCell ref="BE442:BF442"/>
    <mergeCell ref="BE127:BF127"/>
    <mergeCell ref="CE223:CH223"/>
    <mergeCell ref="CG259:CH259"/>
    <mergeCell ref="CE263:CH263"/>
    <mergeCell ref="BG219:BH219"/>
    <mergeCell ref="BI219:BJ219"/>
    <mergeCell ref="BK219:BL219"/>
    <mergeCell ref="BM219:BN219"/>
    <mergeCell ref="BO219:BP219"/>
    <mergeCell ref="CE84:CH84"/>
    <mergeCell ref="CG127:CH127"/>
    <mergeCell ref="CE131:CH131"/>
    <mergeCell ref="CG172:CH172"/>
    <mergeCell ref="CE176:CH176"/>
    <mergeCell ref="CG219:CH219"/>
    <mergeCell ref="BI172:BJ172"/>
    <mergeCell ref="BK172:BL172"/>
    <mergeCell ref="BM172:BN172"/>
    <mergeCell ref="BO172:BP172"/>
    <mergeCell ref="BQ172:BR172"/>
    <mergeCell ref="BS172:BT172"/>
    <mergeCell ref="BU172:BV172"/>
    <mergeCell ref="BW172:BX172"/>
    <mergeCell ref="BA175:BX176"/>
    <mergeCell ref="BO127:BP127"/>
    <mergeCell ref="CY84:DB84"/>
    <mergeCell ref="CY127:CZ127"/>
    <mergeCell ref="DA127:DB127"/>
    <mergeCell ref="CY131:DB131"/>
    <mergeCell ref="CY172:CZ172"/>
    <mergeCell ref="DA172:DB172"/>
    <mergeCell ref="CY176:DB176"/>
    <mergeCell ref="CY219:CZ219"/>
    <mergeCell ref="DA219:DB219"/>
    <mergeCell ref="CY361:DB361"/>
    <mergeCell ref="CY398:CZ398"/>
    <mergeCell ref="DA398:DB398"/>
    <mergeCell ref="CY223:DB223"/>
    <mergeCell ref="CY259:CZ259"/>
    <mergeCell ref="DA259:DB259"/>
    <mergeCell ref="CY263:DB263"/>
    <mergeCell ref="CY308:CZ308"/>
    <mergeCell ref="DA308:DB308"/>
    <mergeCell ref="CY312:DB312"/>
    <mergeCell ref="CY357:CZ357"/>
    <mergeCell ref="DA357:DB357"/>
    <mergeCell ref="DG84:DJ84"/>
    <mergeCell ref="DG127:DH127"/>
    <mergeCell ref="DI127:DJ127"/>
    <mergeCell ref="DG131:DJ131"/>
    <mergeCell ref="DG172:DH172"/>
    <mergeCell ref="DI172:DJ172"/>
    <mergeCell ref="DG176:DJ176"/>
    <mergeCell ref="DG219:DH219"/>
    <mergeCell ref="DI219:DJ219"/>
    <mergeCell ref="DG361:DJ361"/>
    <mergeCell ref="DG398:DH398"/>
    <mergeCell ref="DI398:DJ398"/>
    <mergeCell ref="DG223:DJ223"/>
    <mergeCell ref="DG259:DH259"/>
    <mergeCell ref="DI259:DJ259"/>
    <mergeCell ref="DG263:DJ263"/>
    <mergeCell ref="DG308:DH308"/>
    <mergeCell ref="DI308:DJ308"/>
    <mergeCell ref="DG312:DJ312"/>
    <mergeCell ref="DG357:DH357"/>
    <mergeCell ref="DI357:DJ357"/>
    <mergeCell ref="DC84:DF84"/>
    <mergeCell ref="DC127:DD127"/>
    <mergeCell ref="DE127:DF127"/>
    <mergeCell ref="DC131:DF131"/>
    <mergeCell ref="DC172:DD172"/>
    <mergeCell ref="DE172:DF172"/>
    <mergeCell ref="DC176:DF176"/>
    <mergeCell ref="DC219:DD219"/>
    <mergeCell ref="DE219:DF219"/>
    <mergeCell ref="DC361:DF361"/>
    <mergeCell ref="DC398:DD398"/>
    <mergeCell ref="DE398:DF398"/>
    <mergeCell ref="DC223:DF223"/>
    <mergeCell ref="DC259:DD259"/>
    <mergeCell ref="DE259:DF259"/>
    <mergeCell ref="DC263:DF263"/>
    <mergeCell ref="DC308:DD308"/>
    <mergeCell ref="DE308:DF308"/>
    <mergeCell ref="DC312:DF312"/>
    <mergeCell ref="DC357:DD357"/>
    <mergeCell ref="DE357:DF357"/>
    <mergeCell ref="DK84:DN84"/>
    <mergeCell ref="DK127:DL127"/>
    <mergeCell ref="DM127:DN127"/>
    <mergeCell ref="DK131:DN131"/>
    <mergeCell ref="DK172:DL172"/>
    <mergeCell ref="DM172:DN172"/>
    <mergeCell ref="DK176:DN176"/>
    <mergeCell ref="DK219:DL219"/>
    <mergeCell ref="DM219:DN219"/>
    <mergeCell ref="DK361:DN361"/>
    <mergeCell ref="DK398:DL398"/>
    <mergeCell ref="DM398:DN398"/>
    <mergeCell ref="DK223:DN223"/>
    <mergeCell ref="DK259:DL259"/>
    <mergeCell ref="DM259:DN259"/>
    <mergeCell ref="DK263:DN263"/>
    <mergeCell ref="DK308:DL308"/>
    <mergeCell ref="DM308:DN308"/>
    <mergeCell ref="DK312:DN312"/>
    <mergeCell ref="DK357:DL357"/>
    <mergeCell ref="DM357:DN357"/>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27" max="16383" man="1"/>
    <brk id="172" max="55" man="1"/>
    <brk id="219" max="16383" man="1"/>
    <brk id="259" max="16383" man="1"/>
    <brk id="308" max="16383" man="1"/>
    <brk id="357" max="16383" man="1"/>
    <brk id="398" max="16383" man="1"/>
  </rowBreaks>
  <ignoredErrors>
    <ignoredError sqref="T50 J267 H275 L275 N275 P275 R275 T275 V275 X275 Z275 AB275 AD275 AF275 AH275 AJ275 AL275 AN275 AP275 AR275 AT275 AV275 AX275 AZ275 J276 H8" formula="1"/>
    <ignoredError sqref="S40 U40 W40 Y40 AA40 AC40 AE40 AG40 AI40 AK40 AM40 AO40 AQ40 AS40 AU40 AW40 AY40 G80 M80 S80 U80 W80 Y80 AA80 AC80 AE80 AG80 AI80 AK80 AM80 AO80 AQ80 AS80 AU80 AW80 AY80 E127 S127 U127 W127 Y127 AA127 AC127 AE127 AG127 AI127 AK127 AM127 AO127 AQ127 AS127 AU127 AW127 AY127 S172 U172 W172 Y172 AA172 AC172 AE172 AG172 AI172 AK172 AM172 AO172 AQ172 AS172 AU172 AW172 AY172 S219 U219 W219 Y219 AA219 AC219 AE219 AG219 AI219 AK219 AM219 AO219 AQ219 AS219 AU219 AW219 AY219 G259 K259 S259 U259 W259 Y259 AA259 AC259 AE259 AG259 AI259 AK259 AM259 AO259 AQ259 AS259 AU259 AW259 AY259 S308 U308 W308 Y308 AA308 AC308 AE308 AG308 AI308 AK308 AM308 AO308 AQ308 AS308 AU308 AW308 AY308 S357 U357 W357 Y357 AA357 AC357 AE357 AG357 AI357 AK357 AM357 AO357 AQ357 AS357 AU357 AW357 AY357 S398 U398 W398 Y398 AA398 AC398 AE398 AG398 AI398 AK398 AM398 AO398 AQ398 AS398 AU398 AW398 AY398 E438 G438 I438 K438 M438 O438 Q438 S438 U438 W438 Y438 AA438 AC438 AE438 AG438 AI438 AK438 AM438 AO438 AQ438 AS438 AU438 AW438 AY438 S442 U442 W442 Y442 AA442 AC442 AE442 AG442 AI442 AK442 AM442 AO442 AQ442 AS442 AU442 AW442 AY442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Stundenverteilung</vt:lpstr>
      <vt:lpstr>Prognose</vt:lpstr>
      <vt:lpstr>Rapportierung</vt:lpstr>
      <vt:lpstr>Prognose!Druckbereich</vt:lpstr>
      <vt:lpstr>Rapportierung!Druckbereich</vt:lpstr>
      <vt:lpstr>Stundenverteilung!Druckbereich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2022-03-11T04:44:24Z</dcterms:modified>
</cp:coreProperties>
</file>